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000 Público\"/>
    </mc:Choice>
  </mc:AlternateContent>
  <xr:revisionPtr revIDLastSave="0" documentId="13_ncr:1_{4E1EDFE9-2DD1-452B-8161-74F8D2452F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tio Público" sheetId="4" r:id="rId1"/>
    <sheet name="Estructura" sheetId="6" r:id="rId2"/>
    <sheet name="TD" sheetId="5" r:id="rId3"/>
  </sheets>
  <definedNames>
    <definedName name="_xlnm._FilterDatabase" localSheetId="0" hidden="1">'Sitio Público'!$A$1:$U$628</definedName>
  </definedName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3" i="4"/>
  <c r="V3" i="4"/>
  <c r="W3" i="4"/>
  <c r="Z3" i="4"/>
  <c r="V4" i="4"/>
  <c r="W4" i="4"/>
  <c r="Z4" i="4"/>
  <c r="V5" i="4"/>
  <c r="W5" i="4"/>
  <c r="Z5" i="4"/>
  <c r="V6" i="4"/>
  <c r="W6" i="4"/>
  <c r="Z6" i="4"/>
  <c r="V7" i="4"/>
  <c r="W7" i="4"/>
  <c r="Z7" i="4"/>
  <c r="V8" i="4"/>
  <c r="W8" i="4"/>
  <c r="Z8" i="4"/>
  <c r="V9" i="4"/>
  <c r="W9" i="4"/>
  <c r="Z9" i="4"/>
  <c r="V10" i="4"/>
  <c r="W10" i="4"/>
  <c r="Z10" i="4"/>
  <c r="V11" i="4"/>
  <c r="W11" i="4"/>
  <c r="Z11" i="4"/>
  <c r="V12" i="4"/>
  <c r="W12" i="4"/>
  <c r="Z12" i="4"/>
  <c r="V13" i="4"/>
  <c r="W13" i="4"/>
  <c r="Z13" i="4"/>
  <c r="V14" i="4"/>
  <c r="W14" i="4"/>
  <c r="Z14" i="4"/>
  <c r="V15" i="4"/>
  <c r="W15" i="4"/>
  <c r="Z15" i="4"/>
  <c r="V16" i="4"/>
  <c r="W16" i="4"/>
  <c r="Z16" i="4"/>
  <c r="V17" i="4"/>
  <c r="W17" i="4"/>
  <c r="Z17" i="4"/>
  <c r="V18" i="4"/>
  <c r="W18" i="4"/>
  <c r="Z18" i="4"/>
  <c r="V19" i="4"/>
  <c r="W19" i="4"/>
  <c r="Z19" i="4"/>
  <c r="V20" i="4"/>
  <c r="W20" i="4"/>
  <c r="Z20" i="4"/>
  <c r="V21" i="4"/>
  <c r="W21" i="4"/>
  <c r="Z21" i="4"/>
  <c r="V22" i="4"/>
  <c r="W22" i="4"/>
  <c r="Z22" i="4"/>
  <c r="V23" i="4"/>
  <c r="W23" i="4"/>
  <c r="Z23" i="4"/>
  <c r="V24" i="4"/>
  <c r="W24" i="4"/>
  <c r="Z24" i="4"/>
  <c r="V25" i="4"/>
  <c r="W25" i="4"/>
  <c r="Z25" i="4"/>
  <c r="V26" i="4"/>
  <c r="W26" i="4"/>
  <c r="Z26" i="4"/>
  <c r="V27" i="4"/>
  <c r="W27" i="4"/>
  <c r="Z27" i="4"/>
  <c r="V28" i="4"/>
  <c r="W28" i="4"/>
  <c r="Z28" i="4"/>
  <c r="V29" i="4"/>
  <c r="W29" i="4"/>
  <c r="Z29" i="4"/>
  <c r="V30" i="4"/>
  <c r="W30" i="4"/>
  <c r="Z30" i="4"/>
  <c r="V31" i="4"/>
  <c r="W31" i="4"/>
  <c r="Z31" i="4"/>
  <c r="V32" i="4"/>
  <c r="W32" i="4"/>
  <c r="Z32" i="4"/>
  <c r="V33" i="4"/>
  <c r="W33" i="4"/>
  <c r="Z33" i="4"/>
  <c r="V34" i="4"/>
  <c r="W34" i="4"/>
  <c r="Z34" i="4"/>
  <c r="V35" i="4"/>
  <c r="W35" i="4"/>
  <c r="Z35" i="4"/>
  <c r="V36" i="4"/>
  <c r="W36" i="4"/>
  <c r="Z36" i="4"/>
  <c r="V37" i="4"/>
  <c r="W37" i="4"/>
  <c r="Z37" i="4"/>
  <c r="V38" i="4"/>
  <c r="W38" i="4"/>
  <c r="Z38" i="4"/>
  <c r="V39" i="4"/>
  <c r="W39" i="4"/>
  <c r="Z39" i="4"/>
  <c r="V40" i="4"/>
  <c r="W40" i="4"/>
  <c r="Z40" i="4"/>
  <c r="V41" i="4"/>
  <c r="W41" i="4"/>
  <c r="Z41" i="4"/>
  <c r="V42" i="4"/>
  <c r="W42" i="4"/>
  <c r="Z42" i="4"/>
  <c r="V43" i="4"/>
  <c r="W43" i="4"/>
  <c r="Z43" i="4"/>
  <c r="V44" i="4"/>
  <c r="W44" i="4"/>
  <c r="Z44" i="4"/>
  <c r="V45" i="4"/>
  <c r="W45" i="4"/>
  <c r="Z45" i="4"/>
  <c r="V46" i="4"/>
  <c r="W46" i="4"/>
  <c r="Z46" i="4"/>
  <c r="V47" i="4"/>
  <c r="W47" i="4"/>
  <c r="Z47" i="4"/>
  <c r="V48" i="4"/>
  <c r="W48" i="4"/>
  <c r="Z48" i="4"/>
  <c r="V49" i="4"/>
  <c r="W49" i="4"/>
  <c r="Z49" i="4"/>
  <c r="V50" i="4"/>
  <c r="W50" i="4"/>
  <c r="Z50" i="4"/>
  <c r="V51" i="4"/>
  <c r="W51" i="4"/>
  <c r="Z51" i="4"/>
  <c r="V52" i="4"/>
  <c r="W52" i="4"/>
  <c r="Z52" i="4"/>
  <c r="V53" i="4"/>
  <c r="W53" i="4"/>
  <c r="Z53" i="4"/>
  <c r="V54" i="4"/>
  <c r="W54" i="4"/>
  <c r="Z54" i="4"/>
  <c r="V55" i="4"/>
  <c r="W55" i="4"/>
  <c r="Z55" i="4"/>
  <c r="V56" i="4"/>
  <c r="W56" i="4"/>
  <c r="Z56" i="4"/>
  <c r="V57" i="4"/>
  <c r="W57" i="4"/>
  <c r="Z57" i="4"/>
  <c r="V58" i="4"/>
  <c r="W58" i="4"/>
  <c r="Z58" i="4"/>
  <c r="V59" i="4"/>
  <c r="W59" i="4"/>
  <c r="Z59" i="4"/>
  <c r="V60" i="4"/>
  <c r="W60" i="4"/>
  <c r="Z60" i="4"/>
  <c r="V61" i="4"/>
  <c r="W61" i="4"/>
  <c r="Z61" i="4"/>
  <c r="V62" i="4"/>
  <c r="W62" i="4"/>
  <c r="Z62" i="4"/>
  <c r="V63" i="4"/>
  <c r="W63" i="4"/>
  <c r="Z63" i="4"/>
  <c r="V64" i="4"/>
  <c r="W64" i="4"/>
  <c r="Z64" i="4"/>
  <c r="V65" i="4"/>
  <c r="W65" i="4"/>
  <c r="Z65" i="4"/>
  <c r="V66" i="4"/>
  <c r="W66" i="4"/>
  <c r="Z66" i="4"/>
  <c r="V67" i="4"/>
  <c r="W67" i="4"/>
  <c r="Z67" i="4"/>
  <c r="V68" i="4"/>
  <c r="W68" i="4"/>
  <c r="Z68" i="4"/>
  <c r="V69" i="4"/>
  <c r="W69" i="4"/>
  <c r="Z69" i="4"/>
  <c r="V70" i="4"/>
  <c r="W70" i="4"/>
  <c r="Z70" i="4"/>
  <c r="V71" i="4"/>
  <c r="W71" i="4"/>
  <c r="Z71" i="4"/>
  <c r="V72" i="4"/>
  <c r="W72" i="4"/>
  <c r="Z72" i="4"/>
  <c r="V73" i="4"/>
  <c r="W73" i="4"/>
  <c r="Z73" i="4"/>
  <c r="V74" i="4"/>
  <c r="W74" i="4"/>
  <c r="Z74" i="4"/>
  <c r="V75" i="4"/>
  <c r="W75" i="4"/>
  <c r="Z75" i="4"/>
  <c r="V76" i="4"/>
  <c r="W76" i="4"/>
  <c r="Z76" i="4"/>
  <c r="V77" i="4"/>
  <c r="W77" i="4"/>
  <c r="Z77" i="4"/>
  <c r="V78" i="4"/>
  <c r="W78" i="4"/>
  <c r="Z78" i="4"/>
  <c r="V79" i="4"/>
  <c r="W79" i="4"/>
  <c r="Z79" i="4"/>
  <c r="V80" i="4"/>
  <c r="W80" i="4"/>
  <c r="Z80" i="4"/>
  <c r="V81" i="4"/>
  <c r="W81" i="4"/>
  <c r="Z81" i="4"/>
  <c r="V82" i="4"/>
  <c r="W82" i="4"/>
  <c r="Z82" i="4"/>
  <c r="V83" i="4"/>
  <c r="W83" i="4"/>
  <c r="Z83" i="4"/>
  <c r="V84" i="4"/>
  <c r="W84" i="4"/>
  <c r="Z84" i="4"/>
  <c r="V85" i="4"/>
  <c r="W85" i="4"/>
  <c r="Z85" i="4"/>
  <c r="V86" i="4"/>
  <c r="W86" i="4"/>
  <c r="Z86" i="4"/>
  <c r="V87" i="4"/>
  <c r="W87" i="4"/>
  <c r="Z87" i="4"/>
  <c r="V88" i="4"/>
  <c r="W88" i="4"/>
  <c r="Z88" i="4"/>
  <c r="V89" i="4"/>
  <c r="W89" i="4"/>
  <c r="Z89" i="4"/>
  <c r="V90" i="4"/>
  <c r="W90" i="4"/>
  <c r="Z90" i="4"/>
  <c r="V91" i="4"/>
  <c r="W91" i="4"/>
  <c r="Z91" i="4"/>
  <c r="V92" i="4"/>
  <c r="W92" i="4"/>
  <c r="Z92" i="4"/>
  <c r="V93" i="4"/>
  <c r="W93" i="4"/>
  <c r="Z93" i="4"/>
  <c r="V94" i="4"/>
  <c r="W94" i="4"/>
  <c r="Z94" i="4"/>
  <c r="V95" i="4"/>
  <c r="W95" i="4"/>
  <c r="Z95" i="4"/>
  <c r="V96" i="4"/>
  <c r="W96" i="4"/>
  <c r="Z96" i="4"/>
  <c r="V97" i="4"/>
  <c r="W97" i="4"/>
  <c r="Z97" i="4"/>
  <c r="V98" i="4"/>
  <c r="W98" i="4"/>
  <c r="Z98" i="4"/>
  <c r="V99" i="4"/>
  <c r="W99" i="4"/>
  <c r="Z99" i="4"/>
  <c r="V100" i="4"/>
  <c r="W100" i="4"/>
  <c r="Z100" i="4"/>
  <c r="V101" i="4"/>
  <c r="W101" i="4"/>
  <c r="Z101" i="4"/>
  <c r="V102" i="4"/>
  <c r="W102" i="4"/>
  <c r="Z102" i="4"/>
  <c r="V103" i="4"/>
  <c r="W103" i="4"/>
  <c r="Z103" i="4"/>
  <c r="V104" i="4"/>
  <c r="W104" i="4"/>
  <c r="Z104" i="4"/>
  <c r="V105" i="4"/>
  <c r="W105" i="4"/>
  <c r="Z105" i="4"/>
  <c r="V106" i="4"/>
  <c r="W106" i="4"/>
  <c r="Z106" i="4"/>
  <c r="V107" i="4"/>
  <c r="W107" i="4"/>
  <c r="Z107" i="4"/>
  <c r="V108" i="4"/>
  <c r="W108" i="4"/>
  <c r="Z108" i="4"/>
  <c r="V109" i="4"/>
  <c r="W109" i="4"/>
  <c r="Z109" i="4"/>
  <c r="V110" i="4"/>
  <c r="W110" i="4"/>
  <c r="Z110" i="4"/>
  <c r="V111" i="4"/>
  <c r="W111" i="4"/>
  <c r="Z111" i="4"/>
  <c r="V112" i="4"/>
  <c r="W112" i="4"/>
  <c r="Z112" i="4"/>
  <c r="V113" i="4"/>
  <c r="W113" i="4"/>
  <c r="Z113" i="4"/>
  <c r="V114" i="4"/>
  <c r="W114" i="4"/>
  <c r="Z114" i="4"/>
  <c r="V115" i="4"/>
  <c r="W115" i="4"/>
  <c r="Z115" i="4"/>
  <c r="V116" i="4"/>
  <c r="W116" i="4"/>
  <c r="Z116" i="4"/>
  <c r="V117" i="4"/>
  <c r="W117" i="4"/>
  <c r="Z117" i="4"/>
  <c r="V118" i="4"/>
  <c r="W118" i="4"/>
  <c r="Z118" i="4"/>
  <c r="V119" i="4"/>
  <c r="W119" i="4"/>
  <c r="Z119" i="4"/>
  <c r="V120" i="4"/>
  <c r="W120" i="4"/>
  <c r="Z120" i="4"/>
  <c r="V121" i="4"/>
  <c r="W121" i="4"/>
  <c r="Z121" i="4"/>
  <c r="V122" i="4"/>
  <c r="W122" i="4"/>
  <c r="Z122" i="4"/>
  <c r="V123" i="4"/>
  <c r="W123" i="4"/>
  <c r="Z123" i="4"/>
  <c r="V124" i="4"/>
  <c r="W124" i="4"/>
  <c r="Z124" i="4"/>
  <c r="V125" i="4"/>
  <c r="W125" i="4"/>
  <c r="Z125" i="4"/>
  <c r="V126" i="4"/>
  <c r="W126" i="4"/>
  <c r="Z126" i="4"/>
  <c r="V127" i="4"/>
  <c r="W127" i="4"/>
  <c r="Z127" i="4"/>
  <c r="V128" i="4"/>
  <c r="W128" i="4"/>
  <c r="Z128" i="4"/>
  <c r="V129" i="4"/>
  <c r="W129" i="4"/>
  <c r="Z129" i="4"/>
  <c r="V130" i="4"/>
  <c r="W130" i="4"/>
  <c r="Z130" i="4"/>
  <c r="V131" i="4"/>
  <c r="W131" i="4"/>
  <c r="Z131" i="4"/>
  <c r="V132" i="4"/>
  <c r="W132" i="4"/>
  <c r="Z132" i="4"/>
  <c r="V133" i="4"/>
  <c r="W133" i="4"/>
  <c r="Z133" i="4"/>
  <c r="V134" i="4"/>
  <c r="W134" i="4"/>
  <c r="Z134" i="4"/>
  <c r="V135" i="4"/>
  <c r="W135" i="4"/>
  <c r="Z135" i="4"/>
  <c r="V136" i="4"/>
  <c r="W136" i="4"/>
  <c r="Z136" i="4"/>
  <c r="V137" i="4"/>
  <c r="W137" i="4"/>
  <c r="Z137" i="4"/>
  <c r="V138" i="4"/>
  <c r="W138" i="4"/>
  <c r="Z138" i="4"/>
  <c r="V139" i="4"/>
  <c r="W139" i="4"/>
  <c r="Z139" i="4"/>
  <c r="V140" i="4"/>
  <c r="W140" i="4"/>
  <c r="Z140" i="4"/>
  <c r="V141" i="4"/>
  <c r="W141" i="4"/>
  <c r="Z141" i="4"/>
  <c r="V142" i="4"/>
  <c r="W142" i="4"/>
  <c r="Z142" i="4"/>
  <c r="V143" i="4"/>
  <c r="W143" i="4"/>
  <c r="Z143" i="4"/>
  <c r="V144" i="4"/>
  <c r="W144" i="4"/>
  <c r="Z144" i="4"/>
  <c r="V145" i="4"/>
  <c r="W145" i="4"/>
  <c r="Z145" i="4"/>
  <c r="V146" i="4"/>
  <c r="W146" i="4"/>
  <c r="Z146" i="4"/>
  <c r="V147" i="4"/>
  <c r="W147" i="4"/>
  <c r="Z147" i="4"/>
  <c r="V148" i="4"/>
  <c r="W148" i="4"/>
  <c r="Z148" i="4"/>
  <c r="V149" i="4"/>
  <c r="W149" i="4"/>
  <c r="Z149" i="4"/>
  <c r="V150" i="4"/>
  <c r="W150" i="4"/>
  <c r="Z150" i="4"/>
  <c r="V151" i="4"/>
  <c r="W151" i="4"/>
  <c r="Z151" i="4"/>
  <c r="V152" i="4"/>
  <c r="W152" i="4"/>
  <c r="Z152" i="4"/>
  <c r="V153" i="4"/>
  <c r="W153" i="4"/>
  <c r="Z153" i="4"/>
  <c r="V154" i="4"/>
  <c r="W154" i="4"/>
  <c r="Z154" i="4"/>
  <c r="V155" i="4"/>
  <c r="W155" i="4"/>
  <c r="Z155" i="4"/>
  <c r="V156" i="4"/>
  <c r="W156" i="4"/>
  <c r="Z156" i="4"/>
  <c r="V157" i="4"/>
  <c r="W157" i="4"/>
  <c r="Z157" i="4"/>
  <c r="V158" i="4"/>
  <c r="W158" i="4"/>
  <c r="Z158" i="4"/>
  <c r="V159" i="4"/>
  <c r="W159" i="4"/>
  <c r="Z159" i="4"/>
  <c r="V160" i="4"/>
  <c r="W160" i="4"/>
  <c r="Z160" i="4"/>
  <c r="V161" i="4"/>
  <c r="W161" i="4"/>
  <c r="Z161" i="4"/>
  <c r="V162" i="4"/>
  <c r="W162" i="4"/>
  <c r="Z162" i="4"/>
  <c r="V163" i="4"/>
  <c r="W163" i="4"/>
  <c r="Z163" i="4"/>
  <c r="V164" i="4"/>
  <c r="W164" i="4"/>
  <c r="Z164" i="4"/>
  <c r="V165" i="4"/>
  <c r="W165" i="4"/>
  <c r="Z165" i="4"/>
  <c r="V166" i="4"/>
  <c r="W166" i="4"/>
  <c r="Z166" i="4"/>
  <c r="V167" i="4"/>
  <c r="W167" i="4"/>
  <c r="Z167" i="4"/>
  <c r="V168" i="4"/>
  <c r="W168" i="4"/>
  <c r="Z168" i="4"/>
  <c r="V169" i="4"/>
  <c r="W169" i="4"/>
  <c r="Z169" i="4"/>
  <c r="V170" i="4"/>
  <c r="W170" i="4"/>
  <c r="Z170" i="4"/>
  <c r="V171" i="4"/>
  <c r="W171" i="4"/>
  <c r="Z171" i="4"/>
  <c r="V172" i="4"/>
  <c r="W172" i="4"/>
  <c r="Z172" i="4"/>
  <c r="V173" i="4"/>
  <c r="W173" i="4"/>
  <c r="Z173" i="4"/>
  <c r="V174" i="4"/>
  <c r="W174" i="4"/>
  <c r="Z174" i="4"/>
  <c r="V175" i="4"/>
  <c r="W175" i="4"/>
  <c r="Z175" i="4"/>
  <c r="V176" i="4"/>
  <c r="W176" i="4"/>
  <c r="Z176" i="4"/>
  <c r="V177" i="4"/>
  <c r="W177" i="4"/>
  <c r="Z177" i="4"/>
  <c r="V178" i="4"/>
  <c r="W178" i="4"/>
  <c r="Z178" i="4"/>
  <c r="V179" i="4"/>
  <c r="W179" i="4"/>
  <c r="Z179" i="4"/>
  <c r="V180" i="4"/>
  <c r="W180" i="4"/>
  <c r="Z180" i="4"/>
  <c r="V181" i="4"/>
  <c r="W181" i="4"/>
  <c r="Z181" i="4"/>
  <c r="V182" i="4"/>
  <c r="W182" i="4"/>
  <c r="Z182" i="4"/>
  <c r="V183" i="4"/>
  <c r="W183" i="4"/>
  <c r="Z183" i="4"/>
  <c r="V184" i="4"/>
  <c r="W184" i="4"/>
  <c r="Z184" i="4"/>
  <c r="V185" i="4"/>
  <c r="W185" i="4"/>
  <c r="Z185" i="4"/>
  <c r="V186" i="4"/>
  <c r="W186" i="4"/>
  <c r="Z186" i="4"/>
  <c r="V187" i="4"/>
  <c r="W187" i="4"/>
  <c r="Z187" i="4"/>
  <c r="V188" i="4"/>
  <c r="W188" i="4"/>
  <c r="Z188" i="4"/>
  <c r="V189" i="4"/>
  <c r="W189" i="4"/>
  <c r="Z189" i="4"/>
  <c r="V190" i="4"/>
  <c r="W190" i="4"/>
  <c r="Z190" i="4"/>
  <c r="V191" i="4"/>
  <c r="W191" i="4"/>
  <c r="Z191" i="4"/>
  <c r="V192" i="4"/>
  <c r="W192" i="4"/>
  <c r="Z192" i="4"/>
  <c r="V193" i="4"/>
  <c r="W193" i="4"/>
  <c r="Z193" i="4"/>
  <c r="V194" i="4"/>
  <c r="W194" i="4"/>
  <c r="Z194" i="4"/>
  <c r="V195" i="4"/>
  <c r="W195" i="4"/>
  <c r="Z195" i="4"/>
  <c r="V196" i="4"/>
  <c r="W196" i="4"/>
  <c r="Z196" i="4"/>
  <c r="V197" i="4"/>
  <c r="W197" i="4"/>
  <c r="Z197" i="4"/>
  <c r="V198" i="4"/>
  <c r="W198" i="4"/>
  <c r="Z198" i="4"/>
  <c r="V199" i="4"/>
  <c r="W199" i="4"/>
  <c r="Z199" i="4"/>
  <c r="V200" i="4"/>
  <c r="W200" i="4"/>
  <c r="Z200" i="4"/>
  <c r="V201" i="4"/>
  <c r="W201" i="4"/>
  <c r="Z201" i="4"/>
  <c r="V202" i="4"/>
  <c r="W202" i="4"/>
  <c r="Z202" i="4"/>
  <c r="V203" i="4"/>
  <c r="W203" i="4"/>
  <c r="Z203" i="4"/>
  <c r="V204" i="4"/>
  <c r="W204" i="4"/>
  <c r="Z204" i="4"/>
  <c r="V205" i="4"/>
  <c r="W205" i="4"/>
  <c r="Z205" i="4"/>
  <c r="V206" i="4"/>
  <c r="W206" i="4"/>
  <c r="Z206" i="4"/>
  <c r="V207" i="4"/>
  <c r="W207" i="4"/>
  <c r="Z207" i="4"/>
  <c r="V208" i="4"/>
  <c r="W208" i="4"/>
  <c r="Z208" i="4"/>
  <c r="V209" i="4"/>
  <c r="W209" i="4"/>
  <c r="Z209" i="4"/>
  <c r="V210" i="4"/>
  <c r="W210" i="4"/>
  <c r="Z210" i="4"/>
  <c r="V211" i="4"/>
  <c r="W211" i="4"/>
  <c r="Z211" i="4"/>
  <c r="V212" i="4"/>
  <c r="W212" i="4"/>
  <c r="Z212" i="4"/>
  <c r="V213" i="4"/>
  <c r="W213" i="4"/>
  <c r="Z213" i="4"/>
  <c r="V214" i="4"/>
  <c r="W214" i="4"/>
  <c r="Z214" i="4"/>
  <c r="V215" i="4"/>
  <c r="W215" i="4"/>
  <c r="Z215" i="4"/>
  <c r="V216" i="4"/>
  <c r="W216" i="4"/>
  <c r="Z216" i="4"/>
  <c r="V217" i="4"/>
  <c r="W217" i="4"/>
  <c r="Z217" i="4"/>
  <c r="V218" i="4"/>
  <c r="W218" i="4"/>
  <c r="Z218" i="4"/>
  <c r="V219" i="4"/>
  <c r="W219" i="4"/>
  <c r="Z219" i="4"/>
  <c r="V220" i="4"/>
  <c r="W220" i="4"/>
  <c r="Z220" i="4"/>
  <c r="V221" i="4"/>
  <c r="W221" i="4"/>
  <c r="Z221" i="4"/>
  <c r="V222" i="4"/>
  <c r="W222" i="4"/>
  <c r="Z222" i="4"/>
  <c r="V223" i="4"/>
  <c r="W223" i="4"/>
  <c r="Z223" i="4"/>
  <c r="V224" i="4"/>
  <c r="W224" i="4"/>
  <c r="Z224" i="4"/>
  <c r="V225" i="4"/>
  <c r="W225" i="4"/>
  <c r="Z225" i="4"/>
  <c r="V226" i="4"/>
  <c r="W226" i="4"/>
  <c r="Z226" i="4"/>
  <c r="V227" i="4"/>
  <c r="W227" i="4"/>
  <c r="Z227" i="4"/>
  <c r="V228" i="4"/>
  <c r="W228" i="4"/>
  <c r="Z228" i="4"/>
  <c r="V229" i="4"/>
  <c r="W229" i="4"/>
  <c r="Z229" i="4"/>
  <c r="V230" i="4"/>
  <c r="W230" i="4"/>
  <c r="Z230" i="4"/>
  <c r="V231" i="4"/>
  <c r="W231" i="4"/>
  <c r="Z231" i="4"/>
  <c r="V232" i="4"/>
  <c r="W232" i="4"/>
  <c r="Z232" i="4"/>
  <c r="V233" i="4"/>
  <c r="W233" i="4"/>
  <c r="Z233" i="4"/>
  <c r="V234" i="4"/>
  <c r="W234" i="4"/>
  <c r="Z234" i="4"/>
  <c r="V235" i="4"/>
  <c r="W235" i="4"/>
  <c r="Z235" i="4"/>
  <c r="V236" i="4"/>
  <c r="W236" i="4"/>
  <c r="Z236" i="4"/>
  <c r="V237" i="4"/>
  <c r="W237" i="4"/>
  <c r="Z237" i="4"/>
  <c r="V238" i="4"/>
  <c r="W238" i="4"/>
  <c r="Z238" i="4"/>
  <c r="V239" i="4"/>
  <c r="W239" i="4"/>
  <c r="Z239" i="4"/>
  <c r="V240" i="4"/>
  <c r="W240" i="4"/>
  <c r="Z240" i="4"/>
  <c r="V241" i="4"/>
  <c r="W241" i="4"/>
  <c r="Z241" i="4"/>
  <c r="V242" i="4"/>
  <c r="W242" i="4"/>
  <c r="Z242" i="4"/>
  <c r="V243" i="4"/>
  <c r="W243" i="4"/>
  <c r="Z243" i="4"/>
  <c r="V244" i="4"/>
  <c r="W244" i="4"/>
  <c r="Z244" i="4"/>
  <c r="V245" i="4"/>
  <c r="W245" i="4"/>
  <c r="Z245" i="4"/>
  <c r="V246" i="4"/>
  <c r="W246" i="4"/>
  <c r="Z246" i="4"/>
  <c r="V247" i="4"/>
  <c r="W247" i="4"/>
  <c r="Z247" i="4"/>
  <c r="V248" i="4"/>
  <c r="W248" i="4"/>
  <c r="Z248" i="4"/>
  <c r="V249" i="4"/>
  <c r="W249" i="4"/>
  <c r="Z249" i="4"/>
  <c r="V250" i="4"/>
  <c r="W250" i="4"/>
  <c r="Z250" i="4"/>
  <c r="V251" i="4"/>
  <c r="W251" i="4"/>
  <c r="Z251" i="4"/>
  <c r="V252" i="4"/>
  <c r="W252" i="4"/>
  <c r="Z252" i="4"/>
  <c r="V253" i="4"/>
  <c r="W253" i="4"/>
  <c r="Z253" i="4"/>
  <c r="V254" i="4"/>
  <c r="W254" i="4"/>
  <c r="Z254" i="4"/>
  <c r="V255" i="4"/>
  <c r="W255" i="4"/>
  <c r="Z255" i="4"/>
  <c r="V256" i="4"/>
  <c r="W256" i="4"/>
  <c r="Z256" i="4"/>
  <c r="V257" i="4"/>
  <c r="W257" i="4"/>
  <c r="Z257" i="4"/>
  <c r="V258" i="4"/>
  <c r="W258" i="4"/>
  <c r="Z258" i="4"/>
  <c r="V259" i="4"/>
  <c r="W259" i="4"/>
  <c r="Z259" i="4"/>
  <c r="V260" i="4"/>
  <c r="W260" i="4"/>
  <c r="Z260" i="4"/>
  <c r="V261" i="4"/>
  <c r="W261" i="4"/>
  <c r="Z261" i="4"/>
  <c r="V262" i="4"/>
  <c r="W262" i="4"/>
  <c r="Z262" i="4"/>
  <c r="V263" i="4"/>
  <c r="W263" i="4"/>
  <c r="Z263" i="4"/>
  <c r="V264" i="4"/>
  <c r="W264" i="4"/>
  <c r="Z264" i="4"/>
  <c r="V265" i="4"/>
  <c r="W265" i="4"/>
  <c r="Z265" i="4"/>
  <c r="V266" i="4"/>
  <c r="W266" i="4"/>
  <c r="Z266" i="4"/>
  <c r="V267" i="4"/>
  <c r="W267" i="4"/>
  <c r="Z267" i="4"/>
  <c r="V268" i="4"/>
  <c r="W268" i="4"/>
  <c r="Z268" i="4"/>
  <c r="V269" i="4"/>
  <c r="W269" i="4"/>
  <c r="Z269" i="4"/>
  <c r="V270" i="4"/>
  <c r="W270" i="4"/>
  <c r="Z270" i="4"/>
  <c r="V271" i="4"/>
  <c r="W271" i="4"/>
  <c r="Z271" i="4"/>
  <c r="V272" i="4"/>
  <c r="W272" i="4"/>
  <c r="Z272" i="4"/>
  <c r="V273" i="4"/>
  <c r="W273" i="4"/>
  <c r="Z273" i="4"/>
  <c r="V274" i="4"/>
  <c r="W274" i="4"/>
  <c r="Z274" i="4"/>
  <c r="V275" i="4"/>
  <c r="W275" i="4"/>
  <c r="Z275" i="4"/>
  <c r="V276" i="4"/>
  <c r="W276" i="4"/>
  <c r="Z276" i="4"/>
  <c r="V277" i="4"/>
  <c r="W277" i="4"/>
  <c r="Z277" i="4"/>
  <c r="V278" i="4"/>
  <c r="W278" i="4"/>
  <c r="Z278" i="4"/>
  <c r="V279" i="4"/>
  <c r="W279" i="4"/>
  <c r="Z279" i="4"/>
  <c r="V280" i="4"/>
  <c r="W280" i="4"/>
  <c r="Z280" i="4"/>
  <c r="V281" i="4"/>
  <c r="W281" i="4"/>
  <c r="Z281" i="4"/>
  <c r="V282" i="4"/>
  <c r="W282" i="4"/>
  <c r="Z282" i="4"/>
  <c r="V283" i="4"/>
  <c r="W283" i="4"/>
  <c r="Z283" i="4"/>
  <c r="V284" i="4"/>
  <c r="W284" i="4"/>
  <c r="Z284" i="4"/>
  <c r="V285" i="4"/>
  <c r="W285" i="4"/>
  <c r="Z285" i="4"/>
  <c r="V286" i="4"/>
  <c r="W286" i="4"/>
  <c r="Z286" i="4"/>
  <c r="V287" i="4"/>
  <c r="W287" i="4"/>
  <c r="Z287" i="4"/>
  <c r="V288" i="4"/>
  <c r="W288" i="4"/>
  <c r="Z288" i="4"/>
  <c r="V289" i="4"/>
  <c r="W289" i="4"/>
  <c r="Z289" i="4"/>
  <c r="V290" i="4"/>
  <c r="W290" i="4"/>
  <c r="Z290" i="4"/>
  <c r="V291" i="4"/>
  <c r="W291" i="4"/>
  <c r="Z291" i="4"/>
  <c r="V292" i="4"/>
  <c r="W292" i="4"/>
  <c r="Z292" i="4"/>
  <c r="V293" i="4"/>
  <c r="W293" i="4"/>
  <c r="Z293" i="4"/>
  <c r="V294" i="4"/>
  <c r="W294" i="4"/>
  <c r="Z294" i="4"/>
  <c r="V295" i="4"/>
  <c r="W295" i="4"/>
  <c r="Z295" i="4"/>
  <c r="V296" i="4"/>
  <c r="W296" i="4"/>
  <c r="Z296" i="4"/>
  <c r="V297" i="4"/>
  <c r="W297" i="4"/>
  <c r="Z297" i="4"/>
  <c r="V298" i="4"/>
  <c r="W298" i="4"/>
  <c r="Z298" i="4"/>
  <c r="V299" i="4"/>
  <c r="W299" i="4"/>
  <c r="Z299" i="4"/>
  <c r="V300" i="4"/>
  <c r="W300" i="4"/>
  <c r="Z300" i="4"/>
  <c r="V301" i="4"/>
  <c r="W301" i="4"/>
  <c r="Z301" i="4"/>
  <c r="V302" i="4"/>
  <c r="W302" i="4"/>
  <c r="Z302" i="4"/>
  <c r="V303" i="4"/>
  <c r="W303" i="4"/>
  <c r="Z303" i="4"/>
  <c r="V304" i="4"/>
  <c r="W304" i="4"/>
  <c r="Z304" i="4"/>
  <c r="V305" i="4"/>
  <c r="W305" i="4"/>
  <c r="Z305" i="4"/>
  <c r="V306" i="4"/>
  <c r="W306" i="4"/>
  <c r="Z306" i="4"/>
  <c r="V307" i="4"/>
  <c r="W307" i="4"/>
  <c r="Z307" i="4"/>
  <c r="V308" i="4"/>
  <c r="W308" i="4"/>
  <c r="Z308" i="4"/>
  <c r="V309" i="4"/>
  <c r="W309" i="4"/>
  <c r="Z309" i="4"/>
  <c r="V310" i="4"/>
  <c r="W310" i="4"/>
  <c r="Z310" i="4"/>
  <c r="V311" i="4"/>
  <c r="W311" i="4"/>
  <c r="Z311" i="4"/>
  <c r="V312" i="4"/>
  <c r="W312" i="4"/>
  <c r="Z312" i="4"/>
  <c r="V313" i="4"/>
  <c r="W313" i="4"/>
  <c r="Z313" i="4"/>
  <c r="V314" i="4"/>
  <c r="W314" i="4"/>
  <c r="Z314" i="4"/>
  <c r="V315" i="4"/>
  <c r="W315" i="4"/>
  <c r="Z315" i="4"/>
  <c r="V316" i="4"/>
  <c r="W316" i="4"/>
  <c r="Z316" i="4"/>
  <c r="V317" i="4"/>
  <c r="W317" i="4"/>
  <c r="Z317" i="4"/>
  <c r="V318" i="4"/>
  <c r="W318" i="4"/>
  <c r="Z318" i="4"/>
  <c r="V319" i="4"/>
  <c r="W319" i="4"/>
  <c r="Z319" i="4"/>
  <c r="V320" i="4"/>
  <c r="W320" i="4"/>
  <c r="Z320" i="4"/>
  <c r="V321" i="4"/>
  <c r="W321" i="4"/>
  <c r="Z321" i="4"/>
  <c r="V322" i="4"/>
  <c r="W322" i="4"/>
  <c r="Z322" i="4"/>
  <c r="V323" i="4"/>
  <c r="W323" i="4"/>
  <c r="Z323" i="4"/>
  <c r="V324" i="4"/>
  <c r="W324" i="4"/>
  <c r="Z324" i="4"/>
  <c r="V325" i="4"/>
  <c r="W325" i="4"/>
  <c r="Z325" i="4"/>
  <c r="V326" i="4"/>
  <c r="W326" i="4"/>
  <c r="Z326" i="4"/>
  <c r="V327" i="4"/>
  <c r="W327" i="4"/>
  <c r="Z327" i="4"/>
  <c r="V328" i="4"/>
  <c r="W328" i="4"/>
  <c r="Z328" i="4"/>
  <c r="V329" i="4"/>
  <c r="W329" i="4"/>
  <c r="Z329" i="4"/>
  <c r="V330" i="4"/>
  <c r="W330" i="4"/>
  <c r="Z330" i="4"/>
  <c r="V331" i="4"/>
  <c r="W331" i="4"/>
  <c r="Z331" i="4"/>
  <c r="V332" i="4"/>
  <c r="W332" i="4"/>
  <c r="Z332" i="4"/>
  <c r="V333" i="4"/>
  <c r="W333" i="4"/>
  <c r="Z333" i="4"/>
  <c r="V334" i="4"/>
  <c r="W334" i="4"/>
  <c r="Z334" i="4"/>
  <c r="V335" i="4"/>
  <c r="W335" i="4"/>
  <c r="Z335" i="4"/>
  <c r="V336" i="4"/>
  <c r="W336" i="4"/>
  <c r="Z336" i="4"/>
  <c r="V337" i="4"/>
  <c r="W337" i="4"/>
  <c r="Z337" i="4"/>
  <c r="V338" i="4"/>
  <c r="W338" i="4"/>
  <c r="Z338" i="4"/>
  <c r="V339" i="4"/>
  <c r="W339" i="4"/>
  <c r="Z339" i="4"/>
  <c r="V340" i="4"/>
  <c r="W340" i="4"/>
  <c r="Z340" i="4"/>
  <c r="V341" i="4"/>
  <c r="W341" i="4"/>
  <c r="Z341" i="4"/>
  <c r="V342" i="4"/>
  <c r="W342" i="4"/>
  <c r="Z342" i="4"/>
  <c r="V343" i="4"/>
  <c r="W343" i="4"/>
  <c r="Z343" i="4"/>
  <c r="V344" i="4"/>
  <c r="W344" i="4"/>
  <c r="Z344" i="4"/>
  <c r="V345" i="4"/>
  <c r="W345" i="4"/>
  <c r="Z345" i="4"/>
  <c r="V346" i="4"/>
  <c r="W346" i="4"/>
  <c r="Z346" i="4"/>
  <c r="V347" i="4"/>
  <c r="W347" i="4"/>
  <c r="Z347" i="4"/>
  <c r="V348" i="4"/>
  <c r="W348" i="4"/>
  <c r="Z348" i="4"/>
  <c r="V349" i="4"/>
  <c r="W349" i="4"/>
  <c r="Z349" i="4"/>
  <c r="V350" i="4"/>
  <c r="W350" i="4"/>
  <c r="Z350" i="4"/>
  <c r="V351" i="4"/>
  <c r="W351" i="4"/>
  <c r="Z351" i="4"/>
  <c r="V352" i="4"/>
  <c r="W352" i="4"/>
  <c r="Z352" i="4"/>
  <c r="V353" i="4"/>
  <c r="W353" i="4"/>
  <c r="Z353" i="4"/>
  <c r="V354" i="4"/>
  <c r="W354" i="4"/>
  <c r="Z354" i="4"/>
  <c r="V355" i="4"/>
  <c r="W355" i="4"/>
  <c r="Z355" i="4"/>
  <c r="V356" i="4"/>
  <c r="W356" i="4"/>
  <c r="Z356" i="4"/>
  <c r="V357" i="4"/>
  <c r="W357" i="4"/>
  <c r="Z357" i="4"/>
  <c r="V358" i="4"/>
  <c r="W358" i="4"/>
  <c r="Z358" i="4"/>
  <c r="V359" i="4"/>
  <c r="W359" i="4"/>
  <c r="Z359" i="4"/>
  <c r="V360" i="4"/>
  <c r="W360" i="4"/>
  <c r="Z360" i="4"/>
  <c r="V361" i="4"/>
  <c r="W361" i="4"/>
  <c r="Z361" i="4"/>
  <c r="V362" i="4"/>
  <c r="W362" i="4"/>
  <c r="Z362" i="4"/>
  <c r="V363" i="4"/>
  <c r="W363" i="4"/>
  <c r="Z363" i="4"/>
  <c r="V364" i="4"/>
  <c r="W364" i="4"/>
  <c r="Z364" i="4"/>
  <c r="V365" i="4"/>
  <c r="W365" i="4"/>
  <c r="Z365" i="4"/>
  <c r="V366" i="4"/>
  <c r="W366" i="4"/>
  <c r="Z366" i="4"/>
  <c r="V367" i="4"/>
  <c r="W367" i="4"/>
  <c r="Z367" i="4"/>
  <c r="V368" i="4"/>
  <c r="W368" i="4"/>
  <c r="Z368" i="4"/>
  <c r="V369" i="4"/>
  <c r="W369" i="4"/>
  <c r="Z369" i="4"/>
  <c r="V370" i="4"/>
  <c r="W370" i="4"/>
  <c r="Z370" i="4"/>
  <c r="V371" i="4"/>
  <c r="W371" i="4"/>
  <c r="Z371" i="4"/>
  <c r="V372" i="4"/>
  <c r="W372" i="4"/>
  <c r="Z372" i="4"/>
  <c r="V373" i="4"/>
  <c r="W373" i="4"/>
  <c r="Z373" i="4"/>
  <c r="V374" i="4"/>
  <c r="W374" i="4"/>
  <c r="Z374" i="4"/>
  <c r="V375" i="4"/>
  <c r="W375" i="4"/>
  <c r="Z375" i="4"/>
  <c r="V376" i="4"/>
  <c r="W376" i="4"/>
  <c r="Z376" i="4"/>
  <c r="V377" i="4"/>
  <c r="W377" i="4"/>
  <c r="Z377" i="4"/>
  <c r="V378" i="4"/>
  <c r="W378" i="4"/>
  <c r="Z378" i="4"/>
  <c r="V379" i="4"/>
  <c r="W379" i="4"/>
  <c r="Z379" i="4"/>
  <c r="V380" i="4"/>
  <c r="W380" i="4"/>
  <c r="Z380" i="4"/>
  <c r="V381" i="4"/>
  <c r="W381" i="4"/>
  <c r="Z381" i="4"/>
  <c r="V382" i="4"/>
  <c r="W382" i="4"/>
  <c r="Z382" i="4"/>
  <c r="V383" i="4"/>
  <c r="W383" i="4"/>
  <c r="Z383" i="4"/>
  <c r="V384" i="4"/>
  <c r="W384" i="4"/>
  <c r="Z384" i="4"/>
  <c r="V385" i="4"/>
  <c r="W385" i="4"/>
  <c r="Z385" i="4"/>
  <c r="V386" i="4"/>
  <c r="W386" i="4"/>
  <c r="Z386" i="4"/>
  <c r="V387" i="4"/>
  <c r="W387" i="4"/>
  <c r="Z387" i="4"/>
  <c r="V388" i="4"/>
  <c r="W388" i="4"/>
  <c r="Z388" i="4"/>
  <c r="V389" i="4"/>
  <c r="W389" i="4"/>
  <c r="Z389" i="4"/>
  <c r="V390" i="4"/>
  <c r="W390" i="4"/>
  <c r="Z390" i="4"/>
  <c r="V391" i="4"/>
  <c r="W391" i="4"/>
  <c r="Z391" i="4"/>
  <c r="V392" i="4"/>
  <c r="W392" i="4"/>
  <c r="Z392" i="4"/>
  <c r="V393" i="4"/>
  <c r="W393" i="4"/>
  <c r="Z393" i="4"/>
  <c r="V394" i="4"/>
  <c r="W394" i="4"/>
  <c r="Z394" i="4"/>
  <c r="V395" i="4"/>
  <c r="W395" i="4"/>
  <c r="Z395" i="4"/>
  <c r="V396" i="4"/>
  <c r="W396" i="4"/>
  <c r="Z396" i="4"/>
  <c r="V397" i="4"/>
  <c r="W397" i="4"/>
  <c r="Z397" i="4"/>
  <c r="V398" i="4"/>
  <c r="W398" i="4"/>
  <c r="Z398" i="4"/>
  <c r="V399" i="4"/>
  <c r="W399" i="4"/>
  <c r="Z399" i="4"/>
  <c r="V400" i="4"/>
  <c r="W400" i="4"/>
  <c r="Z400" i="4"/>
  <c r="V401" i="4"/>
  <c r="W401" i="4"/>
  <c r="Z401" i="4"/>
  <c r="V402" i="4"/>
  <c r="W402" i="4"/>
  <c r="Z402" i="4"/>
  <c r="V403" i="4"/>
  <c r="W403" i="4"/>
  <c r="Z403" i="4"/>
  <c r="V404" i="4"/>
  <c r="W404" i="4"/>
  <c r="Z404" i="4"/>
  <c r="V405" i="4"/>
  <c r="W405" i="4"/>
  <c r="Z405" i="4"/>
  <c r="V406" i="4"/>
  <c r="W406" i="4"/>
  <c r="Z406" i="4"/>
  <c r="V407" i="4"/>
  <c r="W407" i="4"/>
  <c r="Z407" i="4"/>
  <c r="V408" i="4"/>
  <c r="W408" i="4"/>
  <c r="Z408" i="4"/>
  <c r="V409" i="4"/>
  <c r="W409" i="4"/>
  <c r="Z409" i="4"/>
  <c r="V410" i="4"/>
  <c r="W410" i="4"/>
  <c r="Z410" i="4"/>
  <c r="V411" i="4"/>
  <c r="W411" i="4"/>
  <c r="Z411" i="4"/>
  <c r="V412" i="4"/>
  <c r="W412" i="4"/>
  <c r="Z412" i="4"/>
  <c r="V413" i="4"/>
  <c r="W413" i="4"/>
  <c r="Z413" i="4"/>
  <c r="V414" i="4"/>
  <c r="W414" i="4"/>
  <c r="Z414" i="4"/>
  <c r="V415" i="4"/>
  <c r="W415" i="4"/>
  <c r="Z415" i="4"/>
  <c r="V416" i="4"/>
  <c r="W416" i="4"/>
  <c r="Z416" i="4"/>
  <c r="V417" i="4"/>
  <c r="W417" i="4"/>
  <c r="Z417" i="4"/>
  <c r="V418" i="4"/>
  <c r="W418" i="4"/>
  <c r="Z418" i="4"/>
  <c r="V419" i="4"/>
  <c r="W419" i="4"/>
  <c r="Z419" i="4"/>
  <c r="V420" i="4"/>
  <c r="W420" i="4"/>
  <c r="Z420" i="4"/>
  <c r="V421" i="4"/>
  <c r="W421" i="4"/>
  <c r="Z421" i="4"/>
  <c r="V422" i="4"/>
  <c r="W422" i="4"/>
  <c r="Z422" i="4"/>
  <c r="V423" i="4"/>
  <c r="W423" i="4"/>
  <c r="Z423" i="4"/>
  <c r="V424" i="4"/>
  <c r="W424" i="4"/>
  <c r="Z424" i="4"/>
  <c r="V425" i="4"/>
  <c r="W425" i="4"/>
  <c r="Z425" i="4"/>
  <c r="V426" i="4"/>
  <c r="W426" i="4"/>
  <c r="Z426" i="4"/>
  <c r="V427" i="4"/>
  <c r="W427" i="4"/>
  <c r="Z427" i="4"/>
  <c r="V428" i="4"/>
  <c r="W428" i="4"/>
  <c r="Z428" i="4"/>
  <c r="V429" i="4"/>
  <c r="W429" i="4"/>
  <c r="Z429" i="4"/>
  <c r="V430" i="4"/>
  <c r="W430" i="4"/>
  <c r="Z430" i="4"/>
  <c r="V431" i="4"/>
  <c r="W431" i="4"/>
  <c r="Z431" i="4"/>
  <c r="V432" i="4"/>
  <c r="W432" i="4"/>
  <c r="Z432" i="4"/>
  <c r="V433" i="4"/>
  <c r="W433" i="4"/>
  <c r="Z433" i="4"/>
  <c r="V434" i="4"/>
  <c r="W434" i="4"/>
  <c r="Z434" i="4"/>
  <c r="V435" i="4"/>
  <c r="W435" i="4"/>
  <c r="Z435" i="4"/>
  <c r="V436" i="4"/>
  <c r="W436" i="4"/>
  <c r="Z436" i="4"/>
  <c r="V437" i="4"/>
  <c r="W437" i="4"/>
  <c r="Z437" i="4"/>
  <c r="V438" i="4"/>
  <c r="W438" i="4"/>
  <c r="Z438" i="4"/>
  <c r="V439" i="4"/>
  <c r="W439" i="4"/>
  <c r="Z439" i="4"/>
  <c r="V440" i="4"/>
  <c r="W440" i="4"/>
  <c r="Z440" i="4"/>
  <c r="V441" i="4"/>
  <c r="W441" i="4"/>
  <c r="Z441" i="4"/>
  <c r="V442" i="4"/>
  <c r="W442" i="4"/>
  <c r="Z442" i="4"/>
  <c r="V443" i="4"/>
  <c r="W443" i="4"/>
  <c r="Z443" i="4"/>
  <c r="V444" i="4"/>
  <c r="W444" i="4"/>
  <c r="Z444" i="4"/>
  <c r="V445" i="4"/>
  <c r="W445" i="4"/>
  <c r="Z445" i="4"/>
  <c r="V446" i="4"/>
  <c r="W446" i="4"/>
  <c r="Z446" i="4"/>
  <c r="V447" i="4"/>
  <c r="W447" i="4"/>
  <c r="Z447" i="4"/>
  <c r="V448" i="4"/>
  <c r="W448" i="4"/>
  <c r="Z448" i="4"/>
  <c r="V449" i="4"/>
  <c r="W449" i="4"/>
  <c r="Z449" i="4"/>
  <c r="V450" i="4"/>
  <c r="W450" i="4"/>
  <c r="Z450" i="4"/>
  <c r="V451" i="4"/>
  <c r="W451" i="4"/>
  <c r="Z451" i="4"/>
  <c r="V452" i="4"/>
  <c r="W452" i="4"/>
  <c r="Z452" i="4"/>
  <c r="V453" i="4"/>
  <c r="W453" i="4"/>
  <c r="Z453" i="4"/>
  <c r="V454" i="4"/>
  <c r="W454" i="4"/>
  <c r="Z454" i="4"/>
  <c r="V455" i="4"/>
  <c r="W455" i="4"/>
  <c r="Z455" i="4"/>
  <c r="V456" i="4"/>
  <c r="W456" i="4"/>
  <c r="Z456" i="4"/>
  <c r="V457" i="4"/>
  <c r="W457" i="4"/>
  <c r="Z457" i="4"/>
  <c r="V458" i="4"/>
  <c r="W458" i="4"/>
  <c r="Z458" i="4"/>
  <c r="V459" i="4"/>
  <c r="W459" i="4"/>
  <c r="Z459" i="4"/>
  <c r="V460" i="4"/>
  <c r="W460" i="4"/>
  <c r="Z460" i="4"/>
  <c r="V461" i="4"/>
  <c r="W461" i="4"/>
  <c r="Z461" i="4"/>
  <c r="V462" i="4"/>
  <c r="W462" i="4"/>
  <c r="Z462" i="4"/>
  <c r="V463" i="4"/>
  <c r="W463" i="4"/>
  <c r="Z463" i="4"/>
  <c r="V464" i="4"/>
  <c r="W464" i="4"/>
  <c r="Z464" i="4"/>
  <c r="V465" i="4"/>
  <c r="W465" i="4"/>
  <c r="Z465" i="4"/>
  <c r="V466" i="4"/>
  <c r="W466" i="4"/>
  <c r="Z466" i="4"/>
  <c r="V467" i="4"/>
  <c r="W467" i="4"/>
  <c r="Z467" i="4"/>
  <c r="V468" i="4"/>
  <c r="W468" i="4"/>
  <c r="Z468" i="4"/>
  <c r="V469" i="4"/>
  <c r="W469" i="4"/>
  <c r="Z469" i="4"/>
  <c r="V470" i="4"/>
  <c r="W470" i="4"/>
  <c r="Z470" i="4"/>
  <c r="V471" i="4"/>
  <c r="W471" i="4"/>
  <c r="Z471" i="4"/>
  <c r="V472" i="4"/>
  <c r="W472" i="4"/>
  <c r="Z472" i="4"/>
  <c r="V473" i="4"/>
  <c r="W473" i="4"/>
  <c r="Z473" i="4"/>
  <c r="V474" i="4"/>
  <c r="W474" i="4"/>
  <c r="Z474" i="4"/>
  <c r="V475" i="4"/>
  <c r="W475" i="4"/>
  <c r="Z475" i="4"/>
  <c r="V476" i="4"/>
  <c r="W476" i="4"/>
  <c r="Z476" i="4"/>
  <c r="V477" i="4"/>
  <c r="W477" i="4"/>
  <c r="Z477" i="4"/>
  <c r="V478" i="4"/>
  <c r="W478" i="4"/>
  <c r="Z478" i="4"/>
  <c r="V479" i="4"/>
  <c r="W479" i="4"/>
  <c r="Z479" i="4"/>
  <c r="V480" i="4"/>
  <c r="W480" i="4"/>
  <c r="Z480" i="4"/>
  <c r="V481" i="4"/>
  <c r="W481" i="4"/>
  <c r="Z481" i="4"/>
  <c r="V482" i="4"/>
  <c r="W482" i="4"/>
  <c r="Z482" i="4"/>
  <c r="V483" i="4"/>
  <c r="W483" i="4"/>
  <c r="Z483" i="4"/>
  <c r="V484" i="4"/>
  <c r="W484" i="4"/>
  <c r="Z484" i="4"/>
  <c r="V485" i="4"/>
  <c r="W485" i="4"/>
  <c r="Z485" i="4"/>
  <c r="V486" i="4"/>
  <c r="W486" i="4"/>
  <c r="Z486" i="4"/>
  <c r="V487" i="4"/>
  <c r="W487" i="4"/>
  <c r="Z487" i="4"/>
  <c r="V488" i="4"/>
  <c r="W488" i="4"/>
  <c r="Z488" i="4"/>
  <c r="V489" i="4"/>
  <c r="W489" i="4"/>
  <c r="Z489" i="4"/>
  <c r="V490" i="4"/>
  <c r="W490" i="4"/>
  <c r="Z490" i="4"/>
  <c r="V491" i="4"/>
  <c r="W491" i="4"/>
  <c r="Z491" i="4"/>
  <c r="V492" i="4"/>
  <c r="W492" i="4"/>
  <c r="Z492" i="4"/>
  <c r="V493" i="4"/>
  <c r="W493" i="4"/>
  <c r="Z493" i="4"/>
  <c r="V494" i="4"/>
  <c r="W494" i="4"/>
  <c r="Z494" i="4"/>
  <c r="V495" i="4"/>
  <c r="W495" i="4"/>
  <c r="Z495" i="4"/>
  <c r="V496" i="4"/>
  <c r="W496" i="4"/>
  <c r="Z496" i="4"/>
  <c r="V497" i="4"/>
  <c r="W497" i="4"/>
  <c r="Z497" i="4"/>
  <c r="V498" i="4"/>
  <c r="W498" i="4"/>
  <c r="Z498" i="4"/>
  <c r="V499" i="4"/>
  <c r="W499" i="4"/>
  <c r="Z499" i="4"/>
  <c r="V500" i="4"/>
  <c r="W500" i="4"/>
  <c r="Z500" i="4"/>
  <c r="V501" i="4"/>
  <c r="W501" i="4"/>
  <c r="Z501" i="4"/>
  <c r="V502" i="4"/>
  <c r="W502" i="4"/>
  <c r="Z502" i="4"/>
  <c r="V503" i="4"/>
  <c r="W503" i="4"/>
  <c r="Z503" i="4"/>
  <c r="V504" i="4"/>
  <c r="W504" i="4"/>
  <c r="Z504" i="4"/>
  <c r="V505" i="4"/>
  <c r="W505" i="4"/>
  <c r="Z505" i="4"/>
  <c r="V506" i="4"/>
  <c r="W506" i="4"/>
  <c r="Z506" i="4"/>
  <c r="V507" i="4"/>
  <c r="W507" i="4"/>
  <c r="Z507" i="4"/>
  <c r="V508" i="4"/>
  <c r="W508" i="4"/>
  <c r="Z508" i="4"/>
  <c r="V509" i="4"/>
  <c r="W509" i="4"/>
  <c r="Z509" i="4"/>
  <c r="V510" i="4"/>
  <c r="W510" i="4"/>
  <c r="Z510" i="4"/>
  <c r="V511" i="4"/>
  <c r="W511" i="4"/>
  <c r="Z511" i="4"/>
  <c r="V512" i="4"/>
  <c r="W512" i="4"/>
  <c r="Z512" i="4"/>
  <c r="V513" i="4"/>
  <c r="W513" i="4"/>
  <c r="Z513" i="4"/>
  <c r="V514" i="4"/>
  <c r="W514" i="4"/>
  <c r="Z514" i="4"/>
  <c r="V515" i="4"/>
  <c r="W515" i="4"/>
  <c r="Z515" i="4"/>
  <c r="V516" i="4"/>
  <c r="W516" i="4"/>
  <c r="Z516" i="4"/>
  <c r="V517" i="4"/>
  <c r="W517" i="4"/>
  <c r="Z517" i="4"/>
  <c r="V518" i="4"/>
  <c r="W518" i="4"/>
  <c r="Z518" i="4"/>
  <c r="V519" i="4"/>
  <c r="W519" i="4"/>
  <c r="Z519" i="4"/>
  <c r="V520" i="4"/>
  <c r="W520" i="4"/>
  <c r="Z520" i="4"/>
  <c r="V521" i="4"/>
  <c r="W521" i="4"/>
  <c r="Z521" i="4"/>
  <c r="V522" i="4"/>
  <c r="W522" i="4"/>
  <c r="Z522" i="4"/>
  <c r="V523" i="4"/>
  <c r="W523" i="4"/>
  <c r="Z523" i="4"/>
  <c r="V524" i="4"/>
  <c r="W524" i="4"/>
  <c r="Z524" i="4"/>
  <c r="V525" i="4"/>
  <c r="W525" i="4"/>
  <c r="Z525" i="4"/>
  <c r="V526" i="4"/>
  <c r="W526" i="4"/>
  <c r="Z526" i="4"/>
  <c r="V527" i="4"/>
  <c r="W527" i="4"/>
  <c r="Z527" i="4"/>
  <c r="V528" i="4"/>
  <c r="W528" i="4"/>
  <c r="Z528" i="4"/>
  <c r="V529" i="4"/>
  <c r="W529" i="4"/>
  <c r="Z529" i="4"/>
  <c r="V530" i="4"/>
  <c r="W530" i="4"/>
  <c r="Z530" i="4"/>
  <c r="V531" i="4"/>
  <c r="W531" i="4"/>
  <c r="Z531" i="4"/>
  <c r="V532" i="4"/>
  <c r="W532" i="4"/>
  <c r="Z532" i="4"/>
  <c r="V533" i="4"/>
  <c r="W533" i="4"/>
  <c r="Z533" i="4"/>
  <c r="V534" i="4"/>
  <c r="W534" i="4"/>
  <c r="Z534" i="4"/>
  <c r="V535" i="4"/>
  <c r="W535" i="4"/>
  <c r="Z535" i="4"/>
  <c r="V536" i="4"/>
  <c r="W536" i="4"/>
  <c r="Z536" i="4"/>
  <c r="V537" i="4"/>
  <c r="W537" i="4"/>
  <c r="Z537" i="4"/>
  <c r="V538" i="4"/>
  <c r="W538" i="4"/>
  <c r="Z538" i="4"/>
  <c r="V539" i="4"/>
  <c r="W539" i="4"/>
  <c r="Z539" i="4"/>
  <c r="V540" i="4"/>
  <c r="W540" i="4"/>
  <c r="Z540" i="4"/>
  <c r="V541" i="4"/>
  <c r="W541" i="4"/>
  <c r="Z541" i="4"/>
  <c r="V542" i="4"/>
  <c r="W542" i="4"/>
  <c r="Z542" i="4"/>
  <c r="V543" i="4"/>
  <c r="W543" i="4"/>
  <c r="Z543" i="4"/>
  <c r="V544" i="4"/>
  <c r="W544" i="4"/>
  <c r="Z544" i="4"/>
  <c r="V545" i="4"/>
  <c r="W545" i="4"/>
  <c r="Z545" i="4"/>
  <c r="V546" i="4"/>
  <c r="W546" i="4"/>
  <c r="Z546" i="4"/>
  <c r="V547" i="4"/>
  <c r="W547" i="4"/>
  <c r="Z547" i="4"/>
  <c r="V548" i="4"/>
  <c r="W548" i="4"/>
  <c r="Z548" i="4"/>
  <c r="V549" i="4"/>
  <c r="W549" i="4"/>
  <c r="Z549" i="4"/>
  <c r="V550" i="4"/>
  <c r="W550" i="4"/>
  <c r="Z550" i="4"/>
  <c r="V551" i="4"/>
  <c r="W551" i="4"/>
  <c r="Z551" i="4"/>
  <c r="V552" i="4"/>
  <c r="W552" i="4"/>
  <c r="Z552" i="4"/>
  <c r="V553" i="4"/>
  <c r="W553" i="4"/>
  <c r="Z553" i="4"/>
  <c r="V554" i="4"/>
  <c r="W554" i="4"/>
  <c r="Z554" i="4"/>
  <c r="V555" i="4"/>
  <c r="W555" i="4"/>
  <c r="Z555" i="4"/>
  <c r="V556" i="4"/>
  <c r="W556" i="4"/>
  <c r="Z556" i="4"/>
  <c r="V557" i="4"/>
  <c r="W557" i="4"/>
  <c r="Z557" i="4"/>
  <c r="V558" i="4"/>
  <c r="W558" i="4"/>
  <c r="Z558" i="4"/>
  <c r="V559" i="4"/>
  <c r="W559" i="4"/>
  <c r="Z559" i="4"/>
  <c r="V560" i="4"/>
  <c r="W560" i="4"/>
  <c r="Z560" i="4"/>
  <c r="V561" i="4"/>
  <c r="W561" i="4"/>
  <c r="Z561" i="4"/>
  <c r="V562" i="4"/>
  <c r="W562" i="4"/>
  <c r="Z562" i="4"/>
  <c r="V563" i="4"/>
  <c r="W563" i="4"/>
  <c r="Z563" i="4"/>
  <c r="V564" i="4"/>
  <c r="W564" i="4"/>
  <c r="Z564" i="4"/>
  <c r="V565" i="4"/>
  <c r="W565" i="4"/>
  <c r="Z565" i="4"/>
  <c r="V566" i="4"/>
  <c r="W566" i="4"/>
  <c r="Z566" i="4"/>
  <c r="V567" i="4"/>
  <c r="W567" i="4"/>
  <c r="Z567" i="4"/>
  <c r="V568" i="4"/>
  <c r="W568" i="4"/>
  <c r="Z568" i="4"/>
  <c r="V569" i="4"/>
  <c r="W569" i="4"/>
  <c r="Z569" i="4"/>
  <c r="V570" i="4"/>
  <c r="W570" i="4"/>
  <c r="Z570" i="4"/>
  <c r="V571" i="4"/>
  <c r="W571" i="4"/>
  <c r="Z571" i="4"/>
  <c r="V572" i="4"/>
  <c r="W572" i="4"/>
  <c r="Z572" i="4"/>
  <c r="V573" i="4"/>
  <c r="W573" i="4"/>
  <c r="Z573" i="4"/>
  <c r="V574" i="4"/>
  <c r="W574" i="4"/>
  <c r="Z574" i="4"/>
  <c r="V575" i="4"/>
  <c r="W575" i="4"/>
  <c r="Z575" i="4"/>
  <c r="V576" i="4"/>
  <c r="W576" i="4"/>
  <c r="Z576" i="4"/>
  <c r="V577" i="4"/>
  <c r="W577" i="4"/>
  <c r="Z577" i="4"/>
  <c r="V578" i="4"/>
  <c r="W578" i="4"/>
  <c r="Z578" i="4"/>
  <c r="V579" i="4"/>
  <c r="W579" i="4"/>
  <c r="Z579" i="4"/>
  <c r="V580" i="4"/>
  <c r="W580" i="4"/>
  <c r="Z580" i="4"/>
  <c r="V581" i="4"/>
  <c r="W581" i="4"/>
  <c r="Z581" i="4"/>
  <c r="V582" i="4"/>
  <c r="W582" i="4"/>
  <c r="Z582" i="4"/>
  <c r="V583" i="4"/>
  <c r="W583" i="4"/>
  <c r="Z583" i="4"/>
  <c r="V584" i="4"/>
  <c r="W584" i="4"/>
  <c r="Z584" i="4"/>
  <c r="V585" i="4"/>
  <c r="W585" i="4"/>
  <c r="Z585" i="4"/>
  <c r="V586" i="4"/>
  <c r="W586" i="4"/>
  <c r="Z586" i="4"/>
  <c r="V587" i="4"/>
  <c r="W587" i="4"/>
  <c r="Z587" i="4"/>
  <c r="V588" i="4"/>
  <c r="W588" i="4"/>
  <c r="Z588" i="4"/>
  <c r="V589" i="4"/>
  <c r="W589" i="4"/>
  <c r="Z589" i="4"/>
  <c r="V590" i="4"/>
  <c r="W590" i="4"/>
  <c r="Z590" i="4"/>
  <c r="V591" i="4"/>
  <c r="W591" i="4"/>
  <c r="Z591" i="4"/>
  <c r="V592" i="4"/>
  <c r="W592" i="4"/>
  <c r="Z592" i="4"/>
  <c r="V593" i="4"/>
  <c r="W593" i="4"/>
  <c r="Z593" i="4"/>
  <c r="V594" i="4"/>
  <c r="W594" i="4"/>
  <c r="Z594" i="4"/>
  <c r="V595" i="4"/>
  <c r="W595" i="4"/>
  <c r="Z595" i="4"/>
  <c r="V596" i="4"/>
  <c r="W596" i="4"/>
  <c r="Z596" i="4"/>
  <c r="V597" i="4"/>
  <c r="W597" i="4"/>
  <c r="Z597" i="4"/>
  <c r="V598" i="4"/>
  <c r="W598" i="4"/>
  <c r="Z598" i="4"/>
  <c r="V599" i="4"/>
  <c r="W599" i="4"/>
  <c r="Z599" i="4"/>
  <c r="V600" i="4"/>
  <c r="W600" i="4"/>
  <c r="Z600" i="4"/>
  <c r="V601" i="4"/>
  <c r="W601" i="4"/>
  <c r="Z601" i="4"/>
  <c r="V602" i="4"/>
  <c r="W602" i="4"/>
  <c r="Z602" i="4"/>
  <c r="V603" i="4"/>
  <c r="W603" i="4"/>
  <c r="Z603" i="4"/>
  <c r="V604" i="4"/>
  <c r="W604" i="4"/>
  <c r="Z604" i="4"/>
  <c r="V605" i="4"/>
  <c r="W605" i="4"/>
  <c r="Z605" i="4"/>
  <c r="V606" i="4"/>
  <c r="W606" i="4"/>
  <c r="Z606" i="4"/>
  <c r="V607" i="4"/>
  <c r="W607" i="4"/>
  <c r="Z607" i="4"/>
  <c r="V608" i="4"/>
  <c r="W608" i="4"/>
  <c r="Z608" i="4"/>
  <c r="V609" i="4"/>
  <c r="W609" i="4"/>
  <c r="Z609" i="4"/>
  <c r="V610" i="4"/>
  <c r="W610" i="4"/>
  <c r="Z610" i="4"/>
  <c r="V611" i="4"/>
  <c r="W611" i="4"/>
  <c r="Z611" i="4"/>
  <c r="V612" i="4"/>
  <c r="W612" i="4"/>
  <c r="Z612" i="4"/>
  <c r="V613" i="4"/>
  <c r="W613" i="4"/>
  <c r="Z613" i="4"/>
  <c r="V614" i="4"/>
  <c r="W614" i="4"/>
  <c r="Z614" i="4"/>
  <c r="V615" i="4"/>
  <c r="W615" i="4"/>
  <c r="Z615" i="4"/>
  <c r="V616" i="4"/>
  <c r="W616" i="4"/>
  <c r="Z616" i="4"/>
  <c r="V617" i="4"/>
  <c r="W617" i="4"/>
  <c r="Z617" i="4"/>
  <c r="V618" i="4"/>
  <c r="W618" i="4"/>
  <c r="Z618" i="4"/>
  <c r="V619" i="4"/>
  <c r="W619" i="4"/>
  <c r="Z619" i="4"/>
  <c r="V620" i="4"/>
  <c r="W620" i="4"/>
  <c r="Z620" i="4"/>
  <c r="V621" i="4"/>
  <c r="W621" i="4"/>
  <c r="Z621" i="4"/>
  <c r="V622" i="4"/>
  <c r="W622" i="4"/>
  <c r="Z622" i="4"/>
  <c r="V623" i="4"/>
  <c r="W623" i="4"/>
  <c r="Z623" i="4"/>
  <c r="V624" i="4"/>
  <c r="W624" i="4"/>
  <c r="Z624" i="4"/>
  <c r="V625" i="4"/>
  <c r="W625" i="4"/>
  <c r="Z625" i="4"/>
  <c r="V626" i="4"/>
  <c r="W626" i="4"/>
  <c r="Z626" i="4"/>
  <c r="V627" i="4"/>
  <c r="W627" i="4"/>
  <c r="Z627" i="4"/>
  <c r="V628" i="4"/>
  <c r="W628" i="4"/>
  <c r="Z628" i="4"/>
  <c r="Z2" i="4"/>
  <c r="B267" i="4"/>
  <c r="B268" i="4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B266" i="4"/>
  <c r="AB4" i="6" l="1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1042" i="6"/>
  <c r="AB1043" i="6"/>
  <c r="AB1044" i="6"/>
  <c r="AB1045" i="6"/>
  <c r="AB1046" i="6"/>
  <c r="AB1047" i="6"/>
  <c r="AB1048" i="6"/>
  <c r="AB1049" i="6"/>
  <c r="AB1050" i="6"/>
  <c r="AB1051" i="6"/>
  <c r="AB1052" i="6"/>
  <c r="AB1053" i="6"/>
  <c r="AB1054" i="6"/>
  <c r="AB1055" i="6"/>
  <c r="AB1056" i="6"/>
  <c r="AB1057" i="6"/>
  <c r="AB1058" i="6"/>
  <c r="AB1059" i="6"/>
  <c r="AB1060" i="6"/>
  <c r="AB1061" i="6"/>
  <c r="AB1062" i="6"/>
  <c r="AB1063" i="6"/>
  <c r="AB1064" i="6"/>
  <c r="AB1065" i="6"/>
  <c r="AB1066" i="6"/>
  <c r="AB1067" i="6"/>
  <c r="AB1068" i="6"/>
  <c r="AB1069" i="6"/>
  <c r="AB1070" i="6"/>
  <c r="AB1071" i="6"/>
  <c r="AB1072" i="6"/>
  <c r="AB1073" i="6"/>
  <c r="AB1074" i="6"/>
  <c r="AB1075" i="6"/>
  <c r="AB1076" i="6"/>
  <c r="AB1077" i="6"/>
  <c r="AB1078" i="6"/>
  <c r="AB1079" i="6"/>
  <c r="AB1080" i="6"/>
  <c r="AB1081" i="6"/>
  <c r="AB1082" i="6"/>
  <c r="AB1083" i="6"/>
  <c r="AB1084" i="6"/>
  <c r="AB1085" i="6"/>
  <c r="AB1086" i="6"/>
  <c r="AB1087" i="6"/>
  <c r="AB1088" i="6"/>
  <c r="AB1089" i="6"/>
  <c r="AB1090" i="6"/>
  <c r="AB1091" i="6"/>
  <c r="AB1092" i="6"/>
  <c r="AB1093" i="6"/>
  <c r="AB1094" i="6"/>
  <c r="AB1095" i="6"/>
  <c r="AB1096" i="6"/>
  <c r="AB1097" i="6"/>
  <c r="AB1098" i="6"/>
  <c r="AB1099" i="6"/>
  <c r="AB1100" i="6"/>
  <c r="AB1101" i="6"/>
  <c r="AB1102" i="6"/>
  <c r="AB1103" i="6"/>
  <c r="AB1104" i="6"/>
  <c r="AB1105" i="6"/>
  <c r="AB1106" i="6"/>
  <c r="AB1107" i="6"/>
  <c r="AB1108" i="6"/>
  <c r="AB1109" i="6"/>
  <c r="AB1110" i="6"/>
  <c r="AB1111" i="6"/>
  <c r="AB1112" i="6"/>
  <c r="AB1113" i="6"/>
  <c r="AB1114" i="6"/>
  <c r="AB1115" i="6"/>
  <c r="AB1116" i="6"/>
  <c r="AB1117" i="6"/>
  <c r="AB1118" i="6"/>
  <c r="AB1119" i="6"/>
  <c r="AB1120" i="6"/>
  <c r="AB1121" i="6"/>
  <c r="AB1122" i="6"/>
  <c r="AB1123" i="6"/>
  <c r="AB1124" i="6"/>
  <c r="AB1125" i="6"/>
  <c r="AB1126" i="6"/>
  <c r="AB1127" i="6"/>
  <c r="AB1128" i="6"/>
  <c r="AB1129" i="6"/>
  <c r="AB1130" i="6"/>
  <c r="AB1131" i="6"/>
  <c r="AB1132" i="6"/>
  <c r="AB1133" i="6"/>
  <c r="AB1134" i="6"/>
  <c r="AB1135" i="6"/>
  <c r="AB1136" i="6"/>
  <c r="AB1137" i="6"/>
  <c r="AB1138" i="6"/>
  <c r="AB1139" i="6"/>
  <c r="AB1140" i="6"/>
  <c r="AB1141" i="6"/>
  <c r="AB1142" i="6"/>
  <c r="AB1143" i="6"/>
  <c r="AB1144" i="6"/>
  <c r="AB1145" i="6"/>
  <c r="AB1146" i="6"/>
  <c r="AB1147" i="6"/>
  <c r="AB1148" i="6"/>
  <c r="AB1149" i="6"/>
  <c r="AB1150" i="6"/>
  <c r="AB1151" i="6"/>
  <c r="AB1152" i="6"/>
  <c r="AB1153" i="6"/>
  <c r="AB1154" i="6"/>
  <c r="AB1155" i="6"/>
  <c r="AB1156" i="6"/>
  <c r="AB1157" i="6"/>
  <c r="AB1158" i="6"/>
  <c r="AB1159" i="6"/>
  <c r="AB1160" i="6"/>
  <c r="AB1161" i="6"/>
  <c r="AB1162" i="6"/>
  <c r="AB1163" i="6"/>
  <c r="AB1164" i="6"/>
  <c r="AB1165" i="6"/>
  <c r="AB1166" i="6"/>
  <c r="AB1167" i="6"/>
  <c r="AB1168" i="6"/>
  <c r="AB1169" i="6"/>
  <c r="AB1170" i="6"/>
  <c r="AB1171" i="6"/>
  <c r="AB1172" i="6"/>
  <c r="AB1173" i="6"/>
  <c r="AB1174" i="6"/>
  <c r="AB1175" i="6"/>
  <c r="AB1176" i="6"/>
  <c r="AB1177" i="6"/>
  <c r="AB1178" i="6"/>
  <c r="AB1179" i="6"/>
  <c r="AB1180" i="6"/>
  <c r="AB1181" i="6"/>
  <c r="AB1182" i="6"/>
  <c r="AB1183" i="6"/>
  <c r="AB1184" i="6"/>
  <c r="AB1185" i="6"/>
  <c r="AB1186" i="6"/>
  <c r="AB1187" i="6"/>
  <c r="AB1188" i="6"/>
  <c r="AB1189" i="6"/>
  <c r="AB1190" i="6"/>
  <c r="AB1191" i="6"/>
  <c r="AB1192" i="6"/>
  <c r="AB1193" i="6"/>
  <c r="AB1194" i="6"/>
  <c r="AB1195" i="6"/>
  <c r="AB1196" i="6"/>
  <c r="AB1197" i="6"/>
  <c r="AB1198" i="6"/>
  <c r="AB1199" i="6"/>
  <c r="AB1200" i="6"/>
  <c r="AB1201" i="6"/>
  <c r="AB1202" i="6"/>
  <c r="AB1203" i="6"/>
  <c r="AB1204" i="6"/>
  <c r="AB1205" i="6"/>
  <c r="AB1206" i="6"/>
  <c r="AB1207" i="6"/>
  <c r="AB1208" i="6"/>
  <c r="AB1209" i="6"/>
  <c r="AB1210" i="6"/>
  <c r="AB1211" i="6"/>
  <c r="AB1212" i="6"/>
  <c r="AB1213" i="6"/>
  <c r="AB1214" i="6"/>
  <c r="AB1215" i="6"/>
  <c r="AB1216" i="6"/>
  <c r="AB1217" i="6"/>
  <c r="AB1218" i="6"/>
  <c r="AB1219" i="6"/>
  <c r="AB1220" i="6"/>
  <c r="AB1221" i="6"/>
  <c r="AB1222" i="6"/>
  <c r="AB1223" i="6"/>
  <c r="AB1224" i="6"/>
  <c r="AB1225" i="6"/>
  <c r="AB1226" i="6"/>
  <c r="AB1227" i="6"/>
  <c r="AB1228" i="6"/>
  <c r="AB1229" i="6"/>
  <c r="AB1230" i="6"/>
  <c r="AB1231" i="6"/>
  <c r="AB1232" i="6"/>
  <c r="AB1233" i="6"/>
  <c r="AB1234" i="6"/>
  <c r="AB1235" i="6"/>
  <c r="AB1236" i="6"/>
  <c r="AB1237" i="6"/>
  <c r="AB1238" i="6"/>
  <c r="AB1239" i="6"/>
  <c r="AB1240" i="6"/>
  <c r="AB1241" i="6"/>
  <c r="AB1242" i="6"/>
  <c r="AB1243" i="6"/>
  <c r="AB1244" i="6"/>
  <c r="AB1245" i="6"/>
  <c r="AB1246" i="6"/>
  <c r="AB1247" i="6"/>
  <c r="AB1248" i="6"/>
  <c r="AB1249" i="6"/>
  <c r="AB1250" i="6"/>
  <c r="AB1251" i="6"/>
  <c r="AB1252" i="6"/>
  <c r="AB1253" i="6"/>
  <c r="AB1254" i="6"/>
  <c r="AB1255" i="6"/>
  <c r="AB1256" i="6"/>
  <c r="AB1257" i="6"/>
  <c r="AB1258" i="6"/>
  <c r="AB1259" i="6"/>
  <c r="AB1260" i="6"/>
  <c r="AB1261" i="6"/>
  <c r="AB1262" i="6"/>
  <c r="AB1263" i="6"/>
  <c r="AB1264" i="6"/>
  <c r="AB1265" i="6"/>
  <c r="AB1266" i="6"/>
  <c r="AB1267" i="6"/>
  <c r="AB1268" i="6"/>
  <c r="AB1269" i="6"/>
  <c r="AB1270" i="6"/>
  <c r="AB1271" i="6"/>
  <c r="AB1272" i="6"/>
  <c r="AB1273" i="6"/>
  <c r="AB1274" i="6"/>
  <c r="AB1275" i="6"/>
  <c r="AB1276" i="6"/>
  <c r="AB1277" i="6"/>
  <c r="AB1278" i="6"/>
  <c r="AB1279" i="6"/>
  <c r="AB1280" i="6"/>
  <c r="AB1281" i="6"/>
  <c r="AB1282" i="6"/>
  <c r="AB1283" i="6"/>
  <c r="AB1284" i="6"/>
  <c r="AB1285" i="6"/>
  <c r="AB1286" i="6"/>
  <c r="AB1287" i="6"/>
  <c r="AB1288" i="6"/>
  <c r="AB1289" i="6"/>
  <c r="AB1290" i="6"/>
  <c r="AB1291" i="6"/>
  <c r="AB1292" i="6"/>
  <c r="AB1293" i="6"/>
  <c r="AB1294" i="6"/>
  <c r="AB1295" i="6"/>
  <c r="AB1296" i="6"/>
  <c r="AB1297" i="6"/>
  <c r="AB1298" i="6"/>
  <c r="AB1299" i="6"/>
  <c r="AB1300" i="6"/>
  <c r="AB1301" i="6"/>
  <c r="AB1302" i="6"/>
  <c r="AB1303" i="6"/>
  <c r="AB1304" i="6"/>
  <c r="AB1305" i="6"/>
  <c r="AB1306" i="6"/>
  <c r="AB1307" i="6"/>
  <c r="AB1308" i="6"/>
  <c r="AB1309" i="6"/>
  <c r="AB1310" i="6"/>
  <c r="AB1311" i="6"/>
  <c r="AB1312" i="6"/>
  <c r="AB1313" i="6"/>
  <c r="AB1314" i="6"/>
  <c r="AB1315" i="6"/>
  <c r="AB1316" i="6"/>
  <c r="AB1317" i="6"/>
  <c r="AB1318" i="6"/>
  <c r="AB1319" i="6"/>
  <c r="AB1320" i="6"/>
  <c r="AB1321" i="6"/>
  <c r="AB1322" i="6"/>
  <c r="AB1323" i="6"/>
  <c r="AB1324" i="6"/>
  <c r="AB1325" i="6"/>
  <c r="AB1326" i="6"/>
  <c r="AB1327" i="6"/>
  <c r="AB1328" i="6"/>
  <c r="AB1329" i="6"/>
  <c r="AB1330" i="6"/>
  <c r="AB1331" i="6"/>
  <c r="AB1332" i="6"/>
  <c r="AB1333" i="6"/>
  <c r="AB1334" i="6"/>
  <c r="AB1335" i="6"/>
  <c r="AB1336" i="6"/>
  <c r="AB1337" i="6"/>
  <c r="AB1338" i="6"/>
  <c r="AB1339" i="6"/>
  <c r="AB1340" i="6"/>
  <c r="AB1341" i="6"/>
  <c r="AB1342" i="6"/>
  <c r="AB1343" i="6"/>
  <c r="AB1344" i="6"/>
  <c r="AB1345" i="6"/>
  <c r="AB1346" i="6"/>
  <c r="AB1347" i="6"/>
  <c r="AB1348" i="6"/>
  <c r="AB1349" i="6"/>
  <c r="AB1350" i="6"/>
  <c r="AB1351" i="6"/>
  <c r="AB1352" i="6"/>
  <c r="AB1353" i="6"/>
  <c r="AB1354" i="6"/>
  <c r="AB1355" i="6"/>
  <c r="AB1356" i="6"/>
  <c r="AB1357" i="6"/>
  <c r="AB1358" i="6"/>
  <c r="AB1359" i="6"/>
  <c r="AB1360" i="6"/>
  <c r="AB1361" i="6"/>
  <c r="AB1362" i="6"/>
  <c r="AB1363" i="6"/>
  <c r="AB1364" i="6"/>
  <c r="AB1365" i="6"/>
  <c r="AB1366" i="6"/>
  <c r="AB1367" i="6"/>
  <c r="AB1368" i="6"/>
  <c r="AB1369" i="6"/>
  <c r="AB1370" i="6"/>
  <c r="AB1371" i="6"/>
  <c r="AB1372" i="6"/>
  <c r="AB1373" i="6"/>
  <c r="AB1374" i="6"/>
  <c r="AB1375" i="6"/>
  <c r="AB1376" i="6"/>
  <c r="AB1377" i="6"/>
  <c r="AB1378" i="6"/>
  <c r="AB1379" i="6"/>
  <c r="AB1380" i="6"/>
  <c r="AB1381" i="6"/>
  <c r="AB1382" i="6"/>
  <c r="AB1383" i="6"/>
  <c r="AB1384" i="6"/>
  <c r="AB1385" i="6"/>
  <c r="AB1386" i="6"/>
  <c r="AB1387" i="6"/>
  <c r="AB1388" i="6"/>
  <c r="AB1389" i="6"/>
  <c r="AB1390" i="6"/>
  <c r="AB1391" i="6"/>
  <c r="AB1392" i="6"/>
  <c r="AB1393" i="6"/>
  <c r="AB1394" i="6"/>
  <c r="AB1395" i="6"/>
  <c r="AB1396" i="6"/>
  <c r="AB1397" i="6"/>
  <c r="AB1398" i="6"/>
  <c r="AB1399" i="6"/>
  <c r="AB1400" i="6"/>
  <c r="AB1401" i="6"/>
  <c r="AB1402" i="6"/>
  <c r="AB1403" i="6"/>
  <c r="AB1404" i="6"/>
  <c r="AB1405" i="6"/>
  <c r="AB1406" i="6"/>
  <c r="AB1407" i="6"/>
  <c r="AB1408" i="6"/>
  <c r="AB1409" i="6"/>
  <c r="AB1410" i="6"/>
  <c r="AB1411" i="6"/>
  <c r="AB1412" i="6"/>
  <c r="AB1413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4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4" i="6"/>
  <c r="I1504" i="6"/>
  <c r="I1505" i="6"/>
  <c r="I1506" i="6"/>
  <c r="I1507" i="6"/>
  <c r="I1508" i="6"/>
  <c r="I1509" i="6"/>
  <c r="I1510" i="6"/>
  <c r="I1511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5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4" i="6"/>
  <c r="Q8" i="6"/>
  <c r="Q9" i="6" s="1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5" i="6"/>
  <c r="Q6" i="6" s="1"/>
  <c r="Q7" i="6" s="1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AA1201" i="6"/>
  <c r="AA1202" i="6"/>
  <c r="AA1203" i="6"/>
  <c r="AA1204" i="6"/>
  <c r="AA1205" i="6"/>
  <c r="AA1206" i="6"/>
  <c r="AA1207" i="6"/>
  <c r="AA1208" i="6"/>
  <c r="AA1209" i="6"/>
  <c r="AA1210" i="6"/>
  <c r="AA1211" i="6"/>
  <c r="AA1212" i="6"/>
  <c r="AA1213" i="6"/>
  <c r="AA1214" i="6"/>
  <c r="AA1215" i="6"/>
  <c r="AA1216" i="6"/>
  <c r="AA1217" i="6"/>
  <c r="AA1218" i="6"/>
  <c r="AA1219" i="6"/>
  <c r="AA1220" i="6"/>
  <c r="AA1221" i="6"/>
  <c r="AA1222" i="6"/>
  <c r="AA1223" i="6"/>
  <c r="AA1224" i="6"/>
  <c r="AA1225" i="6"/>
  <c r="AA1226" i="6"/>
  <c r="AA1227" i="6"/>
  <c r="AA1228" i="6"/>
  <c r="AA1229" i="6"/>
  <c r="AA1230" i="6"/>
  <c r="AA1231" i="6"/>
  <c r="AA1232" i="6"/>
  <c r="AA1233" i="6"/>
  <c r="AA1234" i="6"/>
  <c r="AA1235" i="6"/>
  <c r="AA1236" i="6"/>
  <c r="AA1237" i="6"/>
  <c r="AA1238" i="6"/>
  <c r="AA1239" i="6"/>
  <c r="AA1240" i="6"/>
  <c r="AA1241" i="6"/>
  <c r="AA1242" i="6"/>
  <c r="AA1243" i="6"/>
  <c r="AA1244" i="6"/>
  <c r="AA1245" i="6"/>
  <c r="AA1246" i="6"/>
  <c r="AA1247" i="6"/>
  <c r="AA1248" i="6"/>
  <c r="AA1249" i="6"/>
  <c r="AA1250" i="6"/>
  <c r="AA1251" i="6"/>
  <c r="AA1252" i="6"/>
  <c r="AA1253" i="6"/>
  <c r="AA1254" i="6"/>
  <c r="AA1255" i="6"/>
  <c r="AA1256" i="6"/>
  <c r="AA1257" i="6"/>
  <c r="AA1258" i="6"/>
  <c r="AA1259" i="6"/>
  <c r="AA1260" i="6"/>
  <c r="AA1261" i="6"/>
  <c r="AA1262" i="6"/>
  <c r="AA1263" i="6"/>
  <c r="AA1264" i="6"/>
  <c r="AA1265" i="6"/>
  <c r="AA1266" i="6"/>
  <c r="AA1267" i="6"/>
  <c r="AA1268" i="6"/>
  <c r="AA1269" i="6"/>
  <c r="AA1270" i="6"/>
  <c r="AA1271" i="6"/>
  <c r="AA1272" i="6"/>
  <c r="AA1273" i="6"/>
  <c r="AA1274" i="6"/>
  <c r="AA1275" i="6"/>
  <c r="AA1276" i="6"/>
  <c r="AA1277" i="6"/>
  <c r="AA1278" i="6"/>
  <c r="AA1279" i="6"/>
  <c r="AA1280" i="6"/>
  <c r="AA1281" i="6"/>
  <c r="AA1282" i="6"/>
  <c r="AA1283" i="6"/>
  <c r="AA1284" i="6"/>
  <c r="AA1285" i="6"/>
  <c r="AA1286" i="6"/>
  <c r="AA1287" i="6"/>
  <c r="AA1288" i="6"/>
  <c r="AA1289" i="6"/>
  <c r="AA1290" i="6"/>
  <c r="AA1291" i="6"/>
  <c r="AA1292" i="6"/>
  <c r="AA1293" i="6"/>
  <c r="AA1294" i="6"/>
  <c r="AA1295" i="6"/>
  <c r="AA1296" i="6"/>
  <c r="AA1297" i="6"/>
  <c r="AA1298" i="6"/>
  <c r="AA1299" i="6"/>
  <c r="AA1300" i="6"/>
  <c r="AA1301" i="6"/>
  <c r="AA1302" i="6"/>
  <c r="AA1303" i="6"/>
  <c r="AA1304" i="6"/>
  <c r="AA1305" i="6"/>
  <c r="AA1306" i="6"/>
  <c r="AA1307" i="6"/>
  <c r="AA1308" i="6"/>
  <c r="AA1309" i="6"/>
  <c r="AA1310" i="6"/>
  <c r="AA1311" i="6"/>
  <c r="AA1312" i="6"/>
  <c r="AA1313" i="6"/>
  <c r="AA1314" i="6"/>
  <c r="AA1315" i="6"/>
  <c r="AA1316" i="6"/>
  <c r="AA1317" i="6"/>
  <c r="AA1318" i="6"/>
  <c r="AA1319" i="6"/>
  <c r="AA1320" i="6"/>
  <c r="AA1321" i="6"/>
  <c r="AA1322" i="6"/>
  <c r="AA1323" i="6"/>
  <c r="AA1324" i="6"/>
  <c r="AA1325" i="6"/>
  <c r="AA1326" i="6"/>
  <c r="AA1327" i="6"/>
  <c r="AA1328" i="6"/>
  <c r="AA1329" i="6"/>
  <c r="AA1330" i="6"/>
  <c r="AA1331" i="6"/>
  <c r="AA1332" i="6"/>
  <c r="AA1333" i="6"/>
  <c r="AA1334" i="6"/>
  <c r="AA1335" i="6"/>
  <c r="AA1336" i="6"/>
  <c r="AA1337" i="6"/>
  <c r="AA1338" i="6"/>
  <c r="AA1339" i="6"/>
  <c r="AA1340" i="6"/>
  <c r="AA1341" i="6"/>
  <c r="AA1342" i="6"/>
  <c r="AA1343" i="6"/>
  <c r="AA1344" i="6"/>
  <c r="AA1345" i="6"/>
  <c r="AA1346" i="6"/>
  <c r="AA1347" i="6"/>
  <c r="AA1348" i="6"/>
  <c r="AA1349" i="6"/>
  <c r="AA1350" i="6"/>
  <c r="AA1351" i="6"/>
  <c r="AA1352" i="6"/>
  <c r="AA1353" i="6"/>
  <c r="AA1354" i="6"/>
  <c r="AA1355" i="6"/>
  <c r="AA1356" i="6"/>
  <c r="AA1357" i="6"/>
  <c r="AA1358" i="6"/>
  <c r="AA1359" i="6"/>
  <c r="AA1360" i="6"/>
  <c r="AA1361" i="6"/>
  <c r="AA1362" i="6"/>
  <c r="AA1363" i="6"/>
  <c r="AA1364" i="6"/>
  <c r="AA1365" i="6"/>
  <c r="AA1366" i="6"/>
  <c r="AA1367" i="6"/>
  <c r="AA1368" i="6"/>
  <c r="AA1369" i="6"/>
  <c r="AA1370" i="6"/>
  <c r="AA1371" i="6"/>
  <c r="AA1372" i="6"/>
  <c r="AA1373" i="6"/>
  <c r="AA1374" i="6"/>
  <c r="AA1375" i="6"/>
  <c r="AA1376" i="6"/>
  <c r="AA1377" i="6"/>
  <c r="AA1378" i="6"/>
  <c r="AA1379" i="6"/>
  <c r="AA1380" i="6"/>
  <c r="AA1381" i="6"/>
  <c r="AA1382" i="6"/>
  <c r="AA1383" i="6"/>
  <c r="AA1384" i="6"/>
  <c r="AA1385" i="6"/>
  <c r="AA1386" i="6"/>
  <c r="AA1387" i="6"/>
  <c r="AA1388" i="6"/>
  <c r="AA1389" i="6"/>
  <c r="AA1390" i="6"/>
  <c r="AA1391" i="6"/>
  <c r="AA1392" i="6"/>
  <c r="AA1393" i="6"/>
  <c r="AA1394" i="6"/>
  <c r="AA1395" i="6"/>
  <c r="AA1396" i="6"/>
  <c r="AA1397" i="6"/>
  <c r="AA1398" i="6"/>
  <c r="AA1399" i="6"/>
  <c r="AA1400" i="6"/>
  <c r="AA1401" i="6"/>
  <c r="AA1402" i="6"/>
  <c r="AA1403" i="6"/>
  <c r="AA1404" i="6"/>
  <c r="AA1405" i="6"/>
  <c r="AA1406" i="6"/>
  <c r="AA1407" i="6"/>
  <c r="AA1408" i="6"/>
  <c r="AA1409" i="6"/>
  <c r="AA1410" i="6"/>
  <c r="AA1411" i="6"/>
  <c r="AA1412" i="6"/>
  <c r="AA1413" i="6"/>
  <c r="I5" i="6"/>
  <c r="I6" i="6" s="1"/>
  <c r="I7" i="6" s="1"/>
  <c r="J7" i="6" s="1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47" i="4"/>
  <c r="O147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86" i="4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4" i="6"/>
  <c r="K87" i="4"/>
  <c r="O70" i="4"/>
  <c r="K71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L71" i="4"/>
  <c r="L72" i="4" s="1"/>
  <c r="M71" i="4"/>
  <c r="H71" i="4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Q71" i="4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S70" i="4"/>
  <c r="Y8" i="4" l="1"/>
  <c r="Y16" i="4"/>
  <c r="Y24" i="4"/>
  <c r="Y32" i="4"/>
  <c r="Y40" i="4"/>
  <c r="Y48" i="4"/>
  <c r="Y56" i="4"/>
  <c r="Y64" i="4"/>
  <c r="Y72" i="4"/>
  <c r="Y80" i="4"/>
  <c r="Y88" i="4"/>
  <c r="Y96" i="4"/>
  <c r="Y104" i="4"/>
  <c r="Y112" i="4"/>
  <c r="Y120" i="4"/>
  <c r="Y128" i="4"/>
  <c r="Y136" i="4"/>
  <c r="Y144" i="4"/>
  <c r="Y152" i="4"/>
  <c r="Y160" i="4"/>
  <c r="Y168" i="4"/>
  <c r="Y176" i="4"/>
  <c r="Y9" i="4"/>
  <c r="Y17" i="4"/>
  <c r="Y25" i="4"/>
  <c r="Y33" i="4"/>
  <c r="Y41" i="4"/>
  <c r="Y49" i="4"/>
  <c r="Y57" i="4"/>
  <c r="Y65" i="4"/>
  <c r="Y73" i="4"/>
  <c r="Y81" i="4"/>
  <c r="Y89" i="4"/>
  <c r="Y97" i="4"/>
  <c r="Y105" i="4"/>
  <c r="Y113" i="4"/>
  <c r="Y121" i="4"/>
  <c r="Y129" i="4"/>
  <c r="Y137" i="4"/>
  <c r="Y145" i="4"/>
  <c r="Y153" i="4"/>
  <c r="Y161" i="4"/>
  <c r="Y169" i="4"/>
  <c r="Y177" i="4"/>
  <c r="Y10" i="4"/>
  <c r="Y18" i="4"/>
  <c r="Y26" i="4"/>
  <c r="Y34" i="4"/>
  <c r="Y42" i="4"/>
  <c r="Y50" i="4"/>
  <c r="Y58" i="4"/>
  <c r="Y66" i="4"/>
  <c r="Y74" i="4"/>
  <c r="Y82" i="4"/>
  <c r="Y90" i="4"/>
  <c r="Y98" i="4"/>
  <c r="Y106" i="4"/>
  <c r="Y114" i="4"/>
  <c r="Y122" i="4"/>
  <c r="Y130" i="4"/>
  <c r="Y138" i="4"/>
  <c r="Y146" i="4"/>
  <c r="Y154" i="4"/>
  <c r="Y162" i="4"/>
  <c r="Y170" i="4"/>
  <c r="Y178" i="4"/>
  <c r="Y3" i="4"/>
  <c r="Y11" i="4"/>
  <c r="Y19" i="4"/>
  <c r="Y27" i="4"/>
  <c r="Y35" i="4"/>
  <c r="Y43" i="4"/>
  <c r="Y51" i="4"/>
  <c r="Y59" i="4"/>
  <c r="Y67" i="4"/>
  <c r="Y75" i="4"/>
  <c r="Y83" i="4"/>
  <c r="Y91" i="4"/>
  <c r="Y99" i="4"/>
  <c r="Y107" i="4"/>
  <c r="Y115" i="4"/>
  <c r="Y123" i="4"/>
  <c r="Y131" i="4"/>
  <c r="Y139" i="4"/>
  <c r="Y147" i="4"/>
  <c r="Y155" i="4"/>
  <c r="Y163" i="4"/>
  <c r="Y171" i="4"/>
  <c r="Y179" i="4"/>
  <c r="Y4" i="4"/>
  <c r="Y12" i="4"/>
  <c r="Y20" i="4"/>
  <c r="Y28" i="4"/>
  <c r="Y36" i="4"/>
  <c r="Y44" i="4"/>
  <c r="Y52" i="4"/>
  <c r="Y60" i="4"/>
  <c r="Y68" i="4"/>
  <c r="Y76" i="4"/>
  <c r="Y84" i="4"/>
  <c r="Y92" i="4"/>
  <c r="Y100" i="4"/>
  <c r="Y108" i="4"/>
  <c r="Y116" i="4"/>
  <c r="Y124" i="4"/>
  <c r="Y132" i="4"/>
  <c r="Y140" i="4"/>
  <c r="Y148" i="4"/>
  <c r="Y156" i="4"/>
  <c r="Y164" i="4"/>
  <c r="Y172" i="4"/>
  <c r="Y180" i="4"/>
  <c r="Y5" i="4"/>
  <c r="Y13" i="4"/>
  <c r="Y21" i="4"/>
  <c r="Y29" i="4"/>
  <c r="Y37" i="4"/>
  <c r="Y45" i="4"/>
  <c r="Y53" i="4"/>
  <c r="Y61" i="4"/>
  <c r="Y69" i="4"/>
  <c r="Y77" i="4"/>
  <c r="Y85" i="4"/>
  <c r="Y93" i="4"/>
  <c r="Y101" i="4"/>
  <c r="Y109" i="4"/>
  <c r="Y117" i="4"/>
  <c r="Y125" i="4"/>
  <c r="Y133" i="4"/>
  <c r="Y141" i="4"/>
  <c r="Y149" i="4"/>
  <c r="Y157" i="4"/>
  <c r="Y165" i="4"/>
  <c r="Y173" i="4"/>
  <c r="Y181" i="4"/>
  <c r="Y2" i="4"/>
  <c r="Y6" i="4"/>
  <c r="Y14" i="4"/>
  <c r="Y22" i="4"/>
  <c r="Y30" i="4"/>
  <c r="Y38" i="4"/>
  <c r="Y46" i="4"/>
  <c r="Y54" i="4"/>
  <c r="Y62" i="4"/>
  <c r="Y70" i="4"/>
  <c r="Y78" i="4"/>
  <c r="Y86" i="4"/>
  <c r="Y94" i="4"/>
  <c r="Y102" i="4"/>
  <c r="Y110" i="4"/>
  <c r="Y118" i="4"/>
  <c r="Y126" i="4"/>
  <c r="Y134" i="4"/>
  <c r="Y142" i="4"/>
  <c r="Y150" i="4"/>
  <c r="Y158" i="4"/>
  <c r="Y166" i="4"/>
  <c r="Y174" i="4"/>
  <c r="Y182" i="4"/>
  <c r="Y47" i="4"/>
  <c r="Y111" i="4"/>
  <c r="Y175" i="4"/>
  <c r="Y55" i="4"/>
  <c r="Y119" i="4"/>
  <c r="Y63" i="4"/>
  <c r="Y127" i="4"/>
  <c r="Y7" i="4"/>
  <c r="Y71" i="4"/>
  <c r="Y135" i="4"/>
  <c r="Y15" i="4"/>
  <c r="Y79" i="4"/>
  <c r="Y143" i="4"/>
  <c r="Y23" i="4"/>
  <c r="Y87" i="4"/>
  <c r="Y151" i="4"/>
  <c r="Y31" i="4"/>
  <c r="Y95" i="4"/>
  <c r="Y159" i="4"/>
  <c r="Y39" i="4"/>
  <c r="Y103" i="4"/>
  <c r="Y167" i="4"/>
  <c r="X5" i="4"/>
  <c r="X13" i="4"/>
  <c r="X21" i="4"/>
  <c r="X29" i="4"/>
  <c r="X37" i="4"/>
  <c r="X45" i="4"/>
  <c r="X7" i="4"/>
  <c r="X15" i="4"/>
  <c r="X23" i="4"/>
  <c r="X31" i="4"/>
  <c r="X39" i="4"/>
  <c r="X47" i="4"/>
  <c r="X8" i="4"/>
  <c r="X16" i="4"/>
  <c r="X24" i="4"/>
  <c r="X32" i="4"/>
  <c r="X40" i="4"/>
  <c r="X9" i="4"/>
  <c r="X17" i="4"/>
  <c r="X25" i="4"/>
  <c r="X33" i="4"/>
  <c r="X41" i="4"/>
  <c r="X49" i="4"/>
  <c r="X10" i="4"/>
  <c r="X18" i="4"/>
  <c r="X26" i="4"/>
  <c r="X3" i="4"/>
  <c r="X11" i="4"/>
  <c r="X19" i="4"/>
  <c r="X27" i="4"/>
  <c r="X35" i="4"/>
  <c r="X43" i="4"/>
  <c r="X28" i="4"/>
  <c r="X48" i="4"/>
  <c r="X57" i="4"/>
  <c r="X65" i="4"/>
  <c r="X73" i="4"/>
  <c r="X81" i="4"/>
  <c r="X89" i="4"/>
  <c r="X97" i="4"/>
  <c r="X105" i="4"/>
  <c r="X113" i="4"/>
  <c r="X121" i="4"/>
  <c r="X129" i="4"/>
  <c r="X137" i="4"/>
  <c r="X145" i="4"/>
  <c r="X153" i="4"/>
  <c r="X161" i="4"/>
  <c r="X169" i="4"/>
  <c r="X177" i="4"/>
  <c r="X30" i="4"/>
  <c r="X50" i="4"/>
  <c r="X58" i="4"/>
  <c r="X66" i="4"/>
  <c r="X74" i="4"/>
  <c r="X82" i="4"/>
  <c r="X90" i="4"/>
  <c r="X98" i="4"/>
  <c r="X106" i="4"/>
  <c r="X114" i="4"/>
  <c r="X122" i="4"/>
  <c r="X130" i="4"/>
  <c r="X138" i="4"/>
  <c r="X146" i="4"/>
  <c r="X154" i="4"/>
  <c r="X162" i="4"/>
  <c r="X170" i="4"/>
  <c r="X178" i="4"/>
  <c r="X4" i="4"/>
  <c r="X34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6" i="4"/>
  <c r="X36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X12" i="4"/>
  <c r="X38" i="4"/>
  <c r="X53" i="4"/>
  <c r="X61" i="4"/>
  <c r="X69" i="4"/>
  <c r="X77" i="4"/>
  <c r="X85" i="4"/>
  <c r="X93" i="4"/>
  <c r="X101" i="4"/>
  <c r="X109" i="4"/>
  <c r="X117" i="4"/>
  <c r="X125" i="4"/>
  <c r="X133" i="4"/>
  <c r="X141" i="4"/>
  <c r="X149" i="4"/>
  <c r="X157" i="4"/>
  <c r="X165" i="4"/>
  <c r="X173" i="4"/>
  <c r="X181" i="4"/>
  <c r="X14" i="4"/>
  <c r="X42" i="4"/>
  <c r="X54" i="4"/>
  <c r="X62" i="4"/>
  <c r="X70" i="4"/>
  <c r="X78" i="4"/>
  <c r="X86" i="4"/>
  <c r="X94" i="4"/>
  <c r="X102" i="4"/>
  <c r="X110" i="4"/>
  <c r="X118" i="4"/>
  <c r="X126" i="4"/>
  <c r="X134" i="4"/>
  <c r="X142" i="4"/>
  <c r="X150" i="4"/>
  <c r="X158" i="4"/>
  <c r="X166" i="4"/>
  <c r="X174" i="4"/>
  <c r="X182" i="4"/>
  <c r="X20" i="4"/>
  <c r="X44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67" i="4"/>
  <c r="X175" i="4"/>
  <c r="X22" i="4"/>
  <c r="X46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2" i="4"/>
  <c r="X201" i="4"/>
  <c r="X209" i="4"/>
  <c r="X217" i="4"/>
  <c r="X225" i="4"/>
  <c r="X233" i="4"/>
  <c r="X241" i="4"/>
  <c r="X249" i="4"/>
  <c r="X257" i="4"/>
  <c r="X265" i="4"/>
  <c r="X202" i="4"/>
  <c r="X210" i="4"/>
  <c r="X218" i="4"/>
  <c r="X226" i="4"/>
  <c r="X234" i="4"/>
  <c r="X242" i="4"/>
  <c r="X250" i="4"/>
  <c r="X258" i="4"/>
  <c r="X203" i="4"/>
  <c r="X211" i="4"/>
  <c r="X219" i="4"/>
  <c r="X227" i="4"/>
  <c r="X235" i="4"/>
  <c r="X243" i="4"/>
  <c r="X251" i="4"/>
  <c r="X259" i="4"/>
  <c r="X204" i="4"/>
  <c r="X212" i="4"/>
  <c r="X220" i="4"/>
  <c r="X228" i="4"/>
  <c r="X236" i="4"/>
  <c r="X244" i="4"/>
  <c r="X252" i="4"/>
  <c r="X260" i="4"/>
  <c r="X205" i="4"/>
  <c r="X213" i="4"/>
  <c r="X221" i="4"/>
  <c r="X229" i="4"/>
  <c r="X237" i="4"/>
  <c r="X245" i="4"/>
  <c r="X253" i="4"/>
  <c r="X261" i="4"/>
  <c r="X206" i="4"/>
  <c r="X214" i="4"/>
  <c r="X222" i="4"/>
  <c r="X230" i="4"/>
  <c r="X238" i="4"/>
  <c r="X246" i="4"/>
  <c r="X254" i="4"/>
  <c r="X262" i="4"/>
  <c r="X207" i="4"/>
  <c r="X215" i="4"/>
  <c r="X223" i="4"/>
  <c r="X231" i="4"/>
  <c r="X239" i="4"/>
  <c r="X247" i="4"/>
  <c r="X255" i="4"/>
  <c r="X263" i="4"/>
  <c r="X200" i="4"/>
  <c r="X208" i="4"/>
  <c r="X216" i="4"/>
  <c r="X224" i="4"/>
  <c r="X232" i="4"/>
  <c r="X240" i="4"/>
  <c r="X248" i="4"/>
  <c r="X256" i="4"/>
  <c r="X264" i="4"/>
  <c r="AA2" i="4"/>
  <c r="AA89" i="4"/>
  <c r="AA127" i="4"/>
  <c r="AA133" i="4"/>
  <c r="AA137" i="4"/>
  <c r="AA141" i="4"/>
  <c r="AA145" i="4"/>
  <c r="AA3" i="4"/>
  <c r="AA5" i="4"/>
  <c r="AA7" i="4"/>
  <c r="AA9" i="4"/>
  <c r="AA11" i="4"/>
  <c r="AA13" i="4"/>
  <c r="AA15" i="4"/>
  <c r="AA17" i="4"/>
  <c r="AA87" i="4"/>
  <c r="AA91" i="4"/>
  <c r="AA93" i="4"/>
  <c r="AA95" i="4"/>
  <c r="AA97" i="4"/>
  <c r="AA99" i="4"/>
  <c r="AA101" i="4"/>
  <c r="AA103" i="4"/>
  <c r="AA105" i="4"/>
  <c r="AA107" i="4"/>
  <c r="AA109" i="4"/>
  <c r="AA111" i="4"/>
  <c r="AA113" i="4"/>
  <c r="AA115" i="4"/>
  <c r="AA117" i="4"/>
  <c r="AA119" i="4"/>
  <c r="AA121" i="4"/>
  <c r="AA123" i="4"/>
  <c r="AA125" i="4"/>
  <c r="AA129" i="4"/>
  <c r="AA131" i="4"/>
  <c r="AA135" i="4"/>
  <c r="AA139" i="4"/>
  <c r="AA143" i="4"/>
  <c r="AA100" i="4"/>
  <c r="AA142" i="4"/>
  <c r="AA4" i="4"/>
  <c r="AA6" i="4"/>
  <c r="AA8" i="4"/>
  <c r="AA10" i="4"/>
  <c r="AA12" i="4"/>
  <c r="AA14" i="4"/>
  <c r="AA16" i="4"/>
  <c r="AA86" i="4"/>
  <c r="AA88" i="4"/>
  <c r="AA90" i="4"/>
  <c r="AA92" i="4"/>
  <c r="AA94" i="4"/>
  <c r="AA96" i="4"/>
  <c r="AA98" i="4"/>
  <c r="AA102" i="4"/>
  <c r="AA104" i="4"/>
  <c r="AA106" i="4"/>
  <c r="AA108" i="4"/>
  <c r="AA110" i="4"/>
  <c r="AA112" i="4"/>
  <c r="AA114" i="4"/>
  <c r="AA116" i="4"/>
  <c r="AA118" i="4"/>
  <c r="AA120" i="4"/>
  <c r="AA122" i="4"/>
  <c r="AA124" i="4"/>
  <c r="AA126" i="4"/>
  <c r="AA128" i="4"/>
  <c r="AA130" i="4"/>
  <c r="AA132" i="4"/>
  <c r="AA134" i="4"/>
  <c r="AA136" i="4"/>
  <c r="AA138" i="4"/>
  <c r="AA140" i="4"/>
  <c r="AA144" i="4"/>
  <c r="AA146" i="4"/>
  <c r="K88" i="4"/>
  <c r="K89" i="4" s="1"/>
  <c r="J6" i="6"/>
  <c r="J5" i="6"/>
  <c r="X183" i="4" s="1"/>
  <c r="K90" i="4"/>
  <c r="K72" i="4"/>
  <c r="O72" i="4" s="1"/>
  <c r="L73" i="4"/>
  <c r="L74" i="4" s="1"/>
  <c r="L75" i="4" s="1"/>
  <c r="O71" i="4"/>
  <c r="M72" i="4"/>
  <c r="X185" i="4" l="1"/>
  <c r="X193" i="4"/>
  <c r="X186" i="4"/>
  <c r="X194" i="4"/>
  <c r="X187" i="4"/>
  <c r="X195" i="4"/>
  <c r="X188" i="4"/>
  <c r="X196" i="4"/>
  <c r="X189" i="4"/>
  <c r="X197" i="4"/>
  <c r="X190" i="4"/>
  <c r="X198" i="4"/>
  <c r="X191" i="4"/>
  <c r="X199" i="4"/>
  <c r="X184" i="4"/>
  <c r="X192" i="4"/>
  <c r="K91" i="4"/>
  <c r="K73" i="4"/>
  <c r="L76" i="4"/>
  <c r="M73" i="4"/>
  <c r="K92" i="4" l="1"/>
  <c r="K74" i="4"/>
  <c r="O73" i="4"/>
  <c r="L77" i="4"/>
  <c r="M74" i="4"/>
  <c r="K93" i="4" l="1"/>
  <c r="O74" i="4"/>
  <c r="K75" i="4"/>
  <c r="L78" i="4"/>
  <c r="M75" i="4"/>
  <c r="K94" i="4" l="1"/>
  <c r="O75" i="4"/>
  <c r="K76" i="4"/>
  <c r="L79" i="4"/>
  <c r="M76" i="4"/>
  <c r="K95" i="4" l="1"/>
  <c r="O76" i="4"/>
  <c r="K77" i="4"/>
  <c r="L80" i="4"/>
  <c r="M77" i="4"/>
  <c r="K96" i="4" l="1"/>
  <c r="O77" i="4"/>
  <c r="K78" i="4"/>
  <c r="L81" i="4"/>
  <c r="M78" i="4"/>
  <c r="K97" i="4" l="1"/>
  <c r="O78" i="4"/>
  <c r="K79" i="4"/>
  <c r="L82" i="4"/>
  <c r="M79" i="4"/>
  <c r="K98" i="4" l="1"/>
  <c r="O79" i="4"/>
  <c r="K80" i="4"/>
  <c r="L83" i="4"/>
  <c r="M80" i="4"/>
  <c r="K99" i="4" l="1"/>
  <c r="O80" i="4"/>
  <c r="K81" i="4"/>
  <c r="L84" i="4"/>
  <c r="M81" i="4"/>
  <c r="K100" i="4" l="1"/>
  <c r="O81" i="4"/>
  <c r="K82" i="4"/>
  <c r="L85" i="4"/>
  <c r="L86" i="4" s="1"/>
  <c r="M82" i="4"/>
  <c r="L87" i="4" l="1"/>
  <c r="O86" i="4"/>
  <c r="K101" i="4"/>
  <c r="O82" i="4"/>
  <c r="K83" i="4"/>
  <c r="M83" i="4"/>
  <c r="L88" i="4" l="1"/>
  <c r="O87" i="4"/>
  <c r="K102" i="4"/>
  <c r="O83" i="4"/>
  <c r="K84" i="4"/>
  <c r="M84" i="4"/>
  <c r="O88" i="4" l="1"/>
  <c r="L89" i="4"/>
  <c r="K103" i="4"/>
  <c r="O84" i="4"/>
  <c r="K85" i="4"/>
  <c r="M85" i="4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L90" i="4" l="1"/>
  <c r="O89" i="4"/>
  <c r="M104" i="4"/>
  <c r="K104" i="4"/>
  <c r="O85" i="4"/>
  <c r="L91" i="4" l="1"/>
  <c r="O90" i="4"/>
  <c r="M105" i="4"/>
  <c r="K105" i="4"/>
  <c r="L92" i="4" l="1"/>
  <c r="O91" i="4"/>
  <c r="M106" i="4"/>
  <c r="K106" i="4"/>
  <c r="L93" i="4" l="1"/>
  <c r="O92" i="4"/>
  <c r="M107" i="4"/>
  <c r="K107" i="4"/>
  <c r="L94" i="4" l="1"/>
  <c r="O93" i="4"/>
  <c r="M108" i="4"/>
  <c r="K108" i="4"/>
  <c r="L95" i="4" l="1"/>
  <c r="O94" i="4"/>
  <c r="M109" i="4"/>
  <c r="K109" i="4"/>
  <c r="L96" i="4" l="1"/>
  <c r="O95" i="4"/>
  <c r="M110" i="4"/>
  <c r="K110" i="4"/>
  <c r="L97" i="4" l="1"/>
  <c r="O96" i="4"/>
  <c r="M111" i="4"/>
  <c r="K111" i="4"/>
  <c r="L98" i="4" l="1"/>
  <c r="O97" i="4"/>
  <c r="M112" i="4"/>
  <c r="K112" i="4"/>
  <c r="L99" i="4" l="1"/>
  <c r="O98" i="4"/>
  <c r="M113" i="4"/>
  <c r="K113" i="4"/>
  <c r="L100" i="4" l="1"/>
  <c r="O99" i="4"/>
  <c r="M114" i="4"/>
  <c r="K114" i="4"/>
  <c r="L101" i="4" l="1"/>
  <c r="O100" i="4"/>
  <c r="M115" i="4"/>
  <c r="K115" i="4"/>
  <c r="L102" i="4" l="1"/>
  <c r="O101" i="4"/>
  <c r="M116" i="4"/>
  <c r="K116" i="4"/>
  <c r="L103" i="4" l="1"/>
  <c r="O102" i="4"/>
  <c r="M117" i="4"/>
  <c r="K117" i="4"/>
  <c r="L104" i="4" l="1"/>
  <c r="O103" i="4"/>
  <c r="M118" i="4"/>
  <c r="K118" i="4"/>
  <c r="L105" i="4" l="1"/>
  <c r="O104" i="4"/>
  <c r="M119" i="4"/>
  <c r="K119" i="4"/>
  <c r="L106" i="4" l="1"/>
  <c r="O105" i="4"/>
  <c r="M120" i="4"/>
  <c r="K120" i="4"/>
  <c r="L107" i="4" l="1"/>
  <c r="O106" i="4"/>
  <c r="M121" i="4"/>
  <c r="K121" i="4"/>
  <c r="L108" i="4" l="1"/>
  <c r="O107" i="4"/>
  <c r="M122" i="4"/>
  <c r="K122" i="4"/>
  <c r="L109" i="4" l="1"/>
  <c r="O108" i="4"/>
  <c r="M123" i="4"/>
  <c r="K123" i="4"/>
  <c r="L110" i="4" l="1"/>
  <c r="O109" i="4"/>
  <c r="M124" i="4"/>
  <c r="K124" i="4"/>
  <c r="L111" i="4" l="1"/>
  <c r="O110" i="4"/>
  <c r="M125" i="4"/>
  <c r="K125" i="4"/>
  <c r="L112" i="4" l="1"/>
  <c r="O111" i="4"/>
  <c r="M126" i="4"/>
  <c r="K126" i="4"/>
  <c r="L113" i="4" l="1"/>
  <c r="O112" i="4"/>
  <c r="M127" i="4"/>
  <c r="K127" i="4"/>
  <c r="L114" i="4" l="1"/>
  <c r="O113" i="4"/>
  <c r="M128" i="4"/>
  <c r="K128" i="4"/>
  <c r="L115" i="4" l="1"/>
  <c r="O114" i="4"/>
  <c r="M129" i="4"/>
  <c r="K129" i="4"/>
  <c r="L116" i="4" l="1"/>
  <c r="O115" i="4"/>
  <c r="M130" i="4"/>
  <c r="K130" i="4"/>
  <c r="L117" i="4" l="1"/>
  <c r="O116" i="4"/>
  <c r="M131" i="4"/>
  <c r="K131" i="4"/>
  <c r="L118" i="4" l="1"/>
  <c r="O117" i="4"/>
  <c r="M132" i="4"/>
  <c r="K132" i="4"/>
  <c r="L119" i="4" l="1"/>
  <c r="O118" i="4"/>
  <c r="M133" i="4"/>
  <c r="K133" i="4"/>
  <c r="L120" i="4" l="1"/>
  <c r="O119" i="4"/>
  <c r="M134" i="4"/>
  <c r="K134" i="4"/>
  <c r="L121" i="4" l="1"/>
  <c r="O120" i="4"/>
  <c r="M135" i="4"/>
  <c r="K135" i="4"/>
  <c r="L122" i="4" l="1"/>
  <c r="O121" i="4"/>
  <c r="M136" i="4"/>
  <c r="K136" i="4"/>
  <c r="L123" i="4" l="1"/>
  <c r="O122" i="4"/>
  <c r="M137" i="4"/>
  <c r="K137" i="4"/>
  <c r="L124" i="4" l="1"/>
  <c r="O123" i="4"/>
  <c r="M138" i="4"/>
  <c r="K138" i="4"/>
  <c r="L125" i="4" l="1"/>
  <c r="O124" i="4"/>
  <c r="M139" i="4"/>
  <c r="K139" i="4"/>
  <c r="L126" i="4" l="1"/>
  <c r="O125" i="4"/>
  <c r="M140" i="4"/>
  <c r="K140" i="4"/>
  <c r="L127" i="4" l="1"/>
  <c r="O126" i="4"/>
  <c r="M141" i="4"/>
  <c r="K141" i="4"/>
  <c r="L128" i="4" l="1"/>
  <c r="O127" i="4"/>
  <c r="M142" i="4"/>
  <c r="K142" i="4"/>
  <c r="L129" i="4" l="1"/>
  <c r="O128" i="4"/>
  <c r="M143" i="4"/>
  <c r="K143" i="4"/>
  <c r="L130" i="4" l="1"/>
  <c r="O129" i="4"/>
  <c r="M144" i="4"/>
  <c r="K144" i="4"/>
  <c r="L131" i="4" l="1"/>
  <c r="O130" i="4"/>
  <c r="M145" i="4"/>
  <c r="K145" i="4"/>
  <c r="L132" i="4" l="1"/>
  <c r="O131" i="4"/>
  <c r="M146" i="4"/>
  <c r="K146" i="4"/>
  <c r="L133" i="4" l="1"/>
  <c r="O132" i="4"/>
  <c r="M147" i="4"/>
  <c r="L134" i="4" l="1"/>
  <c r="O133" i="4"/>
  <c r="M148" i="4"/>
  <c r="L135" i="4" l="1"/>
  <c r="O134" i="4"/>
  <c r="M149" i="4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L136" i="4" l="1"/>
  <c r="O135" i="4"/>
  <c r="L137" i="4" l="1"/>
  <c r="O136" i="4"/>
  <c r="L138" i="4" l="1"/>
  <c r="O137" i="4"/>
  <c r="L139" i="4" l="1"/>
  <c r="O138" i="4"/>
  <c r="L140" i="4" l="1"/>
  <c r="O139" i="4"/>
  <c r="L141" i="4" l="1"/>
  <c r="O140" i="4"/>
  <c r="L142" i="4" l="1"/>
  <c r="O141" i="4"/>
  <c r="L143" i="4" l="1"/>
  <c r="O142" i="4"/>
  <c r="L144" i="4" l="1"/>
  <c r="O143" i="4"/>
  <c r="L145" i="4" l="1"/>
  <c r="O144" i="4"/>
  <c r="L146" i="4" l="1"/>
  <c r="O145" i="4"/>
  <c r="O146" i="4" l="1"/>
  <c r="L148" i="4" l="1"/>
  <c r="O148" i="4" l="1"/>
  <c r="L149" i="4"/>
  <c r="O149" i="4" l="1"/>
  <c r="L150" i="4"/>
  <c r="S64" i="4"/>
  <c r="S65" i="4"/>
  <c r="S66" i="4"/>
  <c r="S67" i="4"/>
  <c r="S68" i="4"/>
  <c r="S69" i="4"/>
  <c r="S63" i="4"/>
  <c r="O63" i="4"/>
  <c r="L64" i="4"/>
  <c r="L65" i="4" s="1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O34" i="4"/>
  <c r="S34" i="4"/>
  <c r="L35" i="4"/>
  <c r="H36" i="4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P2" i="4"/>
  <c r="K19" i="4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18" i="4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5" i="6"/>
  <c r="O5" i="6" s="1"/>
  <c r="Y183" i="4" s="1"/>
  <c r="I8" i="6"/>
  <c r="J8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277" i="6"/>
  <c r="I277" i="6" s="1"/>
  <c r="H278" i="6"/>
  <c r="I278" i="6" s="1"/>
  <c r="H279" i="6"/>
  <c r="I279" i="6" s="1"/>
  <c r="H280" i="6"/>
  <c r="I280" i="6" s="1"/>
  <c r="H281" i="6"/>
  <c r="I281" i="6" s="1"/>
  <c r="H282" i="6"/>
  <c r="I282" i="6" s="1"/>
  <c r="H283" i="6"/>
  <c r="I283" i="6" s="1"/>
  <c r="H284" i="6"/>
  <c r="I284" i="6" s="1"/>
  <c r="H285" i="6"/>
  <c r="I285" i="6" s="1"/>
  <c r="H286" i="6"/>
  <c r="I286" i="6" s="1"/>
  <c r="H287" i="6"/>
  <c r="I287" i="6" s="1"/>
  <c r="H288" i="6"/>
  <c r="I288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I294" i="6" s="1"/>
  <c r="H295" i="6"/>
  <c r="I295" i="6" s="1"/>
  <c r="H296" i="6"/>
  <c r="I296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306" i="6"/>
  <c r="I306" i="6" s="1"/>
  <c r="H307" i="6"/>
  <c r="I307" i="6" s="1"/>
  <c r="H308" i="6"/>
  <c r="I308" i="6" s="1"/>
  <c r="H309" i="6"/>
  <c r="I309" i="6" s="1"/>
  <c r="H310" i="6"/>
  <c r="I310" i="6" s="1"/>
  <c r="H311" i="6"/>
  <c r="I311" i="6" s="1"/>
  <c r="H312" i="6"/>
  <c r="I312" i="6" s="1"/>
  <c r="H313" i="6"/>
  <c r="I313" i="6" s="1"/>
  <c r="H314" i="6"/>
  <c r="I314" i="6" s="1"/>
  <c r="H315" i="6"/>
  <c r="I315" i="6" s="1"/>
  <c r="H316" i="6"/>
  <c r="I316" i="6" s="1"/>
  <c r="H317" i="6"/>
  <c r="I317" i="6" s="1"/>
  <c r="H318" i="6"/>
  <c r="I318" i="6" s="1"/>
  <c r="H319" i="6"/>
  <c r="I319" i="6" s="1"/>
  <c r="H320" i="6"/>
  <c r="I320" i="6" s="1"/>
  <c r="H321" i="6"/>
  <c r="I321" i="6" s="1"/>
  <c r="H322" i="6"/>
  <c r="I322" i="6" s="1"/>
  <c r="H323" i="6"/>
  <c r="I323" i="6" s="1"/>
  <c r="H324" i="6"/>
  <c r="I324" i="6" s="1"/>
  <c r="H325" i="6"/>
  <c r="I325" i="6" s="1"/>
  <c r="H326" i="6"/>
  <c r="I326" i="6" s="1"/>
  <c r="H327" i="6"/>
  <c r="I327" i="6" s="1"/>
  <c r="H328" i="6"/>
  <c r="I328" i="6" s="1"/>
  <c r="H329" i="6"/>
  <c r="I329" i="6" s="1"/>
  <c r="H330" i="6"/>
  <c r="I330" i="6" s="1"/>
  <c r="H331" i="6"/>
  <c r="I331" i="6" s="1"/>
  <c r="H332" i="6"/>
  <c r="I332" i="6" s="1"/>
  <c r="H333" i="6"/>
  <c r="I333" i="6" s="1"/>
  <c r="H334" i="6"/>
  <c r="I334" i="6" s="1"/>
  <c r="H335" i="6"/>
  <c r="I335" i="6" s="1"/>
  <c r="H336" i="6"/>
  <c r="I336" i="6" s="1"/>
  <c r="H337" i="6"/>
  <c r="I337" i="6" s="1"/>
  <c r="H338" i="6"/>
  <c r="I338" i="6" s="1"/>
  <c r="H339" i="6"/>
  <c r="I339" i="6" s="1"/>
  <c r="H340" i="6"/>
  <c r="I340" i="6" s="1"/>
  <c r="H341" i="6"/>
  <c r="I341" i="6" s="1"/>
  <c r="H342" i="6"/>
  <c r="I342" i="6" s="1"/>
  <c r="H343" i="6"/>
  <c r="I343" i="6" s="1"/>
  <c r="H344" i="6"/>
  <c r="I344" i="6" s="1"/>
  <c r="H345" i="6"/>
  <c r="I345" i="6" s="1"/>
  <c r="H346" i="6"/>
  <c r="I346" i="6" s="1"/>
  <c r="H347" i="6"/>
  <c r="I347" i="6" s="1"/>
  <c r="H348" i="6"/>
  <c r="I348" i="6" s="1"/>
  <c r="H349" i="6"/>
  <c r="I349" i="6" s="1"/>
  <c r="H350" i="6"/>
  <c r="I350" i="6" s="1"/>
  <c r="H351" i="6"/>
  <c r="I351" i="6" s="1"/>
  <c r="H352" i="6"/>
  <c r="I352" i="6" s="1"/>
  <c r="H353" i="6"/>
  <c r="I353" i="6" s="1"/>
  <c r="H354" i="6"/>
  <c r="I354" i="6" s="1"/>
  <c r="H355" i="6"/>
  <c r="I355" i="6" s="1"/>
  <c r="H356" i="6"/>
  <c r="I356" i="6" s="1"/>
  <c r="H357" i="6"/>
  <c r="I357" i="6" s="1"/>
  <c r="H358" i="6"/>
  <c r="I358" i="6" s="1"/>
  <c r="H359" i="6"/>
  <c r="I359" i="6" s="1"/>
  <c r="H360" i="6"/>
  <c r="I360" i="6" s="1"/>
  <c r="H361" i="6"/>
  <c r="I361" i="6" s="1"/>
  <c r="H362" i="6"/>
  <c r="I362" i="6" s="1"/>
  <c r="H363" i="6"/>
  <c r="I363" i="6" s="1"/>
  <c r="H364" i="6"/>
  <c r="I364" i="6" s="1"/>
  <c r="H365" i="6"/>
  <c r="I365" i="6" s="1"/>
  <c r="H366" i="6"/>
  <c r="I366" i="6" s="1"/>
  <c r="H367" i="6"/>
  <c r="I367" i="6" s="1"/>
  <c r="H368" i="6"/>
  <c r="I368" i="6" s="1"/>
  <c r="H369" i="6"/>
  <c r="I369" i="6" s="1"/>
  <c r="H370" i="6"/>
  <c r="I370" i="6" s="1"/>
  <c r="H371" i="6"/>
  <c r="I371" i="6" s="1"/>
  <c r="H372" i="6"/>
  <c r="I372" i="6" s="1"/>
  <c r="H373" i="6"/>
  <c r="I373" i="6" s="1"/>
  <c r="H374" i="6"/>
  <c r="I374" i="6" s="1"/>
  <c r="H375" i="6"/>
  <c r="I375" i="6" s="1"/>
  <c r="H376" i="6"/>
  <c r="I376" i="6" s="1"/>
  <c r="H377" i="6"/>
  <c r="I377" i="6" s="1"/>
  <c r="H378" i="6"/>
  <c r="I378" i="6" s="1"/>
  <c r="H379" i="6"/>
  <c r="I379" i="6" s="1"/>
  <c r="H380" i="6"/>
  <c r="I380" i="6" s="1"/>
  <c r="H381" i="6"/>
  <c r="I381" i="6" s="1"/>
  <c r="H382" i="6"/>
  <c r="I382" i="6" s="1"/>
  <c r="H383" i="6"/>
  <c r="I383" i="6" s="1"/>
  <c r="H384" i="6"/>
  <c r="I384" i="6" s="1"/>
  <c r="H385" i="6"/>
  <c r="I385" i="6" s="1"/>
  <c r="H386" i="6"/>
  <c r="I386" i="6" s="1"/>
  <c r="H387" i="6"/>
  <c r="I387" i="6" s="1"/>
  <c r="H388" i="6"/>
  <c r="I388" i="6" s="1"/>
  <c r="H389" i="6"/>
  <c r="I389" i="6" s="1"/>
  <c r="H390" i="6"/>
  <c r="I390" i="6" s="1"/>
  <c r="H391" i="6"/>
  <c r="I391" i="6" s="1"/>
  <c r="H392" i="6"/>
  <c r="I392" i="6" s="1"/>
  <c r="H393" i="6"/>
  <c r="I393" i="6" s="1"/>
  <c r="H394" i="6"/>
  <c r="I394" i="6" s="1"/>
  <c r="H395" i="6"/>
  <c r="I395" i="6" s="1"/>
  <c r="H396" i="6"/>
  <c r="I396" i="6" s="1"/>
  <c r="H397" i="6"/>
  <c r="I397" i="6" s="1"/>
  <c r="H398" i="6"/>
  <c r="I398" i="6" s="1"/>
  <c r="H399" i="6"/>
  <c r="I399" i="6" s="1"/>
  <c r="H400" i="6"/>
  <c r="I400" i="6" s="1"/>
  <c r="H401" i="6"/>
  <c r="I401" i="6" s="1"/>
  <c r="H402" i="6"/>
  <c r="I402" i="6" s="1"/>
  <c r="H403" i="6"/>
  <c r="I403" i="6" s="1"/>
  <c r="H404" i="6"/>
  <c r="I404" i="6" s="1"/>
  <c r="H405" i="6"/>
  <c r="I405" i="6" s="1"/>
  <c r="H406" i="6"/>
  <c r="I406" i="6" s="1"/>
  <c r="H407" i="6"/>
  <c r="I407" i="6" s="1"/>
  <c r="H408" i="6"/>
  <c r="I408" i="6" s="1"/>
  <c r="H409" i="6"/>
  <c r="I409" i="6" s="1"/>
  <c r="H410" i="6"/>
  <c r="I410" i="6" s="1"/>
  <c r="H411" i="6"/>
  <c r="I411" i="6" s="1"/>
  <c r="H412" i="6"/>
  <c r="I412" i="6" s="1"/>
  <c r="H413" i="6"/>
  <c r="I413" i="6" s="1"/>
  <c r="H414" i="6"/>
  <c r="I414" i="6" s="1"/>
  <c r="H415" i="6"/>
  <c r="I415" i="6" s="1"/>
  <c r="H416" i="6"/>
  <c r="I416" i="6" s="1"/>
  <c r="H417" i="6"/>
  <c r="I417" i="6" s="1"/>
  <c r="H418" i="6"/>
  <c r="I418" i="6" s="1"/>
  <c r="H419" i="6"/>
  <c r="I419" i="6" s="1"/>
  <c r="H420" i="6"/>
  <c r="I420" i="6" s="1"/>
  <c r="H421" i="6"/>
  <c r="I421" i="6" s="1"/>
  <c r="H422" i="6"/>
  <c r="I422" i="6" s="1"/>
  <c r="H423" i="6"/>
  <c r="I423" i="6" s="1"/>
  <c r="H424" i="6"/>
  <c r="I424" i="6" s="1"/>
  <c r="H425" i="6"/>
  <c r="I425" i="6" s="1"/>
  <c r="H426" i="6"/>
  <c r="I426" i="6" s="1"/>
  <c r="H427" i="6"/>
  <c r="I427" i="6" s="1"/>
  <c r="H428" i="6"/>
  <c r="I428" i="6" s="1"/>
  <c r="H429" i="6"/>
  <c r="I429" i="6" s="1"/>
  <c r="H430" i="6"/>
  <c r="I430" i="6" s="1"/>
  <c r="H431" i="6"/>
  <c r="I431" i="6" s="1"/>
  <c r="H432" i="6"/>
  <c r="I432" i="6" s="1"/>
  <c r="H433" i="6"/>
  <c r="I433" i="6" s="1"/>
  <c r="H434" i="6"/>
  <c r="I434" i="6" s="1"/>
  <c r="H435" i="6"/>
  <c r="I435" i="6" s="1"/>
  <c r="H436" i="6"/>
  <c r="I436" i="6" s="1"/>
  <c r="H437" i="6"/>
  <c r="I437" i="6" s="1"/>
  <c r="H438" i="6"/>
  <c r="I438" i="6" s="1"/>
  <c r="H439" i="6"/>
  <c r="I439" i="6" s="1"/>
  <c r="H440" i="6"/>
  <c r="I440" i="6" s="1"/>
  <c r="H441" i="6"/>
  <c r="I441" i="6" s="1"/>
  <c r="H442" i="6"/>
  <c r="I442" i="6" s="1"/>
  <c r="H443" i="6"/>
  <c r="I443" i="6" s="1"/>
  <c r="H444" i="6"/>
  <c r="I444" i="6" s="1"/>
  <c r="H445" i="6"/>
  <c r="I445" i="6" s="1"/>
  <c r="H446" i="6"/>
  <c r="I446" i="6" s="1"/>
  <c r="H447" i="6"/>
  <c r="I447" i="6" s="1"/>
  <c r="H448" i="6"/>
  <c r="I448" i="6" s="1"/>
  <c r="H449" i="6"/>
  <c r="I449" i="6" s="1"/>
  <c r="H450" i="6"/>
  <c r="I450" i="6" s="1"/>
  <c r="H451" i="6"/>
  <c r="I451" i="6" s="1"/>
  <c r="H452" i="6"/>
  <c r="I452" i="6" s="1"/>
  <c r="H453" i="6"/>
  <c r="I453" i="6" s="1"/>
  <c r="H454" i="6"/>
  <c r="I454" i="6" s="1"/>
  <c r="H455" i="6"/>
  <c r="I455" i="6" s="1"/>
  <c r="H456" i="6"/>
  <c r="I456" i="6" s="1"/>
  <c r="H457" i="6"/>
  <c r="I457" i="6" s="1"/>
  <c r="H458" i="6"/>
  <c r="I458" i="6" s="1"/>
  <c r="H459" i="6"/>
  <c r="I459" i="6" s="1"/>
  <c r="H460" i="6"/>
  <c r="I460" i="6" s="1"/>
  <c r="H461" i="6"/>
  <c r="I461" i="6" s="1"/>
  <c r="H462" i="6"/>
  <c r="I462" i="6" s="1"/>
  <c r="H463" i="6"/>
  <c r="I463" i="6" s="1"/>
  <c r="H464" i="6"/>
  <c r="I464" i="6" s="1"/>
  <c r="H465" i="6"/>
  <c r="I465" i="6" s="1"/>
  <c r="H466" i="6"/>
  <c r="I466" i="6" s="1"/>
  <c r="H467" i="6"/>
  <c r="I467" i="6" s="1"/>
  <c r="H468" i="6"/>
  <c r="I468" i="6" s="1"/>
  <c r="H469" i="6"/>
  <c r="I469" i="6" s="1"/>
  <c r="H470" i="6"/>
  <c r="I470" i="6" s="1"/>
  <c r="H471" i="6"/>
  <c r="I471" i="6" s="1"/>
  <c r="H472" i="6"/>
  <c r="I472" i="6" s="1"/>
  <c r="H473" i="6"/>
  <c r="I473" i="6" s="1"/>
  <c r="H474" i="6"/>
  <c r="I474" i="6" s="1"/>
  <c r="H475" i="6"/>
  <c r="I475" i="6" s="1"/>
  <c r="H476" i="6"/>
  <c r="I476" i="6" s="1"/>
  <c r="H477" i="6"/>
  <c r="I477" i="6" s="1"/>
  <c r="H478" i="6"/>
  <c r="I478" i="6" s="1"/>
  <c r="H479" i="6"/>
  <c r="I479" i="6" s="1"/>
  <c r="H480" i="6"/>
  <c r="I480" i="6" s="1"/>
  <c r="H481" i="6"/>
  <c r="I481" i="6" s="1"/>
  <c r="H482" i="6"/>
  <c r="I482" i="6" s="1"/>
  <c r="H483" i="6"/>
  <c r="I483" i="6" s="1"/>
  <c r="H484" i="6"/>
  <c r="I484" i="6" s="1"/>
  <c r="H485" i="6"/>
  <c r="I485" i="6" s="1"/>
  <c r="H486" i="6"/>
  <c r="I486" i="6" s="1"/>
  <c r="H487" i="6"/>
  <c r="I487" i="6" s="1"/>
  <c r="H488" i="6"/>
  <c r="I488" i="6" s="1"/>
  <c r="H489" i="6"/>
  <c r="I489" i="6" s="1"/>
  <c r="H490" i="6"/>
  <c r="I490" i="6" s="1"/>
  <c r="H491" i="6"/>
  <c r="I491" i="6" s="1"/>
  <c r="H492" i="6"/>
  <c r="I492" i="6" s="1"/>
  <c r="H493" i="6"/>
  <c r="I493" i="6" s="1"/>
  <c r="H494" i="6"/>
  <c r="I494" i="6" s="1"/>
  <c r="H495" i="6"/>
  <c r="I495" i="6" s="1"/>
  <c r="H496" i="6"/>
  <c r="I496" i="6" s="1"/>
  <c r="H497" i="6"/>
  <c r="I497" i="6" s="1"/>
  <c r="H498" i="6"/>
  <c r="I498" i="6" s="1"/>
  <c r="H499" i="6"/>
  <c r="I499" i="6" s="1"/>
  <c r="H500" i="6"/>
  <c r="I500" i="6" s="1"/>
  <c r="H501" i="6"/>
  <c r="I501" i="6" s="1"/>
  <c r="H502" i="6"/>
  <c r="I502" i="6" s="1"/>
  <c r="H503" i="6"/>
  <c r="I503" i="6" s="1"/>
  <c r="H504" i="6"/>
  <c r="I504" i="6" s="1"/>
  <c r="H505" i="6"/>
  <c r="I505" i="6" s="1"/>
  <c r="H506" i="6"/>
  <c r="I506" i="6" s="1"/>
  <c r="H507" i="6"/>
  <c r="I507" i="6" s="1"/>
  <c r="H508" i="6"/>
  <c r="I508" i="6" s="1"/>
  <c r="H509" i="6"/>
  <c r="I509" i="6" s="1"/>
  <c r="H510" i="6"/>
  <c r="I510" i="6" s="1"/>
  <c r="H511" i="6"/>
  <c r="I511" i="6" s="1"/>
  <c r="H512" i="6"/>
  <c r="I512" i="6" s="1"/>
  <c r="H513" i="6"/>
  <c r="I513" i="6" s="1"/>
  <c r="H514" i="6"/>
  <c r="I514" i="6" s="1"/>
  <c r="H515" i="6"/>
  <c r="I515" i="6" s="1"/>
  <c r="H516" i="6"/>
  <c r="I516" i="6" s="1"/>
  <c r="H517" i="6"/>
  <c r="I517" i="6" s="1"/>
  <c r="H518" i="6"/>
  <c r="I518" i="6" s="1"/>
  <c r="H519" i="6"/>
  <c r="I519" i="6" s="1"/>
  <c r="H520" i="6"/>
  <c r="I520" i="6" s="1"/>
  <c r="H521" i="6"/>
  <c r="I521" i="6" s="1"/>
  <c r="H522" i="6"/>
  <c r="I522" i="6" s="1"/>
  <c r="H523" i="6"/>
  <c r="I523" i="6" s="1"/>
  <c r="H524" i="6"/>
  <c r="I524" i="6" s="1"/>
  <c r="H525" i="6"/>
  <c r="I525" i="6" s="1"/>
  <c r="H526" i="6"/>
  <c r="I526" i="6" s="1"/>
  <c r="H527" i="6"/>
  <c r="I527" i="6" s="1"/>
  <c r="H528" i="6"/>
  <c r="I528" i="6" s="1"/>
  <c r="H529" i="6"/>
  <c r="I529" i="6" s="1"/>
  <c r="H530" i="6"/>
  <c r="I530" i="6" s="1"/>
  <c r="H531" i="6"/>
  <c r="I531" i="6" s="1"/>
  <c r="H532" i="6"/>
  <c r="I532" i="6" s="1"/>
  <c r="H533" i="6"/>
  <c r="I533" i="6" s="1"/>
  <c r="H534" i="6"/>
  <c r="I534" i="6" s="1"/>
  <c r="H535" i="6"/>
  <c r="I535" i="6" s="1"/>
  <c r="H536" i="6"/>
  <c r="I536" i="6" s="1"/>
  <c r="H537" i="6"/>
  <c r="I537" i="6" s="1"/>
  <c r="H538" i="6"/>
  <c r="I538" i="6" s="1"/>
  <c r="H539" i="6"/>
  <c r="I539" i="6" s="1"/>
  <c r="H540" i="6"/>
  <c r="I540" i="6" s="1"/>
  <c r="H541" i="6"/>
  <c r="I541" i="6" s="1"/>
  <c r="H542" i="6"/>
  <c r="I542" i="6" s="1"/>
  <c r="H543" i="6"/>
  <c r="I543" i="6" s="1"/>
  <c r="H544" i="6"/>
  <c r="I544" i="6" s="1"/>
  <c r="H545" i="6"/>
  <c r="I545" i="6" s="1"/>
  <c r="H546" i="6"/>
  <c r="I546" i="6" s="1"/>
  <c r="H547" i="6"/>
  <c r="I547" i="6" s="1"/>
  <c r="H548" i="6"/>
  <c r="I548" i="6" s="1"/>
  <c r="H549" i="6"/>
  <c r="I549" i="6" s="1"/>
  <c r="H550" i="6"/>
  <c r="I550" i="6" s="1"/>
  <c r="H551" i="6"/>
  <c r="I551" i="6" s="1"/>
  <c r="H552" i="6"/>
  <c r="I552" i="6" s="1"/>
  <c r="H553" i="6"/>
  <c r="I553" i="6" s="1"/>
  <c r="H554" i="6"/>
  <c r="I554" i="6" s="1"/>
  <c r="H555" i="6"/>
  <c r="I555" i="6" s="1"/>
  <c r="H556" i="6"/>
  <c r="I556" i="6" s="1"/>
  <c r="H557" i="6"/>
  <c r="I557" i="6" s="1"/>
  <c r="H558" i="6"/>
  <c r="I558" i="6" s="1"/>
  <c r="H559" i="6"/>
  <c r="I559" i="6" s="1"/>
  <c r="H560" i="6"/>
  <c r="I560" i="6" s="1"/>
  <c r="H561" i="6"/>
  <c r="I561" i="6" s="1"/>
  <c r="H562" i="6"/>
  <c r="I562" i="6" s="1"/>
  <c r="H563" i="6"/>
  <c r="I563" i="6" s="1"/>
  <c r="H564" i="6"/>
  <c r="I564" i="6" s="1"/>
  <c r="H565" i="6"/>
  <c r="I565" i="6" s="1"/>
  <c r="H566" i="6"/>
  <c r="I566" i="6" s="1"/>
  <c r="H567" i="6"/>
  <c r="I567" i="6" s="1"/>
  <c r="H568" i="6"/>
  <c r="I568" i="6" s="1"/>
  <c r="H569" i="6"/>
  <c r="I569" i="6" s="1"/>
  <c r="H570" i="6"/>
  <c r="I570" i="6" s="1"/>
  <c r="H571" i="6"/>
  <c r="I571" i="6" s="1"/>
  <c r="H572" i="6"/>
  <c r="I572" i="6" s="1"/>
  <c r="H573" i="6"/>
  <c r="I573" i="6" s="1"/>
  <c r="H574" i="6"/>
  <c r="I574" i="6" s="1"/>
  <c r="H575" i="6"/>
  <c r="I575" i="6" s="1"/>
  <c r="H576" i="6"/>
  <c r="I576" i="6" s="1"/>
  <c r="H577" i="6"/>
  <c r="I577" i="6" s="1"/>
  <c r="H578" i="6"/>
  <c r="I578" i="6" s="1"/>
  <c r="H579" i="6"/>
  <c r="I579" i="6" s="1"/>
  <c r="H580" i="6"/>
  <c r="I580" i="6" s="1"/>
  <c r="H581" i="6"/>
  <c r="I581" i="6" s="1"/>
  <c r="H582" i="6"/>
  <c r="I582" i="6" s="1"/>
  <c r="H583" i="6"/>
  <c r="I583" i="6" s="1"/>
  <c r="H584" i="6"/>
  <c r="I584" i="6" s="1"/>
  <c r="H585" i="6"/>
  <c r="I585" i="6" s="1"/>
  <c r="H586" i="6"/>
  <c r="I586" i="6" s="1"/>
  <c r="H587" i="6"/>
  <c r="I587" i="6" s="1"/>
  <c r="H588" i="6"/>
  <c r="I588" i="6" s="1"/>
  <c r="H589" i="6"/>
  <c r="I589" i="6" s="1"/>
  <c r="H590" i="6"/>
  <c r="I590" i="6" s="1"/>
  <c r="H591" i="6"/>
  <c r="I591" i="6" s="1"/>
  <c r="H592" i="6"/>
  <c r="I592" i="6" s="1"/>
  <c r="H593" i="6"/>
  <c r="I593" i="6" s="1"/>
  <c r="H594" i="6"/>
  <c r="I594" i="6" s="1"/>
  <c r="H595" i="6"/>
  <c r="I595" i="6" s="1"/>
  <c r="H596" i="6"/>
  <c r="I596" i="6" s="1"/>
  <c r="H597" i="6"/>
  <c r="I597" i="6" s="1"/>
  <c r="H598" i="6"/>
  <c r="I598" i="6" s="1"/>
  <c r="H599" i="6"/>
  <c r="I599" i="6" s="1"/>
  <c r="H600" i="6"/>
  <c r="I600" i="6" s="1"/>
  <c r="H601" i="6"/>
  <c r="I601" i="6" s="1"/>
  <c r="H602" i="6"/>
  <c r="I602" i="6" s="1"/>
  <c r="H603" i="6"/>
  <c r="I603" i="6" s="1"/>
  <c r="H604" i="6"/>
  <c r="I604" i="6" s="1"/>
  <c r="H605" i="6"/>
  <c r="I605" i="6" s="1"/>
  <c r="H606" i="6"/>
  <c r="I606" i="6" s="1"/>
  <c r="H607" i="6"/>
  <c r="I607" i="6" s="1"/>
  <c r="H608" i="6"/>
  <c r="I608" i="6" s="1"/>
  <c r="H609" i="6"/>
  <c r="I609" i="6" s="1"/>
  <c r="H610" i="6"/>
  <c r="I610" i="6" s="1"/>
  <c r="H611" i="6"/>
  <c r="I611" i="6" s="1"/>
  <c r="H612" i="6"/>
  <c r="I612" i="6" s="1"/>
  <c r="H613" i="6"/>
  <c r="I613" i="6" s="1"/>
  <c r="H614" i="6"/>
  <c r="I614" i="6" s="1"/>
  <c r="H615" i="6"/>
  <c r="I615" i="6" s="1"/>
  <c r="H616" i="6"/>
  <c r="I616" i="6" s="1"/>
  <c r="H617" i="6"/>
  <c r="I617" i="6" s="1"/>
  <c r="H618" i="6"/>
  <c r="I618" i="6" s="1"/>
  <c r="H619" i="6"/>
  <c r="I619" i="6" s="1"/>
  <c r="H620" i="6"/>
  <c r="I620" i="6" s="1"/>
  <c r="H621" i="6"/>
  <c r="I621" i="6" s="1"/>
  <c r="H622" i="6"/>
  <c r="I622" i="6" s="1"/>
  <c r="H623" i="6"/>
  <c r="I623" i="6" s="1"/>
  <c r="H624" i="6"/>
  <c r="I624" i="6" s="1"/>
  <c r="H625" i="6"/>
  <c r="I625" i="6" s="1"/>
  <c r="H626" i="6"/>
  <c r="I626" i="6" s="1"/>
  <c r="H627" i="6"/>
  <c r="I627" i="6" s="1"/>
  <c r="H628" i="6"/>
  <c r="I628" i="6" s="1"/>
  <c r="H629" i="6"/>
  <c r="I629" i="6" s="1"/>
  <c r="H630" i="6"/>
  <c r="I630" i="6" s="1"/>
  <c r="H631" i="6"/>
  <c r="I631" i="6" s="1"/>
  <c r="H632" i="6"/>
  <c r="I632" i="6" s="1"/>
  <c r="H633" i="6"/>
  <c r="I633" i="6" s="1"/>
  <c r="H634" i="6"/>
  <c r="I634" i="6" s="1"/>
  <c r="H635" i="6"/>
  <c r="I635" i="6" s="1"/>
  <c r="H636" i="6"/>
  <c r="I636" i="6" s="1"/>
  <c r="H637" i="6"/>
  <c r="I637" i="6" s="1"/>
  <c r="H638" i="6"/>
  <c r="I638" i="6" s="1"/>
  <c r="H639" i="6"/>
  <c r="I639" i="6" s="1"/>
  <c r="H640" i="6"/>
  <c r="I640" i="6" s="1"/>
  <c r="H641" i="6"/>
  <c r="I641" i="6" s="1"/>
  <c r="H642" i="6"/>
  <c r="I642" i="6" s="1"/>
  <c r="H643" i="6"/>
  <c r="I643" i="6" s="1"/>
  <c r="H644" i="6"/>
  <c r="I644" i="6" s="1"/>
  <c r="H645" i="6"/>
  <c r="I645" i="6" s="1"/>
  <c r="H646" i="6"/>
  <c r="I646" i="6" s="1"/>
  <c r="H647" i="6"/>
  <c r="I647" i="6" s="1"/>
  <c r="H648" i="6"/>
  <c r="I648" i="6" s="1"/>
  <c r="H649" i="6"/>
  <c r="I649" i="6" s="1"/>
  <c r="H650" i="6"/>
  <c r="I650" i="6" s="1"/>
  <c r="H651" i="6"/>
  <c r="I651" i="6" s="1"/>
  <c r="H652" i="6"/>
  <c r="I652" i="6" s="1"/>
  <c r="H653" i="6"/>
  <c r="I653" i="6" s="1"/>
  <c r="H654" i="6"/>
  <c r="I654" i="6" s="1"/>
  <c r="H655" i="6"/>
  <c r="I655" i="6" s="1"/>
  <c r="H656" i="6"/>
  <c r="I656" i="6" s="1"/>
  <c r="H657" i="6"/>
  <c r="I657" i="6" s="1"/>
  <c r="H658" i="6"/>
  <c r="I658" i="6" s="1"/>
  <c r="H659" i="6"/>
  <c r="I659" i="6" s="1"/>
  <c r="H660" i="6"/>
  <c r="I660" i="6" s="1"/>
  <c r="H661" i="6"/>
  <c r="I661" i="6" s="1"/>
  <c r="H662" i="6"/>
  <c r="I662" i="6" s="1"/>
  <c r="H663" i="6"/>
  <c r="I663" i="6" s="1"/>
  <c r="H664" i="6"/>
  <c r="I664" i="6" s="1"/>
  <c r="H665" i="6"/>
  <c r="I665" i="6" s="1"/>
  <c r="H666" i="6"/>
  <c r="I666" i="6" s="1"/>
  <c r="H667" i="6"/>
  <c r="I667" i="6" s="1"/>
  <c r="H668" i="6"/>
  <c r="I668" i="6" s="1"/>
  <c r="H669" i="6"/>
  <c r="I669" i="6" s="1"/>
  <c r="H670" i="6"/>
  <c r="I670" i="6" s="1"/>
  <c r="H671" i="6"/>
  <c r="I671" i="6" s="1"/>
  <c r="H672" i="6"/>
  <c r="I672" i="6" s="1"/>
  <c r="H673" i="6"/>
  <c r="I673" i="6" s="1"/>
  <c r="H674" i="6"/>
  <c r="I674" i="6" s="1"/>
  <c r="H675" i="6"/>
  <c r="I675" i="6" s="1"/>
  <c r="H676" i="6"/>
  <c r="I676" i="6" s="1"/>
  <c r="H677" i="6"/>
  <c r="I677" i="6" s="1"/>
  <c r="H678" i="6"/>
  <c r="I678" i="6" s="1"/>
  <c r="H679" i="6"/>
  <c r="I679" i="6" s="1"/>
  <c r="H680" i="6"/>
  <c r="I680" i="6" s="1"/>
  <c r="H681" i="6"/>
  <c r="I681" i="6" s="1"/>
  <c r="H682" i="6"/>
  <c r="I682" i="6" s="1"/>
  <c r="H683" i="6"/>
  <c r="I683" i="6" s="1"/>
  <c r="H684" i="6"/>
  <c r="I684" i="6" s="1"/>
  <c r="H685" i="6"/>
  <c r="I685" i="6" s="1"/>
  <c r="H686" i="6"/>
  <c r="I686" i="6" s="1"/>
  <c r="H687" i="6"/>
  <c r="I687" i="6" s="1"/>
  <c r="H688" i="6"/>
  <c r="I688" i="6" s="1"/>
  <c r="H689" i="6"/>
  <c r="I689" i="6" s="1"/>
  <c r="H690" i="6"/>
  <c r="I690" i="6" s="1"/>
  <c r="H691" i="6"/>
  <c r="I691" i="6" s="1"/>
  <c r="H692" i="6"/>
  <c r="I692" i="6" s="1"/>
  <c r="H693" i="6"/>
  <c r="I693" i="6" s="1"/>
  <c r="H694" i="6"/>
  <c r="I694" i="6" s="1"/>
  <c r="H695" i="6"/>
  <c r="I695" i="6" s="1"/>
  <c r="H696" i="6"/>
  <c r="I696" i="6" s="1"/>
  <c r="H697" i="6"/>
  <c r="I697" i="6" s="1"/>
  <c r="H698" i="6"/>
  <c r="I698" i="6" s="1"/>
  <c r="H699" i="6"/>
  <c r="I699" i="6" s="1"/>
  <c r="H700" i="6"/>
  <c r="I700" i="6" s="1"/>
  <c r="H701" i="6"/>
  <c r="I701" i="6" s="1"/>
  <c r="H702" i="6"/>
  <c r="I702" i="6" s="1"/>
  <c r="H703" i="6"/>
  <c r="I703" i="6" s="1"/>
  <c r="H704" i="6"/>
  <c r="I704" i="6" s="1"/>
  <c r="H705" i="6"/>
  <c r="I705" i="6" s="1"/>
  <c r="H706" i="6"/>
  <c r="I706" i="6" s="1"/>
  <c r="H707" i="6"/>
  <c r="I707" i="6" s="1"/>
  <c r="H708" i="6"/>
  <c r="I708" i="6" s="1"/>
  <c r="H709" i="6"/>
  <c r="I709" i="6" s="1"/>
  <c r="H710" i="6"/>
  <c r="I710" i="6" s="1"/>
  <c r="H711" i="6"/>
  <c r="I711" i="6" s="1"/>
  <c r="H712" i="6"/>
  <c r="I712" i="6" s="1"/>
  <c r="H713" i="6"/>
  <c r="I713" i="6" s="1"/>
  <c r="H714" i="6"/>
  <c r="I714" i="6" s="1"/>
  <c r="H715" i="6"/>
  <c r="I715" i="6" s="1"/>
  <c r="H716" i="6"/>
  <c r="I716" i="6" s="1"/>
  <c r="H717" i="6"/>
  <c r="I717" i="6" s="1"/>
  <c r="H718" i="6"/>
  <c r="I718" i="6" s="1"/>
  <c r="H719" i="6"/>
  <c r="I719" i="6" s="1"/>
  <c r="H720" i="6"/>
  <c r="I720" i="6" s="1"/>
  <c r="H721" i="6"/>
  <c r="I721" i="6" s="1"/>
  <c r="H722" i="6"/>
  <c r="I722" i="6" s="1"/>
  <c r="H723" i="6"/>
  <c r="I723" i="6" s="1"/>
  <c r="H724" i="6"/>
  <c r="I724" i="6" s="1"/>
  <c r="H725" i="6"/>
  <c r="I725" i="6" s="1"/>
  <c r="H726" i="6"/>
  <c r="I726" i="6" s="1"/>
  <c r="H727" i="6"/>
  <c r="I727" i="6" s="1"/>
  <c r="H728" i="6"/>
  <c r="I728" i="6" s="1"/>
  <c r="H729" i="6"/>
  <c r="I729" i="6" s="1"/>
  <c r="H730" i="6"/>
  <c r="I730" i="6" s="1"/>
  <c r="H731" i="6"/>
  <c r="I731" i="6" s="1"/>
  <c r="H732" i="6"/>
  <c r="I732" i="6" s="1"/>
  <c r="H733" i="6"/>
  <c r="I733" i="6" s="1"/>
  <c r="H734" i="6"/>
  <c r="I734" i="6" s="1"/>
  <c r="H735" i="6"/>
  <c r="I735" i="6" s="1"/>
  <c r="H736" i="6"/>
  <c r="I736" i="6" s="1"/>
  <c r="H737" i="6"/>
  <c r="I737" i="6" s="1"/>
  <c r="H738" i="6"/>
  <c r="I738" i="6" s="1"/>
  <c r="H739" i="6"/>
  <c r="I739" i="6" s="1"/>
  <c r="H740" i="6"/>
  <c r="I740" i="6" s="1"/>
  <c r="H741" i="6"/>
  <c r="I741" i="6" s="1"/>
  <c r="H742" i="6"/>
  <c r="I742" i="6" s="1"/>
  <c r="H743" i="6"/>
  <c r="I743" i="6" s="1"/>
  <c r="H744" i="6"/>
  <c r="I744" i="6" s="1"/>
  <c r="H745" i="6"/>
  <c r="I745" i="6" s="1"/>
  <c r="H746" i="6"/>
  <c r="I746" i="6" s="1"/>
  <c r="H747" i="6"/>
  <c r="I747" i="6" s="1"/>
  <c r="H748" i="6"/>
  <c r="I748" i="6" s="1"/>
  <c r="H749" i="6"/>
  <c r="I749" i="6" s="1"/>
  <c r="H750" i="6"/>
  <c r="I750" i="6" s="1"/>
  <c r="H751" i="6"/>
  <c r="I751" i="6" s="1"/>
  <c r="H752" i="6"/>
  <c r="I752" i="6" s="1"/>
  <c r="H753" i="6"/>
  <c r="I753" i="6" s="1"/>
  <c r="H754" i="6"/>
  <c r="I754" i="6" s="1"/>
  <c r="H755" i="6"/>
  <c r="I755" i="6" s="1"/>
  <c r="H756" i="6"/>
  <c r="I756" i="6" s="1"/>
  <c r="H757" i="6"/>
  <c r="I757" i="6" s="1"/>
  <c r="H758" i="6"/>
  <c r="I758" i="6" s="1"/>
  <c r="H759" i="6"/>
  <c r="I759" i="6" s="1"/>
  <c r="H760" i="6"/>
  <c r="I760" i="6" s="1"/>
  <c r="H761" i="6"/>
  <c r="I761" i="6" s="1"/>
  <c r="H762" i="6"/>
  <c r="I762" i="6" s="1"/>
  <c r="H763" i="6"/>
  <c r="I763" i="6" s="1"/>
  <c r="H764" i="6"/>
  <c r="I764" i="6" s="1"/>
  <c r="H765" i="6"/>
  <c r="I765" i="6" s="1"/>
  <c r="H766" i="6"/>
  <c r="I766" i="6" s="1"/>
  <c r="H767" i="6"/>
  <c r="I767" i="6" s="1"/>
  <c r="H768" i="6"/>
  <c r="I768" i="6" s="1"/>
  <c r="H769" i="6"/>
  <c r="I769" i="6" s="1"/>
  <c r="H770" i="6"/>
  <c r="I770" i="6" s="1"/>
  <c r="H771" i="6"/>
  <c r="I771" i="6" s="1"/>
  <c r="H772" i="6"/>
  <c r="I772" i="6" s="1"/>
  <c r="H773" i="6"/>
  <c r="I773" i="6" s="1"/>
  <c r="H774" i="6"/>
  <c r="I774" i="6" s="1"/>
  <c r="H775" i="6"/>
  <c r="I775" i="6" s="1"/>
  <c r="H776" i="6"/>
  <c r="I776" i="6" s="1"/>
  <c r="H777" i="6"/>
  <c r="I777" i="6" s="1"/>
  <c r="H778" i="6"/>
  <c r="I778" i="6" s="1"/>
  <c r="H779" i="6"/>
  <c r="I779" i="6" s="1"/>
  <c r="H780" i="6"/>
  <c r="I780" i="6" s="1"/>
  <c r="H781" i="6"/>
  <c r="I781" i="6" s="1"/>
  <c r="H782" i="6"/>
  <c r="I782" i="6" s="1"/>
  <c r="H783" i="6"/>
  <c r="I783" i="6" s="1"/>
  <c r="H784" i="6"/>
  <c r="I784" i="6" s="1"/>
  <c r="H785" i="6"/>
  <c r="I785" i="6" s="1"/>
  <c r="H786" i="6"/>
  <c r="I786" i="6" s="1"/>
  <c r="H787" i="6"/>
  <c r="I787" i="6" s="1"/>
  <c r="H788" i="6"/>
  <c r="I788" i="6" s="1"/>
  <c r="H789" i="6"/>
  <c r="I789" i="6" s="1"/>
  <c r="H790" i="6"/>
  <c r="I790" i="6" s="1"/>
  <c r="H791" i="6"/>
  <c r="I791" i="6" s="1"/>
  <c r="H792" i="6"/>
  <c r="I792" i="6" s="1"/>
  <c r="H793" i="6"/>
  <c r="I793" i="6" s="1"/>
  <c r="H794" i="6"/>
  <c r="I794" i="6" s="1"/>
  <c r="H795" i="6"/>
  <c r="I795" i="6" s="1"/>
  <c r="H796" i="6"/>
  <c r="I796" i="6" s="1"/>
  <c r="H797" i="6"/>
  <c r="I797" i="6" s="1"/>
  <c r="H798" i="6"/>
  <c r="I798" i="6" s="1"/>
  <c r="H799" i="6"/>
  <c r="I799" i="6" s="1"/>
  <c r="H800" i="6"/>
  <c r="I800" i="6" s="1"/>
  <c r="H801" i="6"/>
  <c r="I801" i="6" s="1"/>
  <c r="H802" i="6"/>
  <c r="I802" i="6" s="1"/>
  <c r="H803" i="6"/>
  <c r="I803" i="6" s="1"/>
  <c r="H804" i="6"/>
  <c r="I804" i="6" s="1"/>
  <c r="H805" i="6"/>
  <c r="I805" i="6" s="1"/>
  <c r="H806" i="6"/>
  <c r="I806" i="6" s="1"/>
  <c r="H807" i="6"/>
  <c r="I807" i="6" s="1"/>
  <c r="H808" i="6"/>
  <c r="I808" i="6" s="1"/>
  <c r="H809" i="6"/>
  <c r="I809" i="6" s="1"/>
  <c r="H810" i="6"/>
  <c r="I810" i="6" s="1"/>
  <c r="H811" i="6"/>
  <c r="I811" i="6" s="1"/>
  <c r="H812" i="6"/>
  <c r="I812" i="6" s="1"/>
  <c r="H813" i="6"/>
  <c r="I813" i="6" s="1"/>
  <c r="H814" i="6"/>
  <c r="I814" i="6" s="1"/>
  <c r="H815" i="6"/>
  <c r="I815" i="6" s="1"/>
  <c r="H816" i="6"/>
  <c r="I816" i="6" s="1"/>
  <c r="H817" i="6"/>
  <c r="I817" i="6" s="1"/>
  <c r="H818" i="6"/>
  <c r="I818" i="6" s="1"/>
  <c r="H819" i="6"/>
  <c r="I819" i="6" s="1"/>
  <c r="H820" i="6"/>
  <c r="I820" i="6" s="1"/>
  <c r="H821" i="6"/>
  <c r="I821" i="6" s="1"/>
  <c r="H822" i="6"/>
  <c r="I822" i="6" s="1"/>
  <c r="H823" i="6"/>
  <c r="I823" i="6" s="1"/>
  <c r="H824" i="6"/>
  <c r="I824" i="6" s="1"/>
  <c r="H825" i="6"/>
  <c r="I825" i="6" s="1"/>
  <c r="H826" i="6"/>
  <c r="I826" i="6" s="1"/>
  <c r="H827" i="6"/>
  <c r="I827" i="6" s="1"/>
  <c r="H828" i="6"/>
  <c r="I828" i="6" s="1"/>
  <c r="H829" i="6"/>
  <c r="I829" i="6" s="1"/>
  <c r="H830" i="6"/>
  <c r="I830" i="6" s="1"/>
  <c r="H831" i="6"/>
  <c r="I831" i="6" s="1"/>
  <c r="H832" i="6"/>
  <c r="I832" i="6" s="1"/>
  <c r="H833" i="6"/>
  <c r="I833" i="6" s="1"/>
  <c r="H834" i="6"/>
  <c r="I834" i="6" s="1"/>
  <c r="H835" i="6"/>
  <c r="I835" i="6" s="1"/>
  <c r="H836" i="6"/>
  <c r="I836" i="6" s="1"/>
  <c r="H837" i="6"/>
  <c r="I837" i="6" s="1"/>
  <c r="H838" i="6"/>
  <c r="I838" i="6" s="1"/>
  <c r="H839" i="6"/>
  <c r="I839" i="6" s="1"/>
  <c r="H840" i="6"/>
  <c r="I840" i="6" s="1"/>
  <c r="H841" i="6"/>
  <c r="I841" i="6" s="1"/>
  <c r="H842" i="6"/>
  <c r="I842" i="6" s="1"/>
  <c r="H843" i="6"/>
  <c r="I843" i="6" s="1"/>
  <c r="H844" i="6"/>
  <c r="I844" i="6" s="1"/>
  <c r="H845" i="6"/>
  <c r="I845" i="6" s="1"/>
  <c r="H846" i="6"/>
  <c r="I846" i="6" s="1"/>
  <c r="H847" i="6"/>
  <c r="I847" i="6" s="1"/>
  <c r="H848" i="6"/>
  <c r="I848" i="6" s="1"/>
  <c r="H849" i="6"/>
  <c r="I849" i="6" s="1"/>
  <c r="H850" i="6"/>
  <c r="I850" i="6" s="1"/>
  <c r="H851" i="6"/>
  <c r="I851" i="6" s="1"/>
  <c r="H852" i="6"/>
  <c r="I852" i="6" s="1"/>
  <c r="H853" i="6"/>
  <c r="I853" i="6" s="1"/>
  <c r="H854" i="6"/>
  <c r="I854" i="6" s="1"/>
  <c r="H855" i="6"/>
  <c r="I855" i="6" s="1"/>
  <c r="H856" i="6"/>
  <c r="I856" i="6" s="1"/>
  <c r="H857" i="6"/>
  <c r="I857" i="6" s="1"/>
  <c r="H858" i="6"/>
  <c r="I858" i="6" s="1"/>
  <c r="H859" i="6"/>
  <c r="I859" i="6" s="1"/>
  <c r="H860" i="6"/>
  <c r="I860" i="6" s="1"/>
  <c r="H861" i="6"/>
  <c r="I861" i="6" s="1"/>
  <c r="H862" i="6"/>
  <c r="I862" i="6" s="1"/>
  <c r="H863" i="6"/>
  <c r="I863" i="6" s="1"/>
  <c r="H864" i="6"/>
  <c r="I864" i="6" s="1"/>
  <c r="H865" i="6"/>
  <c r="I865" i="6" s="1"/>
  <c r="H866" i="6"/>
  <c r="I866" i="6" s="1"/>
  <c r="H867" i="6"/>
  <c r="I867" i="6" s="1"/>
  <c r="H868" i="6"/>
  <c r="I868" i="6" s="1"/>
  <c r="H869" i="6"/>
  <c r="I869" i="6" s="1"/>
  <c r="H870" i="6"/>
  <c r="I870" i="6" s="1"/>
  <c r="H871" i="6"/>
  <c r="I871" i="6" s="1"/>
  <c r="H872" i="6"/>
  <c r="I872" i="6" s="1"/>
  <c r="H873" i="6"/>
  <c r="I873" i="6" s="1"/>
  <c r="H874" i="6"/>
  <c r="I874" i="6" s="1"/>
  <c r="H875" i="6"/>
  <c r="I875" i="6" s="1"/>
  <c r="H876" i="6"/>
  <c r="I876" i="6" s="1"/>
  <c r="H877" i="6"/>
  <c r="I877" i="6" s="1"/>
  <c r="H878" i="6"/>
  <c r="I878" i="6" s="1"/>
  <c r="H879" i="6"/>
  <c r="I879" i="6" s="1"/>
  <c r="H880" i="6"/>
  <c r="I880" i="6" s="1"/>
  <c r="H881" i="6"/>
  <c r="I881" i="6" s="1"/>
  <c r="H882" i="6"/>
  <c r="I882" i="6" s="1"/>
  <c r="H883" i="6"/>
  <c r="I883" i="6" s="1"/>
  <c r="H884" i="6"/>
  <c r="I884" i="6" s="1"/>
  <c r="H885" i="6"/>
  <c r="I885" i="6" s="1"/>
  <c r="H886" i="6"/>
  <c r="I886" i="6" s="1"/>
  <c r="H887" i="6"/>
  <c r="I887" i="6" s="1"/>
  <c r="H888" i="6"/>
  <c r="I888" i="6" s="1"/>
  <c r="H889" i="6"/>
  <c r="I889" i="6" s="1"/>
  <c r="H890" i="6"/>
  <c r="I890" i="6" s="1"/>
  <c r="H891" i="6"/>
  <c r="I891" i="6" s="1"/>
  <c r="H892" i="6"/>
  <c r="I892" i="6" s="1"/>
  <c r="H893" i="6"/>
  <c r="I893" i="6" s="1"/>
  <c r="H894" i="6"/>
  <c r="I894" i="6" s="1"/>
  <c r="H895" i="6"/>
  <c r="I895" i="6" s="1"/>
  <c r="H896" i="6"/>
  <c r="I896" i="6" s="1"/>
  <c r="H897" i="6"/>
  <c r="I897" i="6" s="1"/>
  <c r="H898" i="6"/>
  <c r="I898" i="6" s="1"/>
  <c r="H899" i="6"/>
  <c r="I899" i="6" s="1"/>
  <c r="H900" i="6"/>
  <c r="I900" i="6" s="1"/>
  <c r="H901" i="6"/>
  <c r="I901" i="6" s="1"/>
  <c r="H902" i="6"/>
  <c r="I902" i="6" s="1"/>
  <c r="H903" i="6"/>
  <c r="I903" i="6" s="1"/>
  <c r="H904" i="6"/>
  <c r="I904" i="6" s="1"/>
  <c r="H905" i="6"/>
  <c r="I905" i="6" s="1"/>
  <c r="H906" i="6"/>
  <c r="I906" i="6" s="1"/>
  <c r="H907" i="6"/>
  <c r="I907" i="6" s="1"/>
  <c r="H908" i="6"/>
  <c r="I908" i="6" s="1"/>
  <c r="H909" i="6"/>
  <c r="I909" i="6" s="1"/>
  <c r="H910" i="6"/>
  <c r="I910" i="6" s="1"/>
  <c r="H911" i="6"/>
  <c r="I911" i="6" s="1"/>
  <c r="H912" i="6"/>
  <c r="I912" i="6" s="1"/>
  <c r="H913" i="6"/>
  <c r="I913" i="6" s="1"/>
  <c r="H914" i="6"/>
  <c r="I914" i="6" s="1"/>
  <c r="H915" i="6"/>
  <c r="I915" i="6" s="1"/>
  <c r="H916" i="6"/>
  <c r="I916" i="6" s="1"/>
  <c r="H917" i="6"/>
  <c r="I917" i="6" s="1"/>
  <c r="H918" i="6"/>
  <c r="I918" i="6" s="1"/>
  <c r="H919" i="6"/>
  <c r="I919" i="6" s="1"/>
  <c r="H920" i="6"/>
  <c r="I920" i="6" s="1"/>
  <c r="H921" i="6"/>
  <c r="I921" i="6" s="1"/>
  <c r="H922" i="6"/>
  <c r="I922" i="6" s="1"/>
  <c r="H923" i="6"/>
  <c r="I923" i="6" s="1"/>
  <c r="H924" i="6"/>
  <c r="I924" i="6" s="1"/>
  <c r="H925" i="6"/>
  <c r="I925" i="6" s="1"/>
  <c r="H926" i="6"/>
  <c r="I926" i="6" s="1"/>
  <c r="H927" i="6"/>
  <c r="I927" i="6" s="1"/>
  <c r="H928" i="6"/>
  <c r="I928" i="6" s="1"/>
  <c r="H929" i="6"/>
  <c r="I929" i="6" s="1"/>
  <c r="H930" i="6"/>
  <c r="I930" i="6" s="1"/>
  <c r="H931" i="6"/>
  <c r="I931" i="6" s="1"/>
  <c r="H932" i="6"/>
  <c r="I932" i="6" s="1"/>
  <c r="H933" i="6"/>
  <c r="I933" i="6" s="1"/>
  <c r="H934" i="6"/>
  <c r="I934" i="6" s="1"/>
  <c r="H935" i="6"/>
  <c r="I935" i="6" s="1"/>
  <c r="H936" i="6"/>
  <c r="I936" i="6" s="1"/>
  <c r="H937" i="6"/>
  <c r="I937" i="6" s="1"/>
  <c r="H938" i="6"/>
  <c r="I938" i="6" s="1"/>
  <c r="H939" i="6"/>
  <c r="I939" i="6" s="1"/>
  <c r="H940" i="6"/>
  <c r="I940" i="6" s="1"/>
  <c r="H941" i="6"/>
  <c r="I941" i="6" s="1"/>
  <c r="H942" i="6"/>
  <c r="I942" i="6" s="1"/>
  <c r="H943" i="6"/>
  <c r="I943" i="6" s="1"/>
  <c r="H944" i="6"/>
  <c r="I944" i="6" s="1"/>
  <c r="H945" i="6"/>
  <c r="I945" i="6" s="1"/>
  <c r="H946" i="6"/>
  <c r="I946" i="6" s="1"/>
  <c r="H947" i="6"/>
  <c r="I947" i="6" s="1"/>
  <c r="H948" i="6"/>
  <c r="I948" i="6" s="1"/>
  <c r="H949" i="6"/>
  <c r="I949" i="6" s="1"/>
  <c r="H950" i="6"/>
  <c r="I950" i="6" s="1"/>
  <c r="H951" i="6"/>
  <c r="I951" i="6" s="1"/>
  <c r="H952" i="6"/>
  <c r="I952" i="6" s="1"/>
  <c r="H953" i="6"/>
  <c r="I953" i="6" s="1"/>
  <c r="H954" i="6"/>
  <c r="I954" i="6" s="1"/>
  <c r="H955" i="6"/>
  <c r="I955" i="6" s="1"/>
  <c r="H956" i="6"/>
  <c r="I956" i="6" s="1"/>
  <c r="H957" i="6"/>
  <c r="I957" i="6" s="1"/>
  <c r="H958" i="6"/>
  <c r="I958" i="6" s="1"/>
  <c r="H959" i="6"/>
  <c r="I959" i="6" s="1"/>
  <c r="H960" i="6"/>
  <c r="I960" i="6" s="1"/>
  <c r="H961" i="6"/>
  <c r="I961" i="6" s="1"/>
  <c r="H962" i="6"/>
  <c r="I962" i="6" s="1"/>
  <c r="H963" i="6"/>
  <c r="I963" i="6" s="1"/>
  <c r="H964" i="6"/>
  <c r="I964" i="6" s="1"/>
  <c r="H965" i="6"/>
  <c r="I965" i="6" s="1"/>
  <c r="H966" i="6"/>
  <c r="I966" i="6" s="1"/>
  <c r="H967" i="6"/>
  <c r="I967" i="6" s="1"/>
  <c r="H968" i="6"/>
  <c r="I968" i="6" s="1"/>
  <c r="H969" i="6"/>
  <c r="I969" i="6" s="1"/>
  <c r="H970" i="6"/>
  <c r="I970" i="6" s="1"/>
  <c r="H971" i="6"/>
  <c r="I971" i="6" s="1"/>
  <c r="H972" i="6"/>
  <c r="I972" i="6" s="1"/>
  <c r="H973" i="6"/>
  <c r="I973" i="6" s="1"/>
  <c r="H974" i="6"/>
  <c r="I974" i="6" s="1"/>
  <c r="H975" i="6"/>
  <c r="I975" i="6" s="1"/>
  <c r="H976" i="6"/>
  <c r="I976" i="6" s="1"/>
  <c r="H977" i="6"/>
  <c r="I977" i="6" s="1"/>
  <c r="H978" i="6"/>
  <c r="I978" i="6" s="1"/>
  <c r="H979" i="6"/>
  <c r="I979" i="6" s="1"/>
  <c r="H980" i="6"/>
  <c r="I980" i="6" s="1"/>
  <c r="H981" i="6"/>
  <c r="I981" i="6" s="1"/>
  <c r="H982" i="6"/>
  <c r="I982" i="6" s="1"/>
  <c r="H983" i="6"/>
  <c r="I983" i="6" s="1"/>
  <c r="H984" i="6"/>
  <c r="I984" i="6" s="1"/>
  <c r="H985" i="6"/>
  <c r="I985" i="6" s="1"/>
  <c r="H986" i="6"/>
  <c r="I986" i="6" s="1"/>
  <c r="H987" i="6"/>
  <c r="I987" i="6" s="1"/>
  <c r="H988" i="6"/>
  <c r="I988" i="6" s="1"/>
  <c r="H989" i="6"/>
  <c r="I989" i="6" s="1"/>
  <c r="H990" i="6"/>
  <c r="I990" i="6" s="1"/>
  <c r="H991" i="6"/>
  <c r="I991" i="6" s="1"/>
  <c r="H992" i="6"/>
  <c r="I992" i="6" s="1"/>
  <c r="H993" i="6"/>
  <c r="I993" i="6" s="1"/>
  <c r="H994" i="6"/>
  <c r="I994" i="6" s="1"/>
  <c r="H995" i="6"/>
  <c r="I995" i="6" s="1"/>
  <c r="H996" i="6"/>
  <c r="I996" i="6" s="1"/>
  <c r="H997" i="6"/>
  <c r="I997" i="6" s="1"/>
  <c r="H998" i="6"/>
  <c r="I998" i="6" s="1"/>
  <c r="H999" i="6"/>
  <c r="I999" i="6" s="1"/>
  <c r="H1000" i="6"/>
  <c r="I1000" i="6" s="1"/>
  <c r="H1001" i="6"/>
  <c r="I1001" i="6" s="1"/>
  <c r="H1002" i="6"/>
  <c r="I1002" i="6" s="1"/>
  <c r="H1003" i="6"/>
  <c r="I1003" i="6" s="1"/>
  <c r="H1004" i="6"/>
  <c r="I1004" i="6" s="1"/>
  <c r="H1005" i="6"/>
  <c r="I1005" i="6" s="1"/>
  <c r="H1006" i="6"/>
  <c r="I1006" i="6" s="1"/>
  <c r="H1007" i="6"/>
  <c r="I1007" i="6" s="1"/>
  <c r="H1008" i="6"/>
  <c r="I1008" i="6" s="1"/>
  <c r="H1009" i="6"/>
  <c r="I1009" i="6" s="1"/>
  <c r="H1010" i="6"/>
  <c r="I1010" i="6" s="1"/>
  <c r="H1011" i="6"/>
  <c r="I1011" i="6" s="1"/>
  <c r="H1012" i="6"/>
  <c r="I1012" i="6" s="1"/>
  <c r="H1013" i="6"/>
  <c r="I1013" i="6" s="1"/>
  <c r="H1014" i="6"/>
  <c r="I1014" i="6" s="1"/>
  <c r="H1015" i="6"/>
  <c r="I1015" i="6" s="1"/>
  <c r="H1016" i="6"/>
  <c r="I1016" i="6" s="1"/>
  <c r="H1017" i="6"/>
  <c r="I1017" i="6" s="1"/>
  <c r="H1018" i="6"/>
  <c r="I1018" i="6" s="1"/>
  <c r="H1019" i="6"/>
  <c r="I1019" i="6" s="1"/>
  <c r="H1020" i="6"/>
  <c r="I1020" i="6" s="1"/>
  <c r="H1021" i="6"/>
  <c r="I1021" i="6" s="1"/>
  <c r="H1022" i="6"/>
  <c r="I1022" i="6" s="1"/>
  <c r="H1023" i="6"/>
  <c r="I1023" i="6" s="1"/>
  <c r="H1024" i="6"/>
  <c r="I1024" i="6" s="1"/>
  <c r="H1025" i="6"/>
  <c r="I1025" i="6" s="1"/>
  <c r="H1026" i="6"/>
  <c r="I1026" i="6" s="1"/>
  <c r="H1027" i="6"/>
  <c r="I1027" i="6" s="1"/>
  <c r="H1028" i="6"/>
  <c r="I1028" i="6" s="1"/>
  <c r="H1029" i="6"/>
  <c r="I1029" i="6" s="1"/>
  <c r="H1030" i="6"/>
  <c r="I1030" i="6" s="1"/>
  <c r="H1031" i="6"/>
  <c r="I1031" i="6" s="1"/>
  <c r="H1032" i="6"/>
  <c r="I1032" i="6" s="1"/>
  <c r="H1033" i="6"/>
  <c r="I1033" i="6" s="1"/>
  <c r="H1034" i="6"/>
  <c r="I1034" i="6" s="1"/>
  <c r="H1035" i="6"/>
  <c r="I1035" i="6" s="1"/>
  <c r="H1036" i="6"/>
  <c r="I1036" i="6" s="1"/>
  <c r="H1037" i="6"/>
  <c r="I1037" i="6" s="1"/>
  <c r="H1038" i="6"/>
  <c r="I1038" i="6" s="1"/>
  <c r="H1039" i="6"/>
  <c r="I1039" i="6" s="1"/>
  <c r="H1040" i="6"/>
  <c r="I1040" i="6" s="1"/>
  <c r="H1041" i="6"/>
  <c r="I1041" i="6" s="1"/>
  <c r="H1042" i="6"/>
  <c r="I1042" i="6" s="1"/>
  <c r="H1043" i="6"/>
  <c r="I1043" i="6" s="1"/>
  <c r="H1044" i="6"/>
  <c r="I1044" i="6" s="1"/>
  <c r="H1045" i="6"/>
  <c r="I1045" i="6" s="1"/>
  <c r="H1046" i="6"/>
  <c r="I1046" i="6" s="1"/>
  <c r="H1047" i="6"/>
  <c r="I1047" i="6" s="1"/>
  <c r="H1048" i="6"/>
  <c r="I1048" i="6" s="1"/>
  <c r="H1049" i="6"/>
  <c r="I1049" i="6" s="1"/>
  <c r="H1050" i="6"/>
  <c r="I1050" i="6" s="1"/>
  <c r="H1051" i="6"/>
  <c r="I1051" i="6" s="1"/>
  <c r="H1052" i="6"/>
  <c r="I1052" i="6" s="1"/>
  <c r="H1053" i="6"/>
  <c r="I1053" i="6" s="1"/>
  <c r="H1054" i="6"/>
  <c r="I1054" i="6" s="1"/>
  <c r="H1055" i="6"/>
  <c r="I1055" i="6" s="1"/>
  <c r="H1056" i="6"/>
  <c r="I1056" i="6" s="1"/>
  <c r="H1057" i="6"/>
  <c r="I1057" i="6" s="1"/>
  <c r="H1058" i="6"/>
  <c r="I1058" i="6" s="1"/>
  <c r="H1059" i="6"/>
  <c r="I1059" i="6" s="1"/>
  <c r="H1060" i="6"/>
  <c r="I1060" i="6" s="1"/>
  <c r="H1061" i="6"/>
  <c r="I1061" i="6" s="1"/>
  <c r="H1062" i="6"/>
  <c r="I1062" i="6" s="1"/>
  <c r="H1063" i="6"/>
  <c r="I1063" i="6" s="1"/>
  <c r="H1064" i="6"/>
  <c r="I1064" i="6" s="1"/>
  <c r="H1065" i="6"/>
  <c r="I1065" i="6" s="1"/>
  <c r="H1066" i="6"/>
  <c r="I1066" i="6" s="1"/>
  <c r="H1067" i="6"/>
  <c r="I1067" i="6" s="1"/>
  <c r="H1068" i="6"/>
  <c r="I1068" i="6" s="1"/>
  <c r="H1069" i="6"/>
  <c r="I1069" i="6" s="1"/>
  <c r="H1070" i="6"/>
  <c r="I1070" i="6" s="1"/>
  <c r="H1071" i="6"/>
  <c r="I1071" i="6" s="1"/>
  <c r="H1072" i="6"/>
  <c r="I1072" i="6" s="1"/>
  <c r="H1073" i="6"/>
  <c r="I1073" i="6" s="1"/>
  <c r="H1074" i="6"/>
  <c r="I1074" i="6" s="1"/>
  <c r="H1075" i="6"/>
  <c r="I1075" i="6" s="1"/>
  <c r="H1076" i="6"/>
  <c r="I1076" i="6" s="1"/>
  <c r="H1077" i="6"/>
  <c r="I1077" i="6" s="1"/>
  <c r="H1078" i="6"/>
  <c r="I1078" i="6" s="1"/>
  <c r="H1079" i="6"/>
  <c r="I1079" i="6" s="1"/>
  <c r="H1080" i="6"/>
  <c r="I1080" i="6" s="1"/>
  <c r="H1081" i="6"/>
  <c r="I1081" i="6" s="1"/>
  <c r="H1082" i="6"/>
  <c r="I1082" i="6" s="1"/>
  <c r="H1083" i="6"/>
  <c r="I1083" i="6" s="1"/>
  <c r="H1084" i="6"/>
  <c r="I1084" i="6" s="1"/>
  <c r="H1085" i="6"/>
  <c r="I1085" i="6" s="1"/>
  <c r="H1086" i="6"/>
  <c r="I1086" i="6" s="1"/>
  <c r="H1087" i="6"/>
  <c r="I1087" i="6" s="1"/>
  <c r="H1088" i="6"/>
  <c r="I1088" i="6" s="1"/>
  <c r="H1089" i="6"/>
  <c r="I1089" i="6" s="1"/>
  <c r="H1090" i="6"/>
  <c r="I1090" i="6" s="1"/>
  <c r="H1091" i="6"/>
  <c r="I1091" i="6" s="1"/>
  <c r="H1092" i="6"/>
  <c r="I1092" i="6" s="1"/>
  <c r="H1093" i="6"/>
  <c r="I1093" i="6" s="1"/>
  <c r="H1094" i="6"/>
  <c r="I1094" i="6" s="1"/>
  <c r="H1095" i="6"/>
  <c r="I1095" i="6" s="1"/>
  <c r="H1096" i="6"/>
  <c r="I1096" i="6" s="1"/>
  <c r="H1097" i="6"/>
  <c r="I1097" i="6" s="1"/>
  <c r="H1098" i="6"/>
  <c r="I1098" i="6" s="1"/>
  <c r="H1099" i="6"/>
  <c r="I1099" i="6" s="1"/>
  <c r="H1100" i="6"/>
  <c r="I1100" i="6" s="1"/>
  <c r="H1101" i="6"/>
  <c r="I1101" i="6" s="1"/>
  <c r="H1102" i="6"/>
  <c r="I1102" i="6" s="1"/>
  <c r="H1103" i="6"/>
  <c r="I1103" i="6" s="1"/>
  <c r="H1104" i="6"/>
  <c r="I1104" i="6" s="1"/>
  <c r="H1105" i="6"/>
  <c r="I1105" i="6" s="1"/>
  <c r="H1106" i="6"/>
  <c r="I1106" i="6" s="1"/>
  <c r="H1107" i="6"/>
  <c r="I1107" i="6" s="1"/>
  <c r="H1108" i="6"/>
  <c r="I1108" i="6" s="1"/>
  <c r="H1109" i="6"/>
  <c r="I1109" i="6" s="1"/>
  <c r="H1110" i="6"/>
  <c r="I1110" i="6" s="1"/>
  <c r="H1111" i="6"/>
  <c r="I1111" i="6" s="1"/>
  <c r="H1112" i="6"/>
  <c r="I1112" i="6" s="1"/>
  <c r="H1113" i="6"/>
  <c r="I1113" i="6" s="1"/>
  <c r="H1114" i="6"/>
  <c r="I1114" i="6" s="1"/>
  <c r="H1115" i="6"/>
  <c r="I1115" i="6" s="1"/>
  <c r="H1116" i="6"/>
  <c r="I1116" i="6" s="1"/>
  <c r="H1117" i="6"/>
  <c r="I1117" i="6" s="1"/>
  <c r="H1118" i="6"/>
  <c r="I1118" i="6" s="1"/>
  <c r="H1119" i="6"/>
  <c r="I1119" i="6" s="1"/>
  <c r="H1120" i="6"/>
  <c r="I1120" i="6" s="1"/>
  <c r="H1121" i="6"/>
  <c r="I1121" i="6" s="1"/>
  <c r="H1122" i="6"/>
  <c r="I1122" i="6" s="1"/>
  <c r="H1123" i="6"/>
  <c r="I1123" i="6" s="1"/>
  <c r="H1124" i="6"/>
  <c r="I1124" i="6" s="1"/>
  <c r="H1125" i="6"/>
  <c r="I1125" i="6" s="1"/>
  <c r="H1126" i="6"/>
  <c r="I1126" i="6" s="1"/>
  <c r="H1127" i="6"/>
  <c r="I1127" i="6" s="1"/>
  <c r="H1128" i="6"/>
  <c r="I1128" i="6" s="1"/>
  <c r="H1129" i="6"/>
  <c r="I1129" i="6" s="1"/>
  <c r="H1130" i="6"/>
  <c r="I1130" i="6" s="1"/>
  <c r="H1131" i="6"/>
  <c r="I1131" i="6" s="1"/>
  <c r="H1132" i="6"/>
  <c r="I1132" i="6" s="1"/>
  <c r="H1133" i="6"/>
  <c r="I1133" i="6" s="1"/>
  <c r="H1134" i="6"/>
  <c r="I1134" i="6" s="1"/>
  <c r="H1135" i="6"/>
  <c r="I1135" i="6" s="1"/>
  <c r="H1136" i="6"/>
  <c r="I1136" i="6" s="1"/>
  <c r="H1137" i="6"/>
  <c r="I1137" i="6" s="1"/>
  <c r="H1138" i="6"/>
  <c r="I1138" i="6" s="1"/>
  <c r="H1139" i="6"/>
  <c r="I1139" i="6" s="1"/>
  <c r="H1140" i="6"/>
  <c r="I1140" i="6" s="1"/>
  <c r="H1141" i="6"/>
  <c r="I1141" i="6" s="1"/>
  <c r="H1142" i="6"/>
  <c r="I1142" i="6" s="1"/>
  <c r="H1143" i="6"/>
  <c r="I1143" i="6" s="1"/>
  <c r="H1144" i="6"/>
  <c r="I1144" i="6" s="1"/>
  <c r="H1145" i="6"/>
  <c r="I1145" i="6" s="1"/>
  <c r="H1146" i="6"/>
  <c r="I1146" i="6" s="1"/>
  <c r="H1147" i="6"/>
  <c r="I1147" i="6" s="1"/>
  <c r="H1148" i="6"/>
  <c r="I1148" i="6" s="1"/>
  <c r="H1149" i="6"/>
  <c r="I1149" i="6" s="1"/>
  <c r="H1150" i="6"/>
  <c r="I1150" i="6" s="1"/>
  <c r="H1151" i="6"/>
  <c r="I1151" i="6" s="1"/>
  <c r="H1152" i="6"/>
  <c r="I1152" i="6" s="1"/>
  <c r="H1153" i="6"/>
  <c r="I1153" i="6" s="1"/>
  <c r="H1154" i="6"/>
  <c r="I1154" i="6" s="1"/>
  <c r="H1155" i="6"/>
  <c r="I1155" i="6" s="1"/>
  <c r="H1156" i="6"/>
  <c r="I1156" i="6" s="1"/>
  <c r="H1157" i="6"/>
  <c r="I1157" i="6" s="1"/>
  <c r="H1158" i="6"/>
  <c r="I1158" i="6" s="1"/>
  <c r="H1159" i="6"/>
  <c r="I1159" i="6" s="1"/>
  <c r="H1160" i="6"/>
  <c r="I1160" i="6" s="1"/>
  <c r="H1161" i="6"/>
  <c r="I1161" i="6" s="1"/>
  <c r="H1162" i="6"/>
  <c r="I1162" i="6" s="1"/>
  <c r="H1163" i="6"/>
  <c r="I1163" i="6" s="1"/>
  <c r="H1164" i="6"/>
  <c r="I1164" i="6" s="1"/>
  <c r="H1165" i="6"/>
  <c r="I1165" i="6" s="1"/>
  <c r="H1166" i="6"/>
  <c r="I1166" i="6" s="1"/>
  <c r="H1167" i="6"/>
  <c r="I1167" i="6" s="1"/>
  <c r="H1168" i="6"/>
  <c r="I1168" i="6" s="1"/>
  <c r="H1169" i="6"/>
  <c r="I1169" i="6" s="1"/>
  <c r="H1170" i="6"/>
  <c r="I1170" i="6" s="1"/>
  <c r="H1171" i="6"/>
  <c r="I1171" i="6" s="1"/>
  <c r="H1172" i="6"/>
  <c r="I1172" i="6" s="1"/>
  <c r="H1173" i="6"/>
  <c r="I1173" i="6" s="1"/>
  <c r="H1174" i="6"/>
  <c r="I1174" i="6" s="1"/>
  <c r="H1175" i="6"/>
  <c r="I1175" i="6" s="1"/>
  <c r="H1176" i="6"/>
  <c r="I1176" i="6" s="1"/>
  <c r="H1177" i="6"/>
  <c r="I1177" i="6" s="1"/>
  <c r="H1178" i="6"/>
  <c r="I1178" i="6" s="1"/>
  <c r="H1179" i="6"/>
  <c r="I1179" i="6" s="1"/>
  <c r="H1180" i="6"/>
  <c r="I1180" i="6" s="1"/>
  <c r="H1181" i="6"/>
  <c r="I1181" i="6" s="1"/>
  <c r="H1182" i="6"/>
  <c r="I1182" i="6" s="1"/>
  <c r="H1183" i="6"/>
  <c r="I1183" i="6" s="1"/>
  <c r="H1184" i="6"/>
  <c r="I1184" i="6" s="1"/>
  <c r="H1185" i="6"/>
  <c r="I1185" i="6" s="1"/>
  <c r="H1186" i="6"/>
  <c r="I1186" i="6" s="1"/>
  <c r="H1187" i="6"/>
  <c r="I1187" i="6" s="1"/>
  <c r="H1188" i="6"/>
  <c r="I1188" i="6" s="1"/>
  <c r="H1189" i="6"/>
  <c r="I1189" i="6" s="1"/>
  <c r="H1190" i="6"/>
  <c r="I1190" i="6" s="1"/>
  <c r="H1191" i="6"/>
  <c r="I1191" i="6" s="1"/>
  <c r="H1192" i="6"/>
  <c r="I1192" i="6" s="1"/>
  <c r="H1193" i="6"/>
  <c r="I1193" i="6" s="1"/>
  <c r="H1194" i="6"/>
  <c r="I1194" i="6" s="1"/>
  <c r="H1195" i="6"/>
  <c r="I1195" i="6" s="1"/>
  <c r="H1196" i="6"/>
  <c r="I1196" i="6" s="1"/>
  <c r="H1197" i="6"/>
  <c r="I1197" i="6" s="1"/>
  <c r="H1198" i="6"/>
  <c r="I1198" i="6" s="1"/>
  <c r="H1199" i="6"/>
  <c r="I1199" i="6" s="1"/>
  <c r="H1200" i="6"/>
  <c r="I1200" i="6" s="1"/>
  <c r="H1201" i="6"/>
  <c r="I1201" i="6" s="1"/>
  <c r="H1202" i="6"/>
  <c r="I1202" i="6" s="1"/>
  <c r="H1203" i="6"/>
  <c r="I1203" i="6" s="1"/>
  <c r="H1204" i="6"/>
  <c r="I1204" i="6" s="1"/>
  <c r="H1205" i="6"/>
  <c r="I1205" i="6" s="1"/>
  <c r="H1206" i="6"/>
  <c r="I1206" i="6" s="1"/>
  <c r="H1207" i="6"/>
  <c r="I1207" i="6" s="1"/>
  <c r="H1208" i="6"/>
  <c r="I1208" i="6" s="1"/>
  <c r="H1209" i="6"/>
  <c r="I1209" i="6" s="1"/>
  <c r="H1210" i="6"/>
  <c r="I1210" i="6" s="1"/>
  <c r="H1211" i="6"/>
  <c r="I1211" i="6" s="1"/>
  <c r="H1212" i="6"/>
  <c r="I1212" i="6" s="1"/>
  <c r="H1213" i="6"/>
  <c r="I1213" i="6" s="1"/>
  <c r="H1214" i="6"/>
  <c r="I1214" i="6" s="1"/>
  <c r="H1215" i="6"/>
  <c r="I1215" i="6" s="1"/>
  <c r="H1216" i="6"/>
  <c r="I1216" i="6" s="1"/>
  <c r="H1217" i="6"/>
  <c r="I1217" i="6" s="1"/>
  <c r="H1218" i="6"/>
  <c r="I1218" i="6" s="1"/>
  <c r="H1219" i="6"/>
  <c r="I1219" i="6" s="1"/>
  <c r="H1220" i="6"/>
  <c r="I1220" i="6" s="1"/>
  <c r="H1221" i="6"/>
  <c r="I1221" i="6" s="1"/>
  <c r="H1222" i="6"/>
  <c r="I1222" i="6" s="1"/>
  <c r="H1223" i="6"/>
  <c r="I1223" i="6" s="1"/>
  <c r="H1224" i="6"/>
  <c r="I1224" i="6" s="1"/>
  <c r="H1225" i="6"/>
  <c r="I1225" i="6" s="1"/>
  <c r="H1226" i="6"/>
  <c r="I1226" i="6" s="1"/>
  <c r="H1227" i="6"/>
  <c r="I1227" i="6" s="1"/>
  <c r="H1228" i="6"/>
  <c r="I1228" i="6" s="1"/>
  <c r="H1229" i="6"/>
  <c r="I1229" i="6" s="1"/>
  <c r="H1230" i="6"/>
  <c r="I1230" i="6" s="1"/>
  <c r="H1231" i="6"/>
  <c r="I1231" i="6" s="1"/>
  <c r="H1232" i="6"/>
  <c r="I1232" i="6" s="1"/>
  <c r="H1233" i="6"/>
  <c r="I1233" i="6" s="1"/>
  <c r="H1234" i="6"/>
  <c r="I1234" i="6" s="1"/>
  <c r="H1235" i="6"/>
  <c r="I1235" i="6" s="1"/>
  <c r="H1236" i="6"/>
  <c r="I1236" i="6" s="1"/>
  <c r="H1237" i="6"/>
  <c r="I1237" i="6" s="1"/>
  <c r="H1238" i="6"/>
  <c r="I1238" i="6" s="1"/>
  <c r="H1239" i="6"/>
  <c r="I1239" i="6" s="1"/>
  <c r="H1240" i="6"/>
  <c r="I1240" i="6" s="1"/>
  <c r="H1241" i="6"/>
  <c r="I1241" i="6" s="1"/>
  <c r="H1242" i="6"/>
  <c r="I1242" i="6" s="1"/>
  <c r="H1243" i="6"/>
  <c r="I1243" i="6" s="1"/>
  <c r="H1244" i="6"/>
  <c r="I1244" i="6" s="1"/>
  <c r="H1245" i="6"/>
  <c r="I1245" i="6" s="1"/>
  <c r="H1246" i="6"/>
  <c r="I1246" i="6" s="1"/>
  <c r="H1247" i="6"/>
  <c r="I1247" i="6" s="1"/>
  <c r="H1248" i="6"/>
  <c r="I1248" i="6" s="1"/>
  <c r="H1249" i="6"/>
  <c r="I1249" i="6" s="1"/>
  <c r="H1250" i="6"/>
  <c r="I1250" i="6" s="1"/>
  <c r="H1251" i="6"/>
  <c r="I1251" i="6" s="1"/>
  <c r="H1252" i="6"/>
  <c r="I1252" i="6" s="1"/>
  <c r="H1253" i="6"/>
  <c r="I1253" i="6" s="1"/>
  <c r="H1254" i="6"/>
  <c r="I1254" i="6" s="1"/>
  <c r="H1255" i="6"/>
  <c r="I1255" i="6" s="1"/>
  <c r="H1256" i="6"/>
  <c r="I1256" i="6" s="1"/>
  <c r="H1257" i="6"/>
  <c r="I1257" i="6" s="1"/>
  <c r="H1258" i="6"/>
  <c r="I1258" i="6" s="1"/>
  <c r="H1259" i="6"/>
  <c r="I1259" i="6" s="1"/>
  <c r="H1260" i="6"/>
  <c r="I1260" i="6" s="1"/>
  <c r="H1261" i="6"/>
  <c r="I1261" i="6" s="1"/>
  <c r="H1262" i="6"/>
  <c r="I1262" i="6" s="1"/>
  <c r="H1263" i="6"/>
  <c r="I1263" i="6" s="1"/>
  <c r="H1264" i="6"/>
  <c r="I1264" i="6" s="1"/>
  <c r="H1265" i="6"/>
  <c r="I1265" i="6" s="1"/>
  <c r="H1266" i="6"/>
  <c r="I1266" i="6" s="1"/>
  <c r="H1267" i="6"/>
  <c r="I1267" i="6" s="1"/>
  <c r="H1268" i="6"/>
  <c r="I1268" i="6" s="1"/>
  <c r="H1269" i="6"/>
  <c r="I1269" i="6" s="1"/>
  <c r="H1270" i="6"/>
  <c r="I1270" i="6" s="1"/>
  <c r="H1271" i="6"/>
  <c r="I1271" i="6" s="1"/>
  <c r="H1272" i="6"/>
  <c r="I1272" i="6" s="1"/>
  <c r="H1273" i="6"/>
  <c r="I1273" i="6" s="1"/>
  <c r="H1274" i="6"/>
  <c r="I1274" i="6" s="1"/>
  <c r="H1275" i="6"/>
  <c r="I1275" i="6" s="1"/>
  <c r="H1276" i="6"/>
  <c r="I1276" i="6" s="1"/>
  <c r="H1277" i="6"/>
  <c r="I1277" i="6" s="1"/>
  <c r="H1278" i="6"/>
  <c r="I1278" i="6" s="1"/>
  <c r="H1279" i="6"/>
  <c r="I1279" i="6" s="1"/>
  <c r="H1280" i="6"/>
  <c r="I1280" i="6" s="1"/>
  <c r="H1281" i="6"/>
  <c r="I1281" i="6" s="1"/>
  <c r="H1282" i="6"/>
  <c r="I1282" i="6" s="1"/>
  <c r="H1283" i="6"/>
  <c r="I1283" i="6" s="1"/>
  <c r="H1284" i="6"/>
  <c r="I1284" i="6" s="1"/>
  <c r="H1285" i="6"/>
  <c r="I1285" i="6" s="1"/>
  <c r="H1286" i="6"/>
  <c r="I1286" i="6" s="1"/>
  <c r="H1287" i="6"/>
  <c r="I1287" i="6" s="1"/>
  <c r="H1288" i="6"/>
  <c r="I1288" i="6" s="1"/>
  <c r="H1289" i="6"/>
  <c r="I1289" i="6" s="1"/>
  <c r="H1290" i="6"/>
  <c r="I1290" i="6" s="1"/>
  <c r="H1291" i="6"/>
  <c r="I1291" i="6" s="1"/>
  <c r="H1292" i="6"/>
  <c r="I1292" i="6" s="1"/>
  <c r="H1293" i="6"/>
  <c r="I1293" i="6" s="1"/>
  <c r="H1294" i="6"/>
  <c r="I1294" i="6" s="1"/>
  <c r="H1295" i="6"/>
  <c r="I1295" i="6" s="1"/>
  <c r="H1296" i="6"/>
  <c r="I1296" i="6" s="1"/>
  <c r="H1297" i="6"/>
  <c r="I1297" i="6" s="1"/>
  <c r="H1298" i="6"/>
  <c r="I1298" i="6" s="1"/>
  <c r="H1299" i="6"/>
  <c r="I1299" i="6" s="1"/>
  <c r="H1300" i="6"/>
  <c r="I1300" i="6" s="1"/>
  <c r="H1301" i="6"/>
  <c r="I1301" i="6" s="1"/>
  <c r="H1302" i="6"/>
  <c r="I1302" i="6" s="1"/>
  <c r="H1303" i="6"/>
  <c r="I1303" i="6" s="1"/>
  <c r="H1304" i="6"/>
  <c r="I1304" i="6" s="1"/>
  <c r="H1305" i="6"/>
  <c r="I1305" i="6" s="1"/>
  <c r="H1306" i="6"/>
  <c r="I1306" i="6" s="1"/>
  <c r="H1307" i="6"/>
  <c r="I1307" i="6" s="1"/>
  <c r="H1308" i="6"/>
  <c r="I1308" i="6" s="1"/>
  <c r="H1309" i="6"/>
  <c r="I1309" i="6" s="1"/>
  <c r="H1310" i="6"/>
  <c r="I1310" i="6" s="1"/>
  <c r="H1311" i="6"/>
  <c r="I1311" i="6" s="1"/>
  <c r="H1312" i="6"/>
  <c r="I1312" i="6" s="1"/>
  <c r="H1313" i="6"/>
  <c r="I1313" i="6" s="1"/>
  <c r="H1314" i="6"/>
  <c r="I1314" i="6" s="1"/>
  <c r="H1315" i="6"/>
  <c r="I1315" i="6" s="1"/>
  <c r="H1316" i="6"/>
  <c r="I1316" i="6" s="1"/>
  <c r="H1317" i="6"/>
  <c r="I1317" i="6" s="1"/>
  <c r="H1318" i="6"/>
  <c r="I1318" i="6" s="1"/>
  <c r="H1319" i="6"/>
  <c r="I1319" i="6" s="1"/>
  <c r="H1320" i="6"/>
  <c r="I1320" i="6" s="1"/>
  <c r="H1321" i="6"/>
  <c r="I1321" i="6" s="1"/>
  <c r="H1322" i="6"/>
  <c r="I1322" i="6" s="1"/>
  <c r="H1323" i="6"/>
  <c r="I1323" i="6" s="1"/>
  <c r="H1324" i="6"/>
  <c r="I1324" i="6" s="1"/>
  <c r="H1325" i="6"/>
  <c r="I1325" i="6" s="1"/>
  <c r="H1326" i="6"/>
  <c r="I1326" i="6" s="1"/>
  <c r="H1327" i="6"/>
  <c r="I1327" i="6" s="1"/>
  <c r="H1328" i="6"/>
  <c r="I1328" i="6" s="1"/>
  <c r="H1329" i="6"/>
  <c r="I1329" i="6" s="1"/>
  <c r="H1330" i="6"/>
  <c r="I1330" i="6" s="1"/>
  <c r="H1331" i="6"/>
  <c r="I1331" i="6" s="1"/>
  <c r="H1332" i="6"/>
  <c r="I1332" i="6" s="1"/>
  <c r="H1333" i="6"/>
  <c r="I1333" i="6" s="1"/>
  <c r="H1334" i="6"/>
  <c r="I1334" i="6" s="1"/>
  <c r="H1335" i="6"/>
  <c r="I1335" i="6" s="1"/>
  <c r="H1336" i="6"/>
  <c r="I1336" i="6" s="1"/>
  <c r="H1337" i="6"/>
  <c r="I1337" i="6" s="1"/>
  <c r="H1338" i="6"/>
  <c r="I1338" i="6" s="1"/>
  <c r="H1339" i="6"/>
  <c r="I1339" i="6" s="1"/>
  <c r="H1340" i="6"/>
  <c r="I1340" i="6" s="1"/>
  <c r="H1341" i="6"/>
  <c r="I1341" i="6" s="1"/>
  <c r="H1342" i="6"/>
  <c r="I1342" i="6" s="1"/>
  <c r="H1343" i="6"/>
  <c r="I1343" i="6" s="1"/>
  <c r="H1344" i="6"/>
  <c r="I1344" i="6" s="1"/>
  <c r="H1345" i="6"/>
  <c r="I1345" i="6" s="1"/>
  <c r="H1346" i="6"/>
  <c r="I1346" i="6" s="1"/>
  <c r="H1347" i="6"/>
  <c r="I1347" i="6" s="1"/>
  <c r="H1348" i="6"/>
  <c r="I1348" i="6" s="1"/>
  <c r="H1349" i="6"/>
  <c r="I1349" i="6" s="1"/>
  <c r="H1350" i="6"/>
  <c r="I1350" i="6" s="1"/>
  <c r="H1351" i="6"/>
  <c r="I1351" i="6" s="1"/>
  <c r="H1352" i="6"/>
  <c r="I1352" i="6" s="1"/>
  <c r="H1353" i="6"/>
  <c r="I1353" i="6" s="1"/>
  <c r="H1354" i="6"/>
  <c r="I1354" i="6" s="1"/>
  <c r="H1355" i="6"/>
  <c r="I1355" i="6" s="1"/>
  <c r="H1356" i="6"/>
  <c r="I1356" i="6" s="1"/>
  <c r="H1357" i="6"/>
  <c r="I1357" i="6" s="1"/>
  <c r="H1358" i="6"/>
  <c r="I1358" i="6" s="1"/>
  <c r="H1359" i="6"/>
  <c r="I1359" i="6" s="1"/>
  <c r="H1360" i="6"/>
  <c r="I1360" i="6" s="1"/>
  <c r="H1361" i="6"/>
  <c r="I1361" i="6" s="1"/>
  <c r="H1362" i="6"/>
  <c r="I1362" i="6" s="1"/>
  <c r="H1363" i="6"/>
  <c r="I1363" i="6" s="1"/>
  <c r="H1364" i="6"/>
  <c r="I1364" i="6" s="1"/>
  <c r="H1365" i="6"/>
  <c r="I1365" i="6" s="1"/>
  <c r="H1366" i="6"/>
  <c r="I1366" i="6" s="1"/>
  <c r="H1367" i="6"/>
  <c r="I1367" i="6" s="1"/>
  <c r="H1368" i="6"/>
  <c r="I1368" i="6" s="1"/>
  <c r="H1369" i="6"/>
  <c r="I1369" i="6" s="1"/>
  <c r="H1370" i="6"/>
  <c r="I1370" i="6" s="1"/>
  <c r="H1371" i="6"/>
  <c r="I1371" i="6" s="1"/>
  <c r="H1372" i="6"/>
  <c r="I1372" i="6" s="1"/>
  <c r="H1373" i="6"/>
  <c r="I1373" i="6" s="1"/>
  <c r="H1374" i="6"/>
  <c r="I1374" i="6" s="1"/>
  <c r="H1375" i="6"/>
  <c r="I1375" i="6" s="1"/>
  <c r="H1376" i="6"/>
  <c r="I1376" i="6" s="1"/>
  <c r="H1377" i="6"/>
  <c r="I1377" i="6" s="1"/>
  <c r="H1378" i="6"/>
  <c r="I1378" i="6" s="1"/>
  <c r="H1379" i="6"/>
  <c r="I1379" i="6" s="1"/>
  <c r="H1380" i="6"/>
  <c r="I1380" i="6" s="1"/>
  <c r="H1381" i="6"/>
  <c r="I1381" i="6" s="1"/>
  <c r="H1382" i="6"/>
  <c r="I1382" i="6" s="1"/>
  <c r="H1383" i="6"/>
  <c r="I1383" i="6" s="1"/>
  <c r="H1384" i="6"/>
  <c r="I1384" i="6" s="1"/>
  <c r="H1385" i="6"/>
  <c r="I1385" i="6" s="1"/>
  <c r="H1386" i="6"/>
  <c r="I1386" i="6" s="1"/>
  <c r="H1387" i="6"/>
  <c r="I1387" i="6" s="1"/>
  <c r="H1388" i="6"/>
  <c r="I1388" i="6" s="1"/>
  <c r="H1389" i="6"/>
  <c r="I1389" i="6" s="1"/>
  <c r="H1390" i="6"/>
  <c r="I1390" i="6" s="1"/>
  <c r="H1391" i="6"/>
  <c r="I1391" i="6" s="1"/>
  <c r="H1392" i="6"/>
  <c r="I1392" i="6" s="1"/>
  <c r="H1393" i="6"/>
  <c r="I1393" i="6" s="1"/>
  <c r="H1394" i="6"/>
  <c r="I1394" i="6" s="1"/>
  <c r="H1395" i="6"/>
  <c r="I1395" i="6" s="1"/>
  <c r="H1396" i="6"/>
  <c r="I1396" i="6" s="1"/>
  <c r="H1397" i="6"/>
  <c r="I1397" i="6" s="1"/>
  <c r="H1398" i="6"/>
  <c r="I1398" i="6" s="1"/>
  <c r="H1399" i="6"/>
  <c r="I1399" i="6" s="1"/>
  <c r="H1400" i="6"/>
  <c r="I1400" i="6" s="1"/>
  <c r="H1401" i="6"/>
  <c r="I1401" i="6" s="1"/>
  <c r="H1402" i="6"/>
  <c r="I1402" i="6" s="1"/>
  <c r="H1403" i="6"/>
  <c r="I1403" i="6" s="1"/>
  <c r="H1404" i="6"/>
  <c r="I1404" i="6" s="1"/>
  <c r="H1405" i="6"/>
  <c r="I1405" i="6" s="1"/>
  <c r="H1406" i="6"/>
  <c r="I1406" i="6" s="1"/>
  <c r="H1407" i="6"/>
  <c r="I1407" i="6" s="1"/>
  <c r="H1408" i="6"/>
  <c r="I1408" i="6" s="1"/>
  <c r="H1409" i="6"/>
  <c r="I1409" i="6" s="1"/>
  <c r="H1410" i="6"/>
  <c r="I1410" i="6" s="1"/>
  <c r="H1411" i="6"/>
  <c r="I1411" i="6" s="1"/>
  <c r="H1412" i="6"/>
  <c r="I1412" i="6" s="1"/>
  <c r="H1413" i="6"/>
  <c r="I1413" i="6" s="1"/>
  <c r="H1414" i="6"/>
  <c r="I1414" i="6" s="1"/>
  <c r="H1415" i="6"/>
  <c r="I1415" i="6" s="1"/>
  <c r="H1416" i="6"/>
  <c r="I1416" i="6" s="1"/>
  <c r="H1417" i="6"/>
  <c r="I1417" i="6" s="1"/>
  <c r="H1418" i="6"/>
  <c r="I1418" i="6" s="1"/>
  <c r="H1419" i="6"/>
  <c r="I1419" i="6" s="1"/>
  <c r="H1420" i="6"/>
  <c r="I1420" i="6" s="1"/>
  <c r="H1421" i="6"/>
  <c r="I1421" i="6" s="1"/>
  <c r="H1422" i="6"/>
  <c r="I1422" i="6" s="1"/>
  <c r="H1423" i="6"/>
  <c r="I1423" i="6" s="1"/>
  <c r="H1424" i="6"/>
  <c r="I1424" i="6" s="1"/>
  <c r="H1425" i="6"/>
  <c r="I1425" i="6" s="1"/>
  <c r="H1426" i="6"/>
  <c r="I1426" i="6" s="1"/>
  <c r="H1427" i="6"/>
  <c r="I1427" i="6" s="1"/>
  <c r="H1428" i="6"/>
  <c r="I1428" i="6" s="1"/>
  <c r="H1429" i="6"/>
  <c r="I1429" i="6" s="1"/>
  <c r="H1430" i="6"/>
  <c r="I1430" i="6" s="1"/>
  <c r="H1431" i="6"/>
  <c r="I1431" i="6" s="1"/>
  <c r="H1432" i="6"/>
  <c r="I1432" i="6" s="1"/>
  <c r="H1433" i="6"/>
  <c r="I1433" i="6" s="1"/>
  <c r="H1434" i="6"/>
  <c r="I1434" i="6" s="1"/>
  <c r="H1435" i="6"/>
  <c r="I1435" i="6" s="1"/>
  <c r="H1436" i="6"/>
  <c r="I1436" i="6" s="1"/>
  <c r="H1437" i="6"/>
  <c r="I1437" i="6" s="1"/>
  <c r="H1438" i="6"/>
  <c r="I1438" i="6" s="1"/>
  <c r="H1439" i="6"/>
  <c r="I1439" i="6" s="1"/>
  <c r="H1440" i="6"/>
  <c r="I1440" i="6" s="1"/>
  <c r="H1441" i="6"/>
  <c r="I1441" i="6" s="1"/>
  <c r="H1442" i="6"/>
  <c r="I1442" i="6" s="1"/>
  <c r="H1443" i="6"/>
  <c r="I1443" i="6" s="1"/>
  <c r="H1444" i="6"/>
  <c r="I1444" i="6" s="1"/>
  <c r="H1445" i="6"/>
  <c r="I1445" i="6" s="1"/>
  <c r="H1446" i="6"/>
  <c r="I1446" i="6" s="1"/>
  <c r="H1447" i="6"/>
  <c r="I1447" i="6" s="1"/>
  <c r="H1448" i="6"/>
  <c r="I1448" i="6" s="1"/>
  <c r="H1449" i="6"/>
  <c r="I1449" i="6" s="1"/>
  <c r="H1450" i="6"/>
  <c r="I1450" i="6" s="1"/>
  <c r="H1451" i="6"/>
  <c r="I1451" i="6" s="1"/>
  <c r="H1452" i="6"/>
  <c r="I1452" i="6" s="1"/>
  <c r="H1453" i="6"/>
  <c r="I1453" i="6" s="1"/>
  <c r="H1454" i="6"/>
  <c r="I1454" i="6" s="1"/>
  <c r="H1455" i="6"/>
  <c r="I1455" i="6" s="1"/>
  <c r="H1456" i="6"/>
  <c r="I1456" i="6" s="1"/>
  <c r="H1457" i="6"/>
  <c r="I1457" i="6" s="1"/>
  <c r="H1458" i="6"/>
  <c r="I1458" i="6" s="1"/>
  <c r="H1459" i="6"/>
  <c r="I1459" i="6" s="1"/>
  <c r="H1460" i="6"/>
  <c r="I1460" i="6" s="1"/>
  <c r="H1461" i="6"/>
  <c r="I1461" i="6" s="1"/>
  <c r="H1462" i="6"/>
  <c r="I1462" i="6" s="1"/>
  <c r="H1463" i="6"/>
  <c r="I1463" i="6" s="1"/>
  <c r="H1464" i="6"/>
  <c r="I1464" i="6" s="1"/>
  <c r="H1465" i="6"/>
  <c r="I1465" i="6" s="1"/>
  <c r="H1466" i="6"/>
  <c r="I1466" i="6" s="1"/>
  <c r="H1467" i="6"/>
  <c r="I1467" i="6" s="1"/>
  <c r="H1468" i="6"/>
  <c r="I1468" i="6" s="1"/>
  <c r="H1469" i="6"/>
  <c r="I1469" i="6" s="1"/>
  <c r="H1470" i="6"/>
  <c r="I1470" i="6" s="1"/>
  <c r="H1471" i="6"/>
  <c r="I1471" i="6" s="1"/>
  <c r="H1472" i="6"/>
  <c r="I1472" i="6" s="1"/>
  <c r="H1473" i="6"/>
  <c r="I1473" i="6" s="1"/>
  <c r="H1474" i="6"/>
  <c r="I1474" i="6" s="1"/>
  <c r="H1475" i="6"/>
  <c r="I1475" i="6" s="1"/>
  <c r="H1476" i="6"/>
  <c r="I1476" i="6" s="1"/>
  <c r="H1477" i="6"/>
  <c r="I1477" i="6" s="1"/>
  <c r="H1478" i="6"/>
  <c r="I1478" i="6" s="1"/>
  <c r="H1479" i="6"/>
  <c r="I1479" i="6" s="1"/>
  <c r="H1480" i="6"/>
  <c r="I1480" i="6" s="1"/>
  <c r="H1481" i="6"/>
  <c r="I1481" i="6" s="1"/>
  <c r="H1482" i="6"/>
  <c r="I1482" i="6" s="1"/>
  <c r="H1483" i="6"/>
  <c r="I1483" i="6" s="1"/>
  <c r="H1484" i="6"/>
  <c r="I1484" i="6" s="1"/>
  <c r="H1485" i="6"/>
  <c r="I1485" i="6" s="1"/>
  <c r="H1486" i="6"/>
  <c r="I1486" i="6" s="1"/>
  <c r="H1487" i="6"/>
  <c r="I1487" i="6" s="1"/>
  <c r="H1488" i="6"/>
  <c r="I1488" i="6" s="1"/>
  <c r="H1489" i="6"/>
  <c r="I1489" i="6" s="1"/>
  <c r="H1490" i="6"/>
  <c r="I1490" i="6" s="1"/>
  <c r="H1491" i="6"/>
  <c r="I1491" i="6" s="1"/>
  <c r="H1492" i="6"/>
  <c r="I1492" i="6" s="1"/>
  <c r="H1493" i="6"/>
  <c r="I1493" i="6" s="1"/>
  <c r="H1494" i="6"/>
  <c r="I1494" i="6" s="1"/>
  <c r="H1495" i="6"/>
  <c r="I1495" i="6" s="1"/>
  <c r="H1496" i="6"/>
  <c r="I1496" i="6" s="1"/>
  <c r="H1497" i="6"/>
  <c r="I1497" i="6" s="1"/>
  <c r="H1498" i="6"/>
  <c r="I1498" i="6" s="1"/>
  <c r="H1499" i="6"/>
  <c r="I1499" i="6" s="1"/>
  <c r="H1500" i="6"/>
  <c r="I1500" i="6" s="1"/>
  <c r="H1501" i="6"/>
  <c r="I1501" i="6" s="1"/>
  <c r="H1502" i="6"/>
  <c r="I1502" i="6" s="1"/>
  <c r="H1503" i="6"/>
  <c r="I1503" i="6" s="1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Q28" i="6"/>
  <c r="S28" i="6" s="1"/>
  <c r="Q29" i="6"/>
  <c r="S29" i="6" s="1"/>
  <c r="Q30" i="6"/>
  <c r="S30" i="6" s="1"/>
  <c r="Q31" i="6"/>
  <c r="S31" i="6" s="1"/>
  <c r="Q32" i="6"/>
  <c r="S32" i="6" s="1"/>
  <c r="Q33" i="6"/>
  <c r="S33" i="6" s="1"/>
  <c r="Q34" i="6"/>
  <c r="S34" i="6" s="1"/>
  <c r="Q35" i="6"/>
  <c r="S35" i="6" s="1"/>
  <c r="Q36" i="6"/>
  <c r="S36" i="6" s="1"/>
  <c r="Q37" i="6"/>
  <c r="S37" i="6" s="1"/>
  <c r="Q38" i="6"/>
  <c r="S38" i="6" s="1"/>
  <c r="Q39" i="6"/>
  <c r="S39" i="6" s="1"/>
  <c r="Q40" i="6"/>
  <c r="S40" i="6" s="1"/>
  <c r="Q41" i="6"/>
  <c r="S41" i="6" s="1"/>
  <c r="Q42" i="6"/>
  <c r="S42" i="6" s="1"/>
  <c r="Q43" i="6"/>
  <c r="S43" i="6" s="1"/>
  <c r="Q44" i="6"/>
  <c r="S44" i="6" s="1"/>
  <c r="Q45" i="6"/>
  <c r="S45" i="6" s="1"/>
  <c r="Q46" i="6"/>
  <c r="S46" i="6" s="1"/>
  <c r="Q47" i="6"/>
  <c r="S47" i="6" s="1"/>
  <c r="Q48" i="6"/>
  <c r="S48" i="6" s="1"/>
  <c r="Q49" i="6"/>
  <c r="S49" i="6" s="1"/>
  <c r="Q50" i="6"/>
  <c r="S50" i="6" s="1"/>
  <c r="Q51" i="6"/>
  <c r="S51" i="6" s="1"/>
  <c r="Q52" i="6"/>
  <c r="S52" i="6" s="1"/>
  <c r="Q53" i="6"/>
  <c r="S53" i="6" s="1"/>
  <c r="Q54" i="6"/>
  <c r="S54" i="6" s="1"/>
  <c r="Q55" i="6"/>
  <c r="S55" i="6" s="1"/>
  <c r="Q56" i="6"/>
  <c r="S56" i="6" s="1"/>
  <c r="Q57" i="6"/>
  <c r="S57" i="6" s="1"/>
  <c r="Q58" i="6"/>
  <c r="S58" i="6" s="1"/>
  <c r="Q59" i="6"/>
  <c r="S59" i="6" s="1"/>
  <c r="Q60" i="6"/>
  <c r="S60" i="6" s="1"/>
  <c r="Q61" i="6"/>
  <c r="S61" i="6" s="1"/>
  <c r="Q62" i="6"/>
  <c r="S62" i="6" s="1"/>
  <c r="Q63" i="6"/>
  <c r="S63" i="6" s="1"/>
  <c r="Q64" i="6"/>
  <c r="S64" i="6" s="1"/>
  <c r="Q65" i="6"/>
  <c r="S65" i="6" s="1"/>
  <c r="Q66" i="6"/>
  <c r="S66" i="6" s="1"/>
  <c r="Q67" i="6"/>
  <c r="S67" i="6" s="1"/>
  <c r="Q68" i="6"/>
  <c r="S68" i="6" s="1"/>
  <c r="Q69" i="6"/>
  <c r="S69" i="6" s="1"/>
  <c r="Q70" i="6"/>
  <c r="S70" i="6" s="1"/>
  <c r="Q71" i="6"/>
  <c r="S71" i="6" s="1"/>
  <c r="Q72" i="6"/>
  <c r="S72" i="6" s="1"/>
  <c r="Q73" i="6"/>
  <c r="S73" i="6" s="1"/>
  <c r="Q74" i="6"/>
  <c r="S74" i="6" s="1"/>
  <c r="Q75" i="6"/>
  <c r="S75" i="6" s="1"/>
  <c r="Q76" i="6"/>
  <c r="S76" i="6" s="1"/>
  <c r="Q77" i="6"/>
  <c r="S77" i="6" s="1"/>
  <c r="Q78" i="6"/>
  <c r="S78" i="6" s="1"/>
  <c r="Q79" i="6"/>
  <c r="S79" i="6" s="1"/>
  <c r="Q80" i="6"/>
  <c r="S80" i="6" s="1"/>
  <c r="Q81" i="6"/>
  <c r="S81" i="6" s="1"/>
  <c r="Q82" i="6"/>
  <c r="S82" i="6" s="1"/>
  <c r="Q83" i="6"/>
  <c r="S83" i="6" s="1"/>
  <c r="Q84" i="6"/>
  <c r="S84" i="6" s="1"/>
  <c r="Q85" i="6"/>
  <c r="S85" i="6" s="1"/>
  <c r="Q86" i="6"/>
  <c r="S86" i="6" s="1"/>
  <c r="Q87" i="6"/>
  <c r="S87" i="6" s="1"/>
  <c r="Q88" i="6"/>
  <c r="S88" i="6" s="1"/>
  <c r="Q89" i="6"/>
  <c r="S89" i="6" s="1"/>
  <c r="Q90" i="6"/>
  <c r="S90" i="6" s="1"/>
  <c r="Q91" i="6"/>
  <c r="S91" i="6" s="1"/>
  <c r="Q92" i="6"/>
  <c r="S92" i="6" s="1"/>
  <c r="Q93" i="6"/>
  <c r="S93" i="6" s="1"/>
  <c r="Q94" i="6"/>
  <c r="S94" i="6" s="1"/>
  <c r="Q95" i="6"/>
  <c r="S95" i="6" s="1"/>
  <c r="Q96" i="6"/>
  <c r="S96" i="6" s="1"/>
  <c r="Q97" i="6"/>
  <c r="S97" i="6" s="1"/>
  <c r="Q98" i="6"/>
  <c r="S98" i="6" s="1"/>
  <c r="Q99" i="6"/>
  <c r="S99" i="6" s="1"/>
  <c r="Q100" i="6"/>
  <c r="S100" i="6" s="1"/>
  <c r="Q101" i="6"/>
  <c r="S101" i="6" s="1"/>
  <c r="Q102" i="6"/>
  <c r="S102" i="6" s="1"/>
  <c r="Q103" i="6"/>
  <c r="S103" i="6" s="1"/>
  <c r="Q104" i="6"/>
  <c r="S104" i="6" s="1"/>
  <c r="Q105" i="6"/>
  <c r="S105" i="6" s="1"/>
  <c r="Q106" i="6"/>
  <c r="S106" i="6" s="1"/>
  <c r="Q107" i="6"/>
  <c r="S107" i="6" s="1"/>
  <c r="Q108" i="6"/>
  <c r="S108" i="6" s="1"/>
  <c r="Q109" i="6"/>
  <c r="S109" i="6" s="1"/>
  <c r="Q110" i="6"/>
  <c r="S110" i="6" s="1"/>
  <c r="Q111" i="6"/>
  <c r="S111" i="6" s="1"/>
  <c r="Q112" i="6"/>
  <c r="S112" i="6" s="1"/>
  <c r="Q113" i="6"/>
  <c r="S113" i="6" s="1"/>
  <c r="Q114" i="6"/>
  <c r="S114" i="6" s="1"/>
  <c r="Q115" i="6"/>
  <c r="S115" i="6" s="1"/>
  <c r="Q116" i="6"/>
  <c r="S116" i="6" s="1"/>
  <c r="Q117" i="6"/>
  <c r="S117" i="6" s="1"/>
  <c r="Q118" i="6"/>
  <c r="S118" i="6" s="1"/>
  <c r="Q119" i="6"/>
  <c r="S119" i="6" s="1"/>
  <c r="Q120" i="6"/>
  <c r="S120" i="6" s="1"/>
  <c r="Q121" i="6"/>
  <c r="S121" i="6" s="1"/>
  <c r="Q122" i="6"/>
  <c r="S122" i="6" s="1"/>
  <c r="Q123" i="6"/>
  <c r="S123" i="6" s="1"/>
  <c r="Q124" i="6"/>
  <c r="S124" i="6" s="1"/>
  <c r="Q125" i="6"/>
  <c r="S125" i="6" s="1"/>
  <c r="Q126" i="6"/>
  <c r="S126" i="6" s="1"/>
  <c r="Q127" i="6"/>
  <c r="S127" i="6" s="1"/>
  <c r="Q128" i="6"/>
  <c r="S128" i="6" s="1"/>
  <c r="Q129" i="6"/>
  <c r="S129" i="6" s="1"/>
  <c r="Q130" i="6"/>
  <c r="S130" i="6" s="1"/>
  <c r="Q131" i="6"/>
  <c r="S131" i="6" s="1"/>
  <c r="Q132" i="6"/>
  <c r="S132" i="6" s="1"/>
  <c r="Q133" i="6"/>
  <c r="S133" i="6" s="1"/>
  <c r="Q134" i="6"/>
  <c r="S134" i="6" s="1"/>
  <c r="Q135" i="6"/>
  <c r="S135" i="6" s="1"/>
  <c r="Q136" i="6"/>
  <c r="S136" i="6" s="1"/>
  <c r="Q137" i="6"/>
  <c r="S137" i="6" s="1"/>
  <c r="Q138" i="6"/>
  <c r="S138" i="6" s="1"/>
  <c r="Q139" i="6"/>
  <c r="S139" i="6" s="1"/>
  <c r="Q140" i="6"/>
  <c r="S140" i="6" s="1"/>
  <c r="Q141" i="6"/>
  <c r="S141" i="6" s="1"/>
  <c r="Q142" i="6"/>
  <c r="S142" i="6" s="1"/>
  <c r="Q143" i="6"/>
  <c r="S143" i="6" s="1"/>
  <c r="Q144" i="6"/>
  <c r="S144" i="6" s="1"/>
  <c r="Q145" i="6"/>
  <c r="S145" i="6" s="1"/>
  <c r="Q146" i="6"/>
  <c r="S146" i="6" s="1"/>
  <c r="Q147" i="6"/>
  <c r="S147" i="6" s="1"/>
  <c r="Q148" i="6"/>
  <c r="S148" i="6" s="1"/>
  <c r="Q149" i="6"/>
  <c r="S149" i="6" s="1"/>
  <c r="Q150" i="6"/>
  <c r="S150" i="6" s="1"/>
  <c r="Q151" i="6"/>
  <c r="S151" i="6" s="1"/>
  <c r="Q152" i="6"/>
  <c r="S152" i="6" s="1"/>
  <c r="Q153" i="6"/>
  <c r="S153" i="6" s="1"/>
  <c r="Q154" i="6"/>
  <c r="S154" i="6" s="1"/>
  <c r="Q155" i="6"/>
  <c r="S155" i="6" s="1"/>
  <c r="Q156" i="6"/>
  <c r="S156" i="6" s="1"/>
  <c r="Q157" i="6"/>
  <c r="S157" i="6" s="1"/>
  <c r="Q158" i="6"/>
  <c r="S158" i="6" s="1"/>
  <c r="Q159" i="6"/>
  <c r="S159" i="6" s="1"/>
  <c r="Q160" i="6"/>
  <c r="S160" i="6" s="1"/>
  <c r="Q161" i="6"/>
  <c r="S161" i="6" s="1"/>
  <c r="Q162" i="6"/>
  <c r="S162" i="6" s="1"/>
  <c r="Q163" i="6"/>
  <c r="S163" i="6" s="1"/>
  <c r="Q164" i="6"/>
  <c r="S164" i="6" s="1"/>
  <c r="Q165" i="6"/>
  <c r="S165" i="6" s="1"/>
  <c r="Q166" i="6"/>
  <c r="S166" i="6" s="1"/>
  <c r="Q167" i="6"/>
  <c r="S167" i="6" s="1"/>
  <c r="Q168" i="6"/>
  <c r="S168" i="6" s="1"/>
  <c r="Q169" i="6"/>
  <c r="S169" i="6" s="1"/>
  <c r="Q170" i="6"/>
  <c r="S170" i="6" s="1"/>
  <c r="Q171" i="6"/>
  <c r="S171" i="6" s="1"/>
  <c r="Q172" i="6"/>
  <c r="S172" i="6" s="1"/>
  <c r="Q173" i="6"/>
  <c r="S173" i="6" s="1"/>
  <c r="Q174" i="6"/>
  <c r="S174" i="6" s="1"/>
  <c r="Q175" i="6"/>
  <c r="S175" i="6" s="1"/>
  <c r="Q176" i="6"/>
  <c r="S176" i="6" s="1"/>
  <c r="Q177" i="6"/>
  <c r="S177" i="6" s="1"/>
  <c r="Q178" i="6"/>
  <c r="S178" i="6" s="1"/>
  <c r="Q179" i="6"/>
  <c r="S179" i="6" s="1"/>
  <c r="Q180" i="6"/>
  <c r="S180" i="6" s="1"/>
  <c r="Q181" i="6"/>
  <c r="S181" i="6" s="1"/>
  <c r="Q182" i="6"/>
  <c r="S182" i="6" s="1"/>
  <c r="Q183" i="6"/>
  <c r="S183" i="6" s="1"/>
  <c r="Q184" i="6"/>
  <c r="S184" i="6" s="1"/>
  <c r="Q185" i="6"/>
  <c r="S185" i="6" s="1"/>
  <c r="Q186" i="6"/>
  <c r="S186" i="6" s="1"/>
  <c r="Q187" i="6"/>
  <c r="S187" i="6" s="1"/>
  <c r="Q188" i="6"/>
  <c r="S188" i="6" s="1"/>
  <c r="Q189" i="6"/>
  <c r="S189" i="6" s="1"/>
  <c r="Q190" i="6"/>
  <c r="S190" i="6" s="1"/>
  <c r="Q191" i="6"/>
  <c r="S191" i="6" s="1"/>
  <c r="Q192" i="6"/>
  <c r="S192" i="6" s="1"/>
  <c r="Q193" i="6"/>
  <c r="S193" i="6" s="1"/>
  <c r="Q194" i="6"/>
  <c r="S194" i="6" s="1"/>
  <c r="Q195" i="6"/>
  <c r="S195" i="6" s="1"/>
  <c r="Q196" i="6"/>
  <c r="S196" i="6" s="1"/>
  <c r="Q197" i="6"/>
  <c r="S197" i="6" s="1"/>
  <c r="Q198" i="6"/>
  <c r="S198" i="6" s="1"/>
  <c r="Q199" i="6"/>
  <c r="S199" i="6" s="1"/>
  <c r="Q200" i="6"/>
  <c r="S200" i="6" s="1"/>
  <c r="Q201" i="6"/>
  <c r="S201" i="6" s="1"/>
  <c r="Q202" i="6"/>
  <c r="S202" i="6" s="1"/>
  <c r="Q203" i="6"/>
  <c r="S203" i="6" s="1"/>
  <c r="Q204" i="6"/>
  <c r="S204" i="6" s="1"/>
  <c r="Q205" i="6"/>
  <c r="S205" i="6" s="1"/>
  <c r="Q206" i="6"/>
  <c r="S206" i="6" s="1"/>
  <c r="Q207" i="6"/>
  <c r="S207" i="6" s="1"/>
  <c r="Q208" i="6"/>
  <c r="S208" i="6" s="1"/>
  <c r="Q209" i="6"/>
  <c r="S209" i="6" s="1"/>
  <c r="Q210" i="6"/>
  <c r="S210" i="6" s="1"/>
  <c r="Q211" i="6"/>
  <c r="S211" i="6" s="1"/>
  <c r="Q212" i="6"/>
  <c r="S212" i="6" s="1"/>
  <c r="Q213" i="6"/>
  <c r="S213" i="6" s="1"/>
  <c r="Q214" i="6"/>
  <c r="S214" i="6" s="1"/>
  <c r="Q215" i="6"/>
  <c r="S215" i="6" s="1"/>
  <c r="Q216" i="6"/>
  <c r="S216" i="6" s="1"/>
  <c r="Q217" i="6"/>
  <c r="S217" i="6" s="1"/>
  <c r="Q218" i="6"/>
  <c r="S218" i="6" s="1"/>
  <c r="Q219" i="6"/>
  <c r="S219" i="6" s="1"/>
  <c r="Q220" i="6"/>
  <c r="S220" i="6" s="1"/>
  <c r="Q221" i="6"/>
  <c r="S221" i="6" s="1"/>
  <c r="Q222" i="6"/>
  <c r="S222" i="6" s="1"/>
  <c r="Q223" i="6"/>
  <c r="S223" i="6" s="1"/>
  <c r="Q224" i="6"/>
  <c r="S224" i="6" s="1"/>
  <c r="Q225" i="6"/>
  <c r="S225" i="6" s="1"/>
  <c r="Q226" i="6"/>
  <c r="S226" i="6" s="1"/>
  <c r="Q227" i="6"/>
  <c r="S227" i="6" s="1"/>
  <c r="Q228" i="6"/>
  <c r="S228" i="6" s="1"/>
  <c r="Q229" i="6"/>
  <c r="S229" i="6" s="1"/>
  <c r="Q230" i="6"/>
  <c r="S230" i="6" s="1"/>
  <c r="Q231" i="6"/>
  <c r="S231" i="6" s="1"/>
  <c r="Q232" i="6"/>
  <c r="S232" i="6" s="1"/>
  <c r="Q233" i="6"/>
  <c r="S233" i="6" s="1"/>
  <c r="Q234" i="6"/>
  <c r="S234" i="6" s="1"/>
  <c r="Q235" i="6"/>
  <c r="S235" i="6" s="1"/>
  <c r="Q236" i="6"/>
  <c r="S236" i="6" s="1"/>
  <c r="Q237" i="6"/>
  <c r="S237" i="6" s="1"/>
  <c r="Q238" i="6"/>
  <c r="S238" i="6" s="1"/>
  <c r="Q239" i="6"/>
  <c r="S239" i="6" s="1"/>
  <c r="Q240" i="6"/>
  <c r="S240" i="6" s="1"/>
  <c r="Q241" i="6"/>
  <c r="S241" i="6" s="1"/>
  <c r="Q242" i="6"/>
  <c r="S242" i="6" s="1"/>
  <c r="Q243" i="6"/>
  <c r="S243" i="6" s="1"/>
  <c r="Q244" i="6"/>
  <c r="S244" i="6" s="1"/>
  <c r="Q245" i="6"/>
  <c r="S245" i="6" s="1"/>
  <c r="Q246" i="6"/>
  <c r="S246" i="6" s="1"/>
  <c r="Q247" i="6"/>
  <c r="S247" i="6" s="1"/>
  <c r="Q248" i="6"/>
  <c r="S248" i="6" s="1"/>
  <c r="Q249" i="6"/>
  <c r="S249" i="6" s="1"/>
  <c r="Q250" i="6"/>
  <c r="S250" i="6" s="1"/>
  <c r="Q251" i="6"/>
  <c r="S251" i="6" s="1"/>
  <c r="Q252" i="6"/>
  <c r="S252" i="6" s="1"/>
  <c r="Q253" i="6"/>
  <c r="S253" i="6" s="1"/>
  <c r="Q254" i="6"/>
  <c r="S254" i="6" s="1"/>
  <c r="Q255" i="6"/>
  <c r="S255" i="6" s="1"/>
  <c r="Q256" i="6"/>
  <c r="S256" i="6" s="1"/>
  <c r="Q257" i="6"/>
  <c r="S257" i="6" s="1"/>
  <c r="Q258" i="6"/>
  <c r="S258" i="6" s="1"/>
  <c r="Q259" i="6"/>
  <c r="S259" i="6" s="1"/>
  <c r="Q260" i="6"/>
  <c r="S260" i="6" s="1"/>
  <c r="Q261" i="6"/>
  <c r="S261" i="6" s="1"/>
  <c r="Q262" i="6"/>
  <c r="S262" i="6" s="1"/>
  <c r="Q263" i="6"/>
  <c r="S263" i="6" s="1"/>
  <c r="Q264" i="6"/>
  <c r="S264" i="6" s="1"/>
  <c r="Q265" i="6"/>
  <c r="S265" i="6" s="1"/>
  <c r="Q266" i="6"/>
  <c r="S266" i="6" s="1"/>
  <c r="Q267" i="6"/>
  <c r="S267" i="6" s="1"/>
  <c r="Q268" i="6"/>
  <c r="S268" i="6" s="1"/>
  <c r="Q269" i="6"/>
  <c r="S269" i="6" s="1"/>
  <c r="Q270" i="6"/>
  <c r="S270" i="6" s="1"/>
  <c r="Q271" i="6"/>
  <c r="S271" i="6" s="1"/>
  <c r="Q272" i="6"/>
  <c r="S272" i="6" s="1"/>
  <c r="Q273" i="6"/>
  <c r="S273" i="6" s="1"/>
  <c r="Q274" i="6"/>
  <c r="S274" i="6" s="1"/>
  <c r="Q275" i="6"/>
  <c r="S275" i="6" s="1"/>
  <c r="Q276" i="6"/>
  <c r="S276" i="6" s="1"/>
  <c r="Q277" i="6"/>
  <c r="S277" i="6" s="1"/>
  <c r="Q278" i="6"/>
  <c r="S278" i="6" s="1"/>
  <c r="Q279" i="6"/>
  <c r="S279" i="6" s="1"/>
  <c r="Q280" i="6"/>
  <c r="S280" i="6" s="1"/>
  <c r="Q281" i="6"/>
  <c r="S281" i="6" s="1"/>
  <c r="Q282" i="6"/>
  <c r="S282" i="6" s="1"/>
  <c r="Q283" i="6"/>
  <c r="S283" i="6" s="1"/>
  <c r="Q284" i="6"/>
  <c r="S284" i="6" s="1"/>
  <c r="Q285" i="6"/>
  <c r="S285" i="6" s="1"/>
  <c r="Q286" i="6"/>
  <c r="S286" i="6" s="1"/>
  <c r="Q287" i="6"/>
  <c r="S287" i="6" s="1"/>
  <c r="Q288" i="6"/>
  <c r="S288" i="6" s="1"/>
  <c r="Q289" i="6"/>
  <c r="S289" i="6" s="1"/>
  <c r="Q290" i="6"/>
  <c r="S290" i="6" s="1"/>
  <c r="Q291" i="6"/>
  <c r="S291" i="6" s="1"/>
  <c r="Q292" i="6"/>
  <c r="S292" i="6" s="1"/>
  <c r="Q293" i="6"/>
  <c r="S293" i="6" s="1"/>
  <c r="Q294" i="6"/>
  <c r="S294" i="6" s="1"/>
  <c r="Q295" i="6"/>
  <c r="S295" i="6" s="1"/>
  <c r="Q296" i="6"/>
  <c r="S296" i="6" s="1"/>
  <c r="Q297" i="6"/>
  <c r="S297" i="6" s="1"/>
  <c r="Q298" i="6"/>
  <c r="S298" i="6" s="1"/>
  <c r="Q299" i="6"/>
  <c r="S299" i="6" s="1"/>
  <c r="Q300" i="6"/>
  <c r="S300" i="6" s="1"/>
  <c r="Q301" i="6"/>
  <c r="S301" i="6" s="1"/>
  <c r="Q302" i="6"/>
  <c r="S302" i="6" s="1"/>
  <c r="Q303" i="6"/>
  <c r="S303" i="6" s="1"/>
  <c r="Q304" i="6"/>
  <c r="S304" i="6" s="1"/>
  <c r="Q305" i="6"/>
  <c r="S305" i="6" s="1"/>
  <c r="Q306" i="6"/>
  <c r="S306" i="6" s="1"/>
  <c r="Q307" i="6"/>
  <c r="S307" i="6" s="1"/>
  <c r="Q308" i="6"/>
  <c r="S308" i="6" s="1"/>
  <c r="Q309" i="6"/>
  <c r="S309" i="6" s="1"/>
  <c r="Q310" i="6"/>
  <c r="S310" i="6" s="1"/>
  <c r="Q311" i="6"/>
  <c r="S311" i="6" s="1"/>
  <c r="Q312" i="6"/>
  <c r="S312" i="6" s="1"/>
  <c r="Q313" i="6"/>
  <c r="S313" i="6" s="1"/>
  <c r="Q314" i="6"/>
  <c r="S314" i="6" s="1"/>
  <c r="Q315" i="6"/>
  <c r="S315" i="6" s="1"/>
  <c r="Q316" i="6"/>
  <c r="S316" i="6" s="1"/>
  <c r="Q317" i="6"/>
  <c r="S317" i="6" s="1"/>
  <c r="Q318" i="6"/>
  <c r="S318" i="6" s="1"/>
  <c r="Q319" i="6"/>
  <c r="S319" i="6" s="1"/>
  <c r="Q320" i="6"/>
  <c r="S320" i="6" s="1"/>
  <c r="Q321" i="6"/>
  <c r="S321" i="6" s="1"/>
  <c r="Q322" i="6"/>
  <c r="S322" i="6" s="1"/>
  <c r="Q323" i="6"/>
  <c r="S323" i="6" s="1"/>
  <c r="Q324" i="6"/>
  <c r="S324" i="6" s="1"/>
  <c r="Q325" i="6"/>
  <c r="S325" i="6" s="1"/>
  <c r="Q326" i="6"/>
  <c r="S326" i="6" s="1"/>
  <c r="Q327" i="6"/>
  <c r="S327" i="6" s="1"/>
  <c r="Q328" i="6"/>
  <c r="S328" i="6" s="1"/>
  <c r="Q329" i="6"/>
  <c r="S329" i="6" s="1"/>
  <c r="Q330" i="6"/>
  <c r="S330" i="6" s="1"/>
  <c r="Q331" i="6"/>
  <c r="S331" i="6" s="1"/>
  <c r="Q332" i="6"/>
  <c r="S332" i="6" s="1"/>
  <c r="Q333" i="6"/>
  <c r="S333" i="6" s="1"/>
  <c r="Q334" i="6"/>
  <c r="S334" i="6" s="1"/>
  <c r="Q335" i="6"/>
  <c r="S335" i="6" s="1"/>
  <c r="Q336" i="6"/>
  <c r="S336" i="6" s="1"/>
  <c r="Q337" i="6"/>
  <c r="S337" i="6" s="1"/>
  <c r="Q338" i="6"/>
  <c r="S338" i="6" s="1"/>
  <c r="Q339" i="6"/>
  <c r="S339" i="6" s="1"/>
  <c r="Q340" i="6"/>
  <c r="S340" i="6" s="1"/>
  <c r="Q341" i="6"/>
  <c r="S341" i="6" s="1"/>
  <c r="Q342" i="6"/>
  <c r="S342" i="6" s="1"/>
  <c r="Q343" i="6"/>
  <c r="S343" i="6" s="1"/>
  <c r="Q344" i="6"/>
  <c r="S344" i="6" s="1"/>
  <c r="Q345" i="6"/>
  <c r="S345" i="6" s="1"/>
  <c r="Q346" i="6"/>
  <c r="S346" i="6" s="1"/>
  <c r="Q347" i="6"/>
  <c r="S347" i="6" s="1"/>
  <c r="Q348" i="6"/>
  <c r="S348" i="6" s="1"/>
  <c r="Q349" i="6"/>
  <c r="S349" i="6" s="1"/>
  <c r="Q350" i="6"/>
  <c r="S350" i="6" s="1"/>
  <c r="Q351" i="6"/>
  <c r="S351" i="6" s="1"/>
  <c r="Q352" i="6"/>
  <c r="S352" i="6" s="1"/>
  <c r="Q353" i="6"/>
  <c r="S353" i="6" s="1"/>
  <c r="Q354" i="6"/>
  <c r="S354" i="6" s="1"/>
  <c r="Q355" i="6"/>
  <c r="S355" i="6" s="1"/>
  <c r="Q356" i="6"/>
  <c r="S356" i="6" s="1"/>
  <c r="Q357" i="6"/>
  <c r="S357" i="6" s="1"/>
  <c r="Q358" i="6"/>
  <c r="S358" i="6" s="1"/>
  <c r="Q359" i="6"/>
  <c r="S359" i="6" s="1"/>
  <c r="Q360" i="6"/>
  <c r="S360" i="6" s="1"/>
  <c r="Q361" i="6"/>
  <c r="S361" i="6" s="1"/>
  <c r="Q362" i="6"/>
  <c r="S362" i="6" s="1"/>
  <c r="Q363" i="6"/>
  <c r="S363" i="6" s="1"/>
  <c r="Q364" i="6"/>
  <c r="S364" i="6" s="1"/>
  <c r="Q365" i="6"/>
  <c r="S365" i="6" s="1"/>
  <c r="Q366" i="6"/>
  <c r="S366" i="6" s="1"/>
  <c r="Q367" i="6"/>
  <c r="S367" i="6" s="1"/>
  <c r="Q368" i="6"/>
  <c r="S368" i="6" s="1"/>
  <c r="Q369" i="6"/>
  <c r="S369" i="6" s="1"/>
  <c r="Q370" i="6"/>
  <c r="S370" i="6" s="1"/>
  <c r="Q371" i="6"/>
  <c r="S371" i="6" s="1"/>
  <c r="Q372" i="6"/>
  <c r="S372" i="6" s="1"/>
  <c r="Q373" i="6"/>
  <c r="S373" i="6" s="1"/>
  <c r="Q374" i="6"/>
  <c r="S374" i="6" s="1"/>
  <c r="Q375" i="6"/>
  <c r="S375" i="6" s="1"/>
  <c r="Q376" i="6"/>
  <c r="S376" i="6" s="1"/>
  <c r="Q377" i="6"/>
  <c r="S377" i="6" s="1"/>
  <c r="Q378" i="6"/>
  <c r="S378" i="6" s="1"/>
  <c r="Q379" i="6"/>
  <c r="S379" i="6" s="1"/>
  <c r="Q380" i="6"/>
  <c r="S380" i="6" s="1"/>
  <c r="Q381" i="6"/>
  <c r="S381" i="6" s="1"/>
  <c r="Q382" i="6"/>
  <c r="S382" i="6" s="1"/>
  <c r="Q383" i="6"/>
  <c r="S383" i="6" s="1"/>
  <c r="Q384" i="6"/>
  <c r="S384" i="6" s="1"/>
  <c r="Q385" i="6"/>
  <c r="S385" i="6" s="1"/>
  <c r="Q386" i="6"/>
  <c r="S386" i="6" s="1"/>
  <c r="Q387" i="6"/>
  <c r="S387" i="6" s="1"/>
  <c r="Q388" i="6"/>
  <c r="S388" i="6" s="1"/>
  <c r="Q389" i="6"/>
  <c r="S389" i="6" s="1"/>
  <c r="Q390" i="6"/>
  <c r="S390" i="6" s="1"/>
  <c r="Q391" i="6"/>
  <c r="S391" i="6" s="1"/>
  <c r="Q392" i="6"/>
  <c r="S392" i="6" s="1"/>
  <c r="Q393" i="6"/>
  <c r="S393" i="6" s="1"/>
  <c r="Q394" i="6"/>
  <c r="S394" i="6" s="1"/>
  <c r="Q395" i="6"/>
  <c r="S395" i="6" s="1"/>
  <c r="Q396" i="6"/>
  <c r="S396" i="6" s="1"/>
  <c r="Q397" i="6"/>
  <c r="S397" i="6" s="1"/>
  <c r="Q398" i="6"/>
  <c r="S398" i="6" s="1"/>
  <c r="Q399" i="6"/>
  <c r="S399" i="6" s="1"/>
  <c r="Q400" i="6"/>
  <c r="S400" i="6" s="1"/>
  <c r="Q401" i="6"/>
  <c r="S401" i="6" s="1"/>
  <c r="Q402" i="6"/>
  <c r="S402" i="6" s="1"/>
  <c r="Q403" i="6"/>
  <c r="S403" i="6" s="1"/>
  <c r="Q404" i="6"/>
  <c r="S404" i="6" s="1"/>
  <c r="Q405" i="6"/>
  <c r="S405" i="6" s="1"/>
  <c r="Q406" i="6"/>
  <c r="S406" i="6" s="1"/>
  <c r="Q407" i="6"/>
  <c r="S407" i="6" s="1"/>
  <c r="Q408" i="6"/>
  <c r="S408" i="6" s="1"/>
  <c r="Q409" i="6"/>
  <c r="S409" i="6" s="1"/>
  <c r="Q410" i="6"/>
  <c r="S410" i="6" s="1"/>
  <c r="Q411" i="6"/>
  <c r="S411" i="6" s="1"/>
  <c r="Q412" i="6"/>
  <c r="S412" i="6" s="1"/>
  <c r="Q413" i="6"/>
  <c r="S413" i="6" s="1"/>
  <c r="Q414" i="6"/>
  <c r="S414" i="6" s="1"/>
  <c r="Q415" i="6"/>
  <c r="S415" i="6" s="1"/>
  <c r="Q416" i="6"/>
  <c r="S416" i="6" s="1"/>
  <c r="Q417" i="6"/>
  <c r="S417" i="6" s="1"/>
  <c r="Q418" i="6"/>
  <c r="S418" i="6" s="1"/>
  <c r="Q419" i="6"/>
  <c r="S419" i="6" s="1"/>
  <c r="Q420" i="6"/>
  <c r="S420" i="6" s="1"/>
  <c r="Q421" i="6"/>
  <c r="S421" i="6" s="1"/>
  <c r="Q422" i="6"/>
  <c r="S422" i="6" s="1"/>
  <c r="Q423" i="6"/>
  <c r="S423" i="6" s="1"/>
  <c r="Q424" i="6"/>
  <c r="S424" i="6" s="1"/>
  <c r="Q425" i="6"/>
  <c r="S425" i="6" s="1"/>
  <c r="Q426" i="6"/>
  <c r="S426" i="6" s="1"/>
  <c r="Q427" i="6"/>
  <c r="S427" i="6" s="1"/>
  <c r="Q428" i="6"/>
  <c r="S428" i="6" s="1"/>
  <c r="Q429" i="6"/>
  <c r="S429" i="6" s="1"/>
  <c r="Q430" i="6"/>
  <c r="S430" i="6" s="1"/>
  <c r="Q431" i="6"/>
  <c r="S431" i="6" s="1"/>
  <c r="Q432" i="6"/>
  <c r="S432" i="6" s="1"/>
  <c r="Q433" i="6"/>
  <c r="S433" i="6" s="1"/>
  <c r="Q434" i="6"/>
  <c r="S434" i="6" s="1"/>
  <c r="Q435" i="6"/>
  <c r="S435" i="6" s="1"/>
  <c r="Q436" i="6"/>
  <c r="S436" i="6" s="1"/>
  <c r="Q437" i="6"/>
  <c r="S437" i="6" s="1"/>
  <c r="Q438" i="6"/>
  <c r="S438" i="6" s="1"/>
  <c r="Q439" i="6"/>
  <c r="S439" i="6" s="1"/>
  <c r="Q440" i="6"/>
  <c r="S440" i="6" s="1"/>
  <c r="Q441" i="6"/>
  <c r="S441" i="6" s="1"/>
  <c r="Q442" i="6"/>
  <c r="S442" i="6" s="1"/>
  <c r="Q443" i="6"/>
  <c r="S443" i="6" s="1"/>
  <c r="Q444" i="6"/>
  <c r="S444" i="6" s="1"/>
  <c r="Q445" i="6"/>
  <c r="S445" i="6" s="1"/>
  <c r="Q446" i="6"/>
  <c r="S446" i="6" s="1"/>
  <c r="Q447" i="6"/>
  <c r="S447" i="6" s="1"/>
  <c r="Q448" i="6"/>
  <c r="S448" i="6" s="1"/>
  <c r="Q449" i="6"/>
  <c r="S449" i="6" s="1"/>
  <c r="Q450" i="6"/>
  <c r="S450" i="6" s="1"/>
  <c r="Q451" i="6"/>
  <c r="S451" i="6" s="1"/>
  <c r="Q452" i="6"/>
  <c r="S452" i="6" s="1"/>
  <c r="Q453" i="6"/>
  <c r="S453" i="6" s="1"/>
  <c r="Q454" i="6"/>
  <c r="S454" i="6" s="1"/>
  <c r="Q455" i="6"/>
  <c r="S455" i="6" s="1"/>
  <c r="Q456" i="6"/>
  <c r="S456" i="6" s="1"/>
  <c r="Q457" i="6"/>
  <c r="S457" i="6" s="1"/>
  <c r="Q458" i="6"/>
  <c r="S458" i="6" s="1"/>
  <c r="Q459" i="6"/>
  <c r="S459" i="6" s="1"/>
  <c r="Q460" i="6"/>
  <c r="S460" i="6" s="1"/>
  <c r="Q461" i="6"/>
  <c r="S461" i="6" s="1"/>
  <c r="Q462" i="6"/>
  <c r="S462" i="6" s="1"/>
  <c r="Q463" i="6"/>
  <c r="S463" i="6" s="1"/>
  <c r="Q464" i="6"/>
  <c r="S464" i="6" s="1"/>
  <c r="Q465" i="6"/>
  <c r="S465" i="6" s="1"/>
  <c r="Q466" i="6"/>
  <c r="S466" i="6" s="1"/>
  <c r="Q467" i="6"/>
  <c r="S467" i="6" s="1"/>
  <c r="Q468" i="6"/>
  <c r="S468" i="6" s="1"/>
  <c r="Q469" i="6"/>
  <c r="S469" i="6" s="1"/>
  <c r="Q470" i="6"/>
  <c r="S470" i="6" s="1"/>
  <c r="Q471" i="6"/>
  <c r="S471" i="6" s="1"/>
  <c r="Q472" i="6"/>
  <c r="S472" i="6" s="1"/>
  <c r="Q473" i="6"/>
  <c r="S473" i="6" s="1"/>
  <c r="Q474" i="6"/>
  <c r="S474" i="6" s="1"/>
  <c r="Q475" i="6"/>
  <c r="S475" i="6" s="1"/>
  <c r="Q476" i="6"/>
  <c r="S476" i="6" s="1"/>
  <c r="Q477" i="6"/>
  <c r="S477" i="6" s="1"/>
  <c r="Q478" i="6"/>
  <c r="S478" i="6" s="1"/>
  <c r="Q479" i="6"/>
  <c r="S479" i="6" s="1"/>
  <c r="Q480" i="6"/>
  <c r="S480" i="6" s="1"/>
  <c r="Q481" i="6"/>
  <c r="S481" i="6" s="1"/>
  <c r="Q482" i="6"/>
  <c r="S482" i="6" s="1"/>
  <c r="Q483" i="6"/>
  <c r="S483" i="6" s="1"/>
  <c r="Q484" i="6"/>
  <c r="S484" i="6" s="1"/>
  <c r="Q485" i="6"/>
  <c r="S485" i="6" s="1"/>
  <c r="Q486" i="6"/>
  <c r="S486" i="6" s="1"/>
  <c r="Q487" i="6"/>
  <c r="S487" i="6" s="1"/>
  <c r="Q488" i="6"/>
  <c r="S488" i="6" s="1"/>
  <c r="Q489" i="6"/>
  <c r="S489" i="6" s="1"/>
  <c r="Q490" i="6"/>
  <c r="S490" i="6" s="1"/>
  <c r="Q491" i="6"/>
  <c r="S491" i="6" s="1"/>
  <c r="Q492" i="6"/>
  <c r="S492" i="6" s="1"/>
  <c r="Q493" i="6"/>
  <c r="S493" i="6" s="1"/>
  <c r="Q494" i="6"/>
  <c r="S494" i="6" s="1"/>
  <c r="Q495" i="6"/>
  <c r="S495" i="6" s="1"/>
  <c r="Q496" i="6"/>
  <c r="S496" i="6" s="1"/>
  <c r="Q497" i="6"/>
  <c r="S497" i="6" s="1"/>
  <c r="Q498" i="6"/>
  <c r="S498" i="6" s="1"/>
  <c r="Q499" i="6"/>
  <c r="S499" i="6" s="1"/>
  <c r="Q500" i="6"/>
  <c r="S500" i="6" s="1"/>
  <c r="Q501" i="6"/>
  <c r="S501" i="6" s="1"/>
  <c r="Q502" i="6"/>
  <c r="S502" i="6" s="1"/>
  <c r="Q503" i="6"/>
  <c r="S503" i="6" s="1"/>
  <c r="Q504" i="6"/>
  <c r="S504" i="6" s="1"/>
  <c r="Q505" i="6"/>
  <c r="S505" i="6" s="1"/>
  <c r="Q506" i="6"/>
  <c r="S506" i="6" s="1"/>
  <c r="Q507" i="6"/>
  <c r="S507" i="6" s="1"/>
  <c r="Q508" i="6"/>
  <c r="S508" i="6" s="1"/>
  <c r="Q509" i="6"/>
  <c r="S509" i="6" s="1"/>
  <c r="Q510" i="6"/>
  <c r="S510" i="6" s="1"/>
  <c r="Q511" i="6"/>
  <c r="S511" i="6" s="1"/>
  <c r="Q512" i="6"/>
  <c r="S512" i="6" s="1"/>
  <c r="Q513" i="6"/>
  <c r="S513" i="6" s="1"/>
  <c r="Q514" i="6"/>
  <c r="S514" i="6" s="1"/>
  <c r="Q515" i="6"/>
  <c r="S515" i="6" s="1"/>
  <c r="Q516" i="6"/>
  <c r="S516" i="6" s="1"/>
  <c r="Q517" i="6"/>
  <c r="S517" i="6" s="1"/>
  <c r="Q518" i="6"/>
  <c r="S518" i="6" s="1"/>
  <c r="Q519" i="6"/>
  <c r="S519" i="6" s="1"/>
  <c r="Q520" i="6"/>
  <c r="S520" i="6" s="1"/>
  <c r="Q521" i="6"/>
  <c r="S521" i="6" s="1"/>
  <c r="Q522" i="6"/>
  <c r="S522" i="6" s="1"/>
  <c r="Q523" i="6"/>
  <c r="S523" i="6" s="1"/>
  <c r="Q524" i="6"/>
  <c r="S524" i="6" s="1"/>
  <c r="Q525" i="6"/>
  <c r="S525" i="6" s="1"/>
  <c r="Q526" i="6"/>
  <c r="S526" i="6" s="1"/>
  <c r="Q527" i="6"/>
  <c r="S527" i="6" s="1"/>
  <c r="Q528" i="6"/>
  <c r="S528" i="6" s="1"/>
  <c r="Q529" i="6"/>
  <c r="S529" i="6" s="1"/>
  <c r="Q530" i="6"/>
  <c r="S530" i="6" s="1"/>
  <c r="Q531" i="6"/>
  <c r="S531" i="6" s="1"/>
  <c r="Q532" i="6"/>
  <c r="S532" i="6" s="1"/>
  <c r="Q533" i="6"/>
  <c r="S533" i="6" s="1"/>
  <c r="Q534" i="6"/>
  <c r="S534" i="6" s="1"/>
  <c r="Q535" i="6"/>
  <c r="S535" i="6" s="1"/>
  <c r="Q536" i="6"/>
  <c r="S536" i="6" s="1"/>
  <c r="Q537" i="6"/>
  <c r="S537" i="6" s="1"/>
  <c r="Q538" i="6"/>
  <c r="S538" i="6" s="1"/>
  <c r="Q539" i="6"/>
  <c r="S539" i="6" s="1"/>
  <c r="Q540" i="6"/>
  <c r="S540" i="6" s="1"/>
  <c r="Q541" i="6"/>
  <c r="S541" i="6" s="1"/>
  <c r="Q542" i="6"/>
  <c r="S542" i="6" s="1"/>
  <c r="Q543" i="6"/>
  <c r="S543" i="6" s="1"/>
  <c r="Q544" i="6"/>
  <c r="S544" i="6" s="1"/>
  <c r="Q545" i="6"/>
  <c r="S545" i="6" s="1"/>
  <c r="Q546" i="6"/>
  <c r="S546" i="6" s="1"/>
  <c r="Q547" i="6"/>
  <c r="S547" i="6" s="1"/>
  <c r="Q548" i="6"/>
  <c r="S548" i="6" s="1"/>
  <c r="Q549" i="6"/>
  <c r="S549" i="6" s="1"/>
  <c r="Q550" i="6"/>
  <c r="S550" i="6" s="1"/>
  <c r="Q551" i="6"/>
  <c r="S551" i="6" s="1"/>
  <c r="Q552" i="6"/>
  <c r="S552" i="6" s="1"/>
  <c r="Q553" i="6"/>
  <c r="S553" i="6" s="1"/>
  <c r="Q554" i="6"/>
  <c r="S554" i="6" s="1"/>
  <c r="Q555" i="6"/>
  <c r="S555" i="6" s="1"/>
  <c r="Q556" i="6"/>
  <c r="S556" i="6" s="1"/>
  <c r="Q557" i="6"/>
  <c r="S557" i="6" s="1"/>
  <c r="Q558" i="6"/>
  <c r="S558" i="6" s="1"/>
  <c r="Q559" i="6"/>
  <c r="S559" i="6" s="1"/>
  <c r="Q560" i="6"/>
  <c r="S560" i="6" s="1"/>
  <c r="Q561" i="6"/>
  <c r="S561" i="6" s="1"/>
  <c r="Q562" i="6"/>
  <c r="S562" i="6" s="1"/>
  <c r="Q563" i="6"/>
  <c r="S563" i="6" s="1"/>
  <c r="Q564" i="6"/>
  <c r="S564" i="6" s="1"/>
  <c r="Q565" i="6"/>
  <c r="S565" i="6" s="1"/>
  <c r="Q566" i="6"/>
  <c r="S566" i="6" s="1"/>
  <c r="Q567" i="6"/>
  <c r="S567" i="6" s="1"/>
  <c r="Q568" i="6"/>
  <c r="S568" i="6" s="1"/>
  <c r="Q569" i="6"/>
  <c r="S569" i="6" s="1"/>
  <c r="Q570" i="6"/>
  <c r="S570" i="6" s="1"/>
  <c r="Q571" i="6"/>
  <c r="S571" i="6" s="1"/>
  <c r="Q572" i="6"/>
  <c r="S572" i="6" s="1"/>
  <c r="Q573" i="6"/>
  <c r="S573" i="6" s="1"/>
  <c r="Q574" i="6"/>
  <c r="S574" i="6" s="1"/>
  <c r="Q575" i="6"/>
  <c r="S575" i="6" s="1"/>
  <c r="Q576" i="6"/>
  <c r="S576" i="6" s="1"/>
  <c r="Q577" i="6"/>
  <c r="S577" i="6" s="1"/>
  <c r="Q578" i="6"/>
  <c r="S578" i="6" s="1"/>
  <c r="Q579" i="6"/>
  <c r="S579" i="6" s="1"/>
  <c r="Q580" i="6"/>
  <c r="S580" i="6" s="1"/>
  <c r="Q581" i="6"/>
  <c r="S581" i="6" s="1"/>
  <c r="Q582" i="6"/>
  <c r="S582" i="6" s="1"/>
  <c r="Q583" i="6"/>
  <c r="S583" i="6" s="1"/>
  <c r="Q584" i="6"/>
  <c r="S584" i="6" s="1"/>
  <c r="Q585" i="6"/>
  <c r="S585" i="6" s="1"/>
  <c r="Q586" i="6"/>
  <c r="S586" i="6" s="1"/>
  <c r="Q587" i="6"/>
  <c r="S587" i="6" s="1"/>
  <c r="Q588" i="6"/>
  <c r="S588" i="6" s="1"/>
  <c r="Q589" i="6"/>
  <c r="S589" i="6" s="1"/>
  <c r="Q590" i="6"/>
  <c r="S590" i="6" s="1"/>
  <c r="Q591" i="6"/>
  <c r="S591" i="6" s="1"/>
  <c r="Q592" i="6"/>
  <c r="S592" i="6" s="1"/>
  <c r="Q593" i="6"/>
  <c r="S593" i="6" s="1"/>
  <c r="Q594" i="6"/>
  <c r="S594" i="6" s="1"/>
  <c r="Q595" i="6"/>
  <c r="S595" i="6" s="1"/>
  <c r="Q596" i="6"/>
  <c r="S596" i="6" s="1"/>
  <c r="Q597" i="6"/>
  <c r="S597" i="6" s="1"/>
  <c r="Q598" i="6"/>
  <c r="S598" i="6" s="1"/>
  <c r="Q599" i="6"/>
  <c r="S599" i="6" s="1"/>
  <c r="Q600" i="6"/>
  <c r="S600" i="6" s="1"/>
  <c r="Q601" i="6"/>
  <c r="S601" i="6" s="1"/>
  <c r="Q602" i="6"/>
  <c r="S602" i="6" s="1"/>
  <c r="Q603" i="6"/>
  <c r="S603" i="6" s="1"/>
  <c r="Q604" i="6"/>
  <c r="S604" i="6" s="1"/>
  <c r="Q605" i="6"/>
  <c r="S605" i="6" s="1"/>
  <c r="Q606" i="6"/>
  <c r="S606" i="6" s="1"/>
  <c r="Q607" i="6"/>
  <c r="S607" i="6" s="1"/>
  <c r="Q608" i="6"/>
  <c r="S608" i="6" s="1"/>
  <c r="Q609" i="6"/>
  <c r="S609" i="6" s="1"/>
  <c r="Q610" i="6"/>
  <c r="S610" i="6" s="1"/>
  <c r="Q611" i="6"/>
  <c r="S611" i="6" s="1"/>
  <c r="Q612" i="6"/>
  <c r="S612" i="6" s="1"/>
  <c r="Q613" i="6"/>
  <c r="S613" i="6" s="1"/>
  <c r="Q614" i="6"/>
  <c r="S614" i="6" s="1"/>
  <c r="Q615" i="6"/>
  <c r="S615" i="6" s="1"/>
  <c r="Q616" i="6"/>
  <c r="S616" i="6" s="1"/>
  <c r="Q617" i="6"/>
  <c r="S617" i="6" s="1"/>
  <c r="Q618" i="6"/>
  <c r="S618" i="6" s="1"/>
  <c r="Q619" i="6"/>
  <c r="S619" i="6" s="1"/>
  <c r="Q620" i="6"/>
  <c r="S620" i="6" s="1"/>
  <c r="Q621" i="6"/>
  <c r="S621" i="6" s="1"/>
  <c r="Q622" i="6"/>
  <c r="S622" i="6" s="1"/>
  <c r="Q623" i="6"/>
  <c r="S623" i="6" s="1"/>
  <c r="Q624" i="6"/>
  <c r="S624" i="6" s="1"/>
  <c r="Q625" i="6"/>
  <c r="S625" i="6" s="1"/>
  <c r="Q626" i="6"/>
  <c r="S626" i="6" s="1"/>
  <c r="Q627" i="6"/>
  <c r="S627" i="6" s="1"/>
  <c r="Q628" i="6"/>
  <c r="S628" i="6" s="1"/>
  <c r="Q629" i="6"/>
  <c r="S629" i="6" s="1"/>
  <c r="Q630" i="6"/>
  <c r="S630" i="6" s="1"/>
  <c r="Q631" i="6"/>
  <c r="S631" i="6" s="1"/>
  <c r="Q632" i="6"/>
  <c r="S632" i="6" s="1"/>
  <c r="Q633" i="6"/>
  <c r="S633" i="6" s="1"/>
  <c r="Q634" i="6"/>
  <c r="S634" i="6" s="1"/>
  <c r="Q635" i="6"/>
  <c r="S635" i="6" s="1"/>
  <c r="Q636" i="6"/>
  <c r="S636" i="6" s="1"/>
  <c r="Q637" i="6"/>
  <c r="S637" i="6" s="1"/>
  <c r="Q638" i="6"/>
  <c r="S638" i="6" s="1"/>
  <c r="Q639" i="6"/>
  <c r="S639" i="6" s="1"/>
  <c r="Q640" i="6"/>
  <c r="S640" i="6" s="1"/>
  <c r="Q641" i="6"/>
  <c r="S641" i="6" s="1"/>
  <c r="Q642" i="6"/>
  <c r="S642" i="6" s="1"/>
  <c r="Q643" i="6"/>
  <c r="S643" i="6" s="1"/>
  <c r="Q644" i="6"/>
  <c r="S644" i="6" s="1"/>
  <c r="Q645" i="6"/>
  <c r="S645" i="6" s="1"/>
  <c r="Q646" i="6"/>
  <c r="S646" i="6" s="1"/>
  <c r="Q647" i="6"/>
  <c r="S647" i="6" s="1"/>
  <c r="Q648" i="6"/>
  <c r="S648" i="6" s="1"/>
  <c r="Q649" i="6"/>
  <c r="S649" i="6" s="1"/>
  <c r="Q650" i="6"/>
  <c r="S650" i="6" s="1"/>
  <c r="Q651" i="6"/>
  <c r="S651" i="6" s="1"/>
  <c r="Q652" i="6"/>
  <c r="S652" i="6" s="1"/>
  <c r="Q653" i="6"/>
  <c r="S653" i="6" s="1"/>
  <c r="Q654" i="6"/>
  <c r="S654" i="6" s="1"/>
  <c r="Q655" i="6"/>
  <c r="S655" i="6" s="1"/>
  <c r="Q656" i="6"/>
  <c r="S656" i="6" s="1"/>
  <c r="Q657" i="6"/>
  <c r="S657" i="6" s="1"/>
  <c r="Q658" i="6"/>
  <c r="S658" i="6" s="1"/>
  <c r="Q659" i="6"/>
  <c r="S659" i="6" s="1"/>
  <c r="Q660" i="6"/>
  <c r="S660" i="6" s="1"/>
  <c r="Q661" i="6"/>
  <c r="S661" i="6" s="1"/>
  <c r="Q662" i="6"/>
  <c r="S662" i="6" s="1"/>
  <c r="Q663" i="6"/>
  <c r="S663" i="6" s="1"/>
  <c r="Q664" i="6"/>
  <c r="S664" i="6" s="1"/>
  <c r="Q665" i="6"/>
  <c r="S665" i="6" s="1"/>
  <c r="Q666" i="6"/>
  <c r="S666" i="6" s="1"/>
  <c r="Q667" i="6"/>
  <c r="S667" i="6" s="1"/>
  <c r="Q668" i="6"/>
  <c r="S668" i="6" s="1"/>
  <c r="Q669" i="6"/>
  <c r="S669" i="6" s="1"/>
  <c r="Q670" i="6"/>
  <c r="S670" i="6" s="1"/>
  <c r="Q671" i="6"/>
  <c r="S671" i="6" s="1"/>
  <c r="Q672" i="6"/>
  <c r="S672" i="6" s="1"/>
  <c r="Q673" i="6"/>
  <c r="S673" i="6" s="1"/>
  <c r="Q674" i="6"/>
  <c r="S674" i="6" s="1"/>
  <c r="Q675" i="6"/>
  <c r="S675" i="6" s="1"/>
  <c r="Q676" i="6"/>
  <c r="S676" i="6" s="1"/>
  <c r="Q677" i="6"/>
  <c r="S677" i="6" s="1"/>
  <c r="Q678" i="6"/>
  <c r="S678" i="6" s="1"/>
  <c r="Q679" i="6"/>
  <c r="S679" i="6" s="1"/>
  <c r="Q680" i="6"/>
  <c r="S680" i="6" s="1"/>
  <c r="Q681" i="6"/>
  <c r="S681" i="6" s="1"/>
  <c r="Q682" i="6"/>
  <c r="S682" i="6" s="1"/>
  <c r="Q683" i="6"/>
  <c r="S683" i="6" s="1"/>
  <c r="Q684" i="6"/>
  <c r="S684" i="6" s="1"/>
  <c r="Q685" i="6"/>
  <c r="S685" i="6" s="1"/>
  <c r="Q686" i="6"/>
  <c r="S686" i="6" s="1"/>
  <c r="Q687" i="6"/>
  <c r="S687" i="6" s="1"/>
  <c r="Q688" i="6"/>
  <c r="S688" i="6" s="1"/>
  <c r="Q689" i="6"/>
  <c r="S689" i="6" s="1"/>
  <c r="Q690" i="6"/>
  <c r="S690" i="6" s="1"/>
  <c r="Q691" i="6"/>
  <c r="S691" i="6" s="1"/>
  <c r="Q692" i="6"/>
  <c r="S692" i="6" s="1"/>
  <c r="Q693" i="6"/>
  <c r="S693" i="6" s="1"/>
  <c r="Q694" i="6"/>
  <c r="S694" i="6" s="1"/>
  <c r="Q695" i="6"/>
  <c r="S695" i="6" s="1"/>
  <c r="Q696" i="6"/>
  <c r="S696" i="6" s="1"/>
  <c r="Q697" i="6"/>
  <c r="S697" i="6" s="1"/>
  <c r="Q698" i="6"/>
  <c r="S698" i="6" s="1"/>
  <c r="Q699" i="6"/>
  <c r="S699" i="6" s="1"/>
  <c r="Q700" i="6"/>
  <c r="S700" i="6" s="1"/>
  <c r="Q701" i="6"/>
  <c r="S701" i="6" s="1"/>
  <c r="Q702" i="6"/>
  <c r="S702" i="6" s="1"/>
  <c r="Q703" i="6"/>
  <c r="S703" i="6" s="1"/>
  <c r="Q704" i="6"/>
  <c r="S704" i="6" s="1"/>
  <c r="Q705" i="6"/>
  <c r="S705" i="6" s="1"/>
  <c r="Q706" i="6"/>
  <c r="S706" i="6" s="1"/>
  <c r="Q707" i="6"/>
  <c r="S707" i="6" s="1"/>
  <c r="Q708" i="6"/>
  <c r="S708" i="6" s="1"/>
  <c r="Q709" i="6"/>
  <c r="S709" i="6" s="1"/>
  <c r="Q710" i="6"/>
  <c r="S710" i="6" s="1"/>
  <c r="Q711" i="6"/>
  <c r="S711" i="6" s="1"/>
  <c r="Q712" i="6"/>
  <c r="S712" i="6" s="1"/>
  <c r="Q713" i="6"/>
  <c r="S713" i="6" s="1"/>
  <c r="Q714" i="6"/>
  <c r="S714" i="6" s="1"/>
  <c r="Q715" i="6"/>
  <c r="S715" i="6" s="1"/>
  <c r="Q716" i="6"/>
  <c r="S716" i="6" s="1"/>
  <c r="Q717" i="6"/>
  <c r="S717" i="6" s="1"/>
  <c r="Q718" i="6"/>
  <c r="S718" i="6" s="1"/>
  <c r="Q719" i="6"/>
  <c r="S719" i="6" s="1"/>
  <c r="Q720" i="6"/>
  <c r="S720" i="6" s="1"/>
  <c r="Q721" i="6"/>
  <c r="S721" i="6" s="1"/>
  <c r="Q722" i="6"/>
  <c r="S722" i="6" s="1"/>
  <c r="Q723" i="6"/>
  <c r="S723" i="6" s="1"/>
  <c r="Q724" i="6"/>
  <c r="S724" i="6" s="1"/>
  <c r="Q725" i="6"/>
  <c r="S725" i="6" s="1"/>
  <c r="Q726" i="6"/>
  <c r="S726" i="6" s="1"/>
  <c r="Q727" i="6"/>
  <c r="S727" i="6" s="1"/>
  <c r="Q728" i="6"/>
  <c r="S728" i="6" s="1"/>
  <c r="Q729" i="6"/>
  <c r="S729" i="6" s="1"/>
  <c r="Q730" i="6"/>
  <c r="S730" i="6" s="1"/>
  <c r="Q731" i="6"/>
  <c r="S731" i="6" s="1"/>
  <c r="Q732" i="6"/>
  <c r="S732" i="6" s="1"/>
  <c r="Q733" i="6"/>
  <c r="S733" i="6" s="1"/>
  <c r="Q734" i="6"/>
  <c r="S734" i="6" s="1"/>
  <c r="Q735" i="6"/>
  <c r="S735" i="6" s="1"/>
  <c r="Q736" i="6"/>
  <c r="S736" i="6" s="1"/>
  <c r="Q737" i="6"/>
  <c r="S737" i="6" s="1"/>
  <c r="Q738" i="6"/>
  <c r="S738" i="6" s="1"/>
  <c r="Q739" i="6"/>
  <c r="S739" i="6" s="1"/>
  <c r="Q740" i="6"/>
  <c r="S740" i="6" s="1"/>
  <c r="Q741" i="6"/>
  <c r="S741" i="6" s="1"/>
  <c r="Q742" i="6"/>
  <c r="S742" i="6" s="1"/>
  <c r="Q743" i="6"/>
  <c r="S743" i="6" s="1"/>
  <c r="Q744" i="6"/>
  <c r="S744" i="6" s="1"/>
  <c r="Q745" i="6"/>
  <c r="S745" i="6" s="1"/>
  <c r="Q746" i="6"/>
  <c r="S746" i="6" s="1"/>
  <c r="Q747" i="6"/>
  <c r="S747" i="6" s="1"/>
  <c r="Q748" i="6"/>
  <c r="S748" i="6" s="1"/>
  <c r="Q749" i="6"/>
  <c r="S749" i="6" s="1"/>
  <c r="Q750" i="6"/>
  <c r="S750" i="6" s="1"/>
  <c r="Q751" i="6"/>
  <c r="S751" i="6" s="1"/>
  <c r="Q752" i="6"/>
  <c r="S752" i="6" s="1"/>
  <c r="Q753" i="6"/>
  <c r="S753" i="6" s="1"/>
  <c r="Q754" i="6"/>
  <c r="S754" i="6" s="1"/>
  <c r="Q755" i="6"/>
  <c r="S755" i="6" s="1"/>
  <c r="Q756" i="6"/>
  <c r="S756" i="6" s="1"/>
  <c r="Q757" i="6"/>
  <c r="S757" i="6" s="1"/>
  <c r="Q758" i="6"/>
  <c r="S758" i="6" s="1"/>
  <c r="Q759" i="6"/>
  <c r="S759" i="6" s="1"/>
  <c r="Q760" i="6"/>
  <c r="S760" i="6" s="1"/>
  <c r="Q761" i="6"/>
  <c r="S761" i="6" s="1"/>
  <c r="Q762" i="6"/>
  <c r="S762" i="6" s="1"/>
  <c r="Q763" i="6"/>
  <c r="S763" i="6" s="1"/>
  <c r="Q764" i="6"/>
  <c r="S764" i="6" s="1"/>
  <c r="Q765" i="6"/>
  <c r="S765" i="6" s="1"/>
  <c r="Q766" i="6"/>
  <c r="S766" i="6" s="1"/>
  <c r="Q767" i="6"/>
  <c r="S767" i="6" s="1"/>
  <c r="Q768" i="6"/>
  <c r="S768" i="6" s="1"/>
  <c r="Q769" i="6"/>
  <c r="S769" i="6" s="1"/>
  <c r="Q770" i="6"/>
  <c r="S770" i="6" s="1"/>
  <c r="Q771" i="6"/>
  <c r="S771" i="6" s="1"/>
  <c r="Q772" i="6"/>
  <c r="S772" i="6" s="1"/>
  <c r="Q773" i="6"/>
  <c r="S773" i="6" s="1"/>
  <c r="Q774" i="6"/>
  <c r="S774" i="6" s="1"/>
  <c r="Q775" i="6"/>
  <c r="S775" i="6" s="1"/>
  <c r="Q776" i="6"/>
  <c r="S776" i="6" s="1"/>
  <c r="Q777" i="6"/>
  <c r="S777" i="6" s="1"/>
  <c r="Q778" i="6"/>
  <c r="S778" i="6" s="1"/>
  <c r="Q779" i="6"/>
  <c r="S779" i="6" s="1"/>
  <c r="Q780" i="6"/>
  <c r="S780" i="6" s="1"/>
  <c r="Q781" i="6"/>
  <c r="S781" i="6" s="1"/>
  <c r="Q782" i="6"/>
  <c r="S782" i="6" s="1"/>
  <c r="Q783" i="6"/>
  <c r="S783" i="6" s="1"/>
  <c r="Q784" i="6"/>
  <c r="S784" i="6" s="1"/>
  <c r="Q785" i="6"/>
  <c r="S785" i="6" s="1"/>
  <c r="Q786" i="6"/>
  <c r="S786" i="6" s="1"/>
  <c r="Q787" i="6"/>
  <c r="S787" i="6" s="1"/>
  <c r="Q788" i="6"/>
  <c r="S788" i="6" s="1"/>
  <c r="Q789" i="6"/>
  <c r="S789" i="6" s="1"/>
  <c r="Q790" i="6"/>
  <c r="S790" i="6" s="1"/>
  <c r="Q791" i="6"/>
  <c r="S791" i="6" s="1"/>
  <c r="Q792" i="6"/>
  <c r="S792" i="6" s="1"/>
  <c r="Q793" i="6"/>
  <c r="S793" i="6" s="1"/>
  <c r="Q794" i="6"/>
  <c r="S794" i="6" s="1"/>
  <c r="Q795" i="6"/>
  <c r="S795" i="6" s="1"/>
  <c r="Q796" i="6"/>
  <c r="S796" i="6" s="1"/>
  <c r="Q797" i="6"/>
  <c r="S797" i="6" s="1"/>
  <c r="Q798" i="6"/>
  <c r="S798" i="6" s="1"/>
  <c r="Q799" i="6"/>
  <c r="S799" i="6" s="1"/>
  <c r="Q800" i="6"/>
  <c r="S800" i="6" s="1"/>
  <c r="Q801" i="6"/>
  <c r="S801" i="6" s="1"/>
  <c r="Q802" i="6"/>
  <c r="S802" i="6" s="1"/>
  <c r="Q803" i="6"/>
  <c r="S803" i="6" s="1"/>
  <c r="Q804" i="6"/>
  <c r="S804" i="6" s="1"/>
  <c r="Q805" i="6"/>
  <c r="S805" i="6" s="1"/>
  <c r="Q806" i="6"/>
  <c r="S806" i="6" s="1"/>
  <c r="Q807" i="6"/>
  <c r="S807" i="6" s="1"/>
  <c r="Q808" i="6"/>
  <c r="S808" i="6" s="1"/>
  <c r="Q809" i="6"/>
  <c r="S809" i="6" s="1"/>
  <c r="Q810" i="6"/>
  <c r="S810" i="6" s="1"/>
  <c r="Q811" i="6"/>
  <c r="S811" i="6" s="1"/>
  <c r="Q812" i="6"/>
  <c r="S812" i="6" s="1"/>
  <c r="Q813" i="6"/>
  <c r="S813" i="6" s="1"/>
  <c r="Q814" i="6"/>
  <c r="S814" i="6" s="1"/>
  <c r="Q815" i="6"/>
  <c r="S815" i="6" s="1"/>
  <c r="Q816" i="6"/>
  <c r="S816" i="6" s="1"/>
  <c r="Q817" i="6"/>
  <c r="S817" i="6" s="1"/>
  <c r="Q818" i="6"/>
  <c r="S818" i="6" s="1"/>
  <c r="Q819" i="6"/>
  <c r="S819" i="6" s="1"/>
  <c r="Q820" i="6"/>
  <c r="S820" i="6" s="1"/>
  <c r="Q821" i="6"/>
  <c r="S821" i="6" s="1"/>
  <c r="Q822" i="6"/>
  <c r="S822" i="6" s="1"/>
  <c r="Q823" i="6"/>
  <c r="S823" i="6" s="1"/>
  <c r="Q824" i="6"/>
  <c r="S824" i="6" s="1"/>
  <c r="Q825" i="6"/>
  <c r="S825" i="6" s="1"/>
  <c r="Q826" i="6"/>
  <c r="S826" i="6" s="1"/>
  <c r="Q827" i="6"/>
  <c r="S827" i="6" s="1"/>
  <c r="Q828" i="6"/>
  <c r="S828" i="6" s="1"/>
  <c r="Q829" i="6"/>
  <c r="S829" i="6" s="1"/>
  <c r="Q830" i="6"/>
  <c r="S830" i="6" s="1"/>
  <c r="Q831" i="6"/>
  <c r="S831" i="6" s="1"/>
  <c r="Q832" i="6"/>
  <c r="S832" i="6" s="1"/>
  <c r="Q833" i="6"/>
  <c r="S833" i="6" s="1"/>
  <c r="Q834" i="6"/>
  <c r="S834" i="6" s="1"/>
  <c r="Q835" i="6"/>
  <c r="S835" i="6" s="1"/>
  <c r="Q836" i="6"/>
  <c r="S836" i="6" s="1"/>
  <c r="Q837" i="6"/>
  <c r="S837" i="6" s="1"/>
  <c r="Q838" i="6"/>
  <c r="S838" i="6" s="1"/>
  <c r="Q839" i="6"/>
  <c r="S839" i="6" s="1"/>
  <c r="Q840" i="6"/>
  <c r="S840" i="6" s="1"/>
  <c r="Q841" i="6"/>
  <c r="S841" i="6" s="1"/>
  <c r="Q842" i="6"/>
  <c r="S842" i="6" s="1"/>
  <c r="Q843" i="6"/>
  <c r="S843" i="6" s="1"/>
  <c r="Q844" i="6"/>
  <c r="S844" i="6" s="1"/>
  <c r="Q845" i="6"/>
  <c r="S845" i="6" s="1"/>
  <c r="Q846" i="6"/>
  <c r="S846" i="6" s="1"/>
  <c r="Q847" i="6"/>
  <c r="S847" i="6" s="1"/>
  <c r="Q848" i="6"/>
  <c r="S848" i="6" s="1"/>
  <c r="Q849" i="6"/>
  <c r="S849" i="6" s="1"/>
  <c r="Q850" i="6"/>
  <c r="S850" i="6" s="1"/>
  <c r="Q851" i="6"/>
  <c r="S851" i="6" s="1"/>
  <c r="Q852" i="6"/>
  <c r="S852" i="6" s="1"/>
  <c r="Q853" i="6"/>
  <c r="S853" i="6" s="1"/>
  <c r="Q854" i="6"/>
  <c r="S854" i="6" s="1"/>
  <c r="Q855" i="6"/>
  <c r="S855" i="6" s="1"/>
  <c r="Q856" i="6"/>
  <c r="S856" i="6" s="1"/>
  <c r="Q857" i="6"/>
  <c r="S857" i="6" s="1"/>
  <c r="Q858" i="6"/>
  <c r="S858" i="6" s="1"/>
  <c r="Q859" i="6"/>
  <c r="S859" i="6" s="1"/>
  <c r="Q860" i="6"/>
  <c r="S860" i="6" s="1"/>
  <c r="Q861" i="6"/>
  <c r="S861" i="6" s="1"/>
  <c r="Q862" i="6"/>
  <c r="S862" i="6" s="1"/>
  <c r="Q863" i="6"/>
  <c r="S863" i="6" s="1"/>
  <c r="Q864" i="6"/>
  <c r="S864" i="6" s="1"/>
  <c r="Q865" i="6"/>
  <c r="S865" i="6" s="1"/>
  <c r="Q866" i="6"/>
  <c r="S866" i="6" s="1"/>
  <c r="Q867" i="6"/>
  <c r="S867" i="6" s="1"/>
  <c r="Q868" i="6"/>
  <c r="S868" i="6" s="1"/>
  <c r="Q869" i="6"/>
  <c r="S869" i="6" s="1"/>
  <c r="Q870" i="6"/>
  <c r="S870" i="6" s="1"/>
  <c r="Q871" i="6"/>
  <c r="S871" i="6" s="1"/>
  <c r="Q872" i="6"/>
  <c r="S872" i="6" s="1"/>
  <c r="Q873" i="6"/>
  <c r="S873" i="6" s="1"/>
  <c r="Q874" i="6"/>
  <c r="S874" i="6" s="1"/>
  <c r="Q875" i="6"/>
  <c r="S875" i="6" s="1"/>
  <c r="Q876" i="6"/>
  <c r="S876" i="6" s="1"/>
  <c r="Q877" i="6"/>
  <c r="S877" i="6" s="1"/>
  <c r="Q878" i="6"/>
  <c r="S878" i="6" s="1"/>
  <c r="Q879" i="6"/>
  <c r="S879" i="6" s="1"/>
  <c r="Q880" i="6"/>
  <c r="S880" i="6" s="1"/>
  <c r="Q881" i="6"/>
  <c r="S881" i="6" s="1"/>
  <c r="Q882" i="6"/>
  <c r="S882" i="6" s="1"/>
  <c r="Q883" i="6"/>
  <c r="S883" i="6" s="1"/>
  <c r="Q884" i="6"/>
  <c r="S884" i="6" s="1"/>
  <c r="Q885" i="6"/>
  <c r="S885" i="6" s="1"/>
  <c r="Q886" i="6"/>
  <c r="S886" i="6" s="1"/>
  <c r="Q887" i="6"/>
  <c r="S887" i="6" s="1"/>
  <c r="Q888" i="6"/>
  <c r="S888" i="6" s="1"/>
  <c r="Q889" i="6"/>
  <c r="S889" i="6" s="1"/>
  <c r="Q890" i="6"/>
  <c r="S890" i="6" s="1"/>
  <c r="Q891" i="6"/>
  <c r="S891" i="6" s="1"/>
  <c r="Q892" i="6"/>
  <c r="S892" i="6" s="1"/>
  <c r="Q893" i="6"/>
  <c r="S893" i="6" s="1"/>
  <c r="Q894" i="6"/>
  <c r="S894" i="6" s="1"/>
  <c r="Q895" i="6"/>
  <c r="S895" i="6" s="1"/>
  <c r="Q896" i="6"/>
  <c r="S896" i="6" s="1"/>
  <c r="Q897" i="6"/>
  <c r="S897" i="6" s="1"/>
  <c r="Q898" i="6"/>
  <c r="S898" i="6" s="1"/>
  <c r="Q899" i="6"/>
  <c r="S899" i="6" s="1"/>
  <c r="Q900" i="6"/>
  <c r="S900" i="6" s="1"/>
  <c r="Q901" i="6"/>
  <c r="S901" i="6" s="1"/>
  <c r="Q902" i="6"/>
  <c r="S902" i="6" s="1"/>
  <c r="Q903" i="6"/>
  <c r="S903" i="6" s="1"/>
  <c r="Q904" i="6"/>
  <c r="S904" i="6" s="1"/>
  <c r="Q905" i="6"/>
  <c r="S905" i="6" s="1"/>
  <c r="Q906" i="6"/>
  <c r="S906" i="6" s="1"/>
  <c r="Q907" i="6"/>
  <c r="S907" i="6" s="1"/>
  <c r="Q908" i="6"/>
  <c r="S908" i="6" s="1"/>
  <c r="Q909" i="6"/>
  <c r="S909" i="6" s="1"/>
  <c r="Q910" i="6"/>
  <c r="S910" i="6" s="1"/>
  <c r="Q911" i="6"/>
  <c r="S911" i="6" s="1"/>
  <c r="Q912" i="6"/>
  <c r="S912" i="6" s="1"/>
  <c r="Q913" i="6"/>
  <c r="S913" i="6" s="1"/>
  <c r="Q914" i="6"/>
  <c r="S914" i="6" s="1"/>
  <c r="Q915" i="6"/>
  <c r="S915" i="6" s="1"/>
  <c r="Q916" i="6"/>
  <c r="S916" i="6" s="1"/>
  <c r="Q917" i="6"/>
  <c r="S917" i="6" s="1"/>
  <c r="Q918" i="6"/>
  <c r="S918" i="6" s="1"/>
  <c r="Q919" i="6"/>
  <c r="S919" i="6" s="1"/>
  <c r="Q920" i="6"/>
  <c r="S920" i="6" s="1"/>
  <c r="Q921" i="6"/>
  <c r="S921" i="6" s="1"/>
  <c r="Q922" i="6"/>
  <c r="S922" i="6" s="1"/>
  <c r="Q923" i="6"/>
  <c r="S923" i="6" s="1"/>
  <c r="Q924" i="6"/>
  <c r="S924" i="6" s="1"/>
  <c r="Q925" i="6"/>
  <c r="S925" i="6" s="1"/>
  <c r="Q926" i="6"/>
  <c r="S926" i="6" s="1"/>
  <c r="Q927" i="6"/>
  <c r="S927" i="6" s="1"/>
  <c r="Q928" i="6"/>
  <c r="S928" i="6" s="1"/>
  <c r="Q929" i="6"/>
  <c r="S929" i="6" s="1"/>
  <c r="Q930" i="6"/>
  <c r="S930" i="6" s="1"/>
  <c r="Q931" i="6"/>
  <c r="S931" i="6" s="1"/>
  <c r="Q932" i="6"/>
  <c r="S932" i="6" s="1"/>
  <c r="Q933" i="6"/>
  <c r="S933" i="6" s="1"/>
  <c r="Q934" i="6"/>
  <c r="S934" i="6" s="1"/>
  <c r="Q935" i="6"/>
  <c r="S935" i="6" s="1"/>
  <c r="Q936" i="6"/>
  <c r="S936" i="6" s="1"/>
  <c r="Q937" i="6"/>
  <c r="S937" i="6" s="1"/>
  <c r="Q938" i="6"/>
  <c r="S938" i="6" s="1"/>
  <c r="Q939" i="6"/>
  <c r="S939" i="6" s="1"/>
  <c r="Q940" i="6"/>
  <c r="S940" i="6" s="1"/>
  <c r="Q941" i="6"/>
  <c r="S941" i="6" s="1"/>
  <c r="Q942" i="6"/>
  <c r="S942" i="6" s="1"/>
  <c r="Q943" i="6"/>
  <c r="S943" i="6" s="1"/>
  <c r="Q944" i="6"/>
  <c r="S944" i="6" s="1"/>
  <c r="Q945" i="6"/>
  <c r="S945" i="6" s="1"/>
  <c r="Q946" i="6"/>
  <c r="S946" i="6" s="1"/>
  <c r="Q947" i="6"/>
  <c r="S947" i="6" s="1"/>
  <c r="Q948" i="6"/>
  <c r="S948" i="6" s="1"/>
  <c r="Q949" i="6"/>
  <c r="S949" i="6" s="1"/>
  <c r="Q950" i="6"/>
  <c r="S950" i="6" s="1"/>
  <c r="Q951" i="6"/>
  <c r="S951" i="6" s="1"/>
  <c r="Q952" i="6"/>
  <c r="S952" i="6" s="1"/>
  <c r="Q953" i="6"/>
  <c r="S953" i="6" s="1"/>
  <c r="Q954" i="6"/>
  <c r="S954" i="6" s="1"/>
  <c r="Q955" i="6"/>
  <c r="S955" i="6" s="1"/>
  <c r="Q956" i="6"/>
  <c r="S956" i="6" s="1"/>
  <c r="Q957" i="6"/>
  <c r="S957" i="6" s="1"/>
  <c r="Q958" i="6"/>
  <c r="S958" i="6" s="1"/>
  <c r="Q959" i="6"/>
  <c r="S959" i="6" s="1"/>
  <c r="Q960" i="6"/>
  <c r="S960" i="6" s="1"/>
  <c r="Q961" i="6"/>
  <c r="S961" i="6" s="1"/>
  <c r="Q962" i="6"/>
  <c r="S962" i="6" s="1"/>
  <c r="Q963" i="6"/>
  <c r="S963" i="6" s="1"/>
  <c r="Q964" i="6"/>
  <c r="S964" i="6" s="1"/>
  <c r="Q965" i="6"/>
  <c r="S965" i="6" s="1"/>
  <c r="Q966" i="6"/>
  <c r="S966" i="6" s="1"/>
  <c r="Q967" i="6"/>
  <c r="S967" i="6" s="1"/>
  <c r="Q968" i="6"/>
  <c r="S968" i="6" s="1"/>
  <c r="Q969" i="6"/>
  <c r="S969" i="6" s="1"/>
  <c r="Q970" i="6"/>
  <c r="S970" i="6" s="1"/>
  <c r="Q971" i="6"/>
  <c r="S971" i="6" s="1"/>
  <c r="Q972" i="6"/>
  <c r="S972" i="6" s="1"/>
  <c r="Q973" i="6"/>
  <c r="S973" i="6" s="1"/>
  <c r="Q974" i="6"/>
  <c r="S974" i="6" s="1"/>
  <c r="Q975" i="6"/>
  <c r="S975" i="6" s="1"/>
  <c r="Q976" i="6"/>
  <c r="S976" i="6" s="1"/>
  <c r="Q977" i="6"/>
  <c r="S977" i="6" s="1"/>
  <c r="Q978" i="6"/>
  <c r="S978" i="6" s="1"/>
  <c r="Q979" i="6"/>
  <c r="S979" i="6" s="1"/>
  <c r="Q980" i="6"/>
  <c r="S980" i="6" s="1"/>
  <c r="Q981" i="6"/>
  <c r="S981" i="6" s="1"/>
  <c r="Q982" i="6"/>
  <c r="S982" i="6" s="1"/>
  <c r="Q983" i="6"/>
  <c r="S983" i="6" s="1"/>
  <c r="Q984" i="6"/>
  <c r="S984" i="6" s="1"/>
  <c r="Q985" i="6"/>
  <c r="S985" i="6" s="1"/>
  <c r="Q986" i="6"/>
  <c r="S986" i="6" s="1"/>
  <c r="Q987" i="6"/>
  <c r="S987" i="6" s="1"/>
  <c r="Q988" i="6"/>
  <c r="S988" i="6" s="1"/>
  <c r="Q989" i="6"/>
  <c r="S989" i="6" s="1"/>
  <c r="Q990" i="6"/>
  <c r="S990" i="6" s="1"/>
  <c r="Q991" i="6"/>
  <c r="S991" i="6" s="1"/>
  <c r="Q992" i="6"/>
  <c r="S992" i="6" s="1"/>
  <c r="Q993" i="6"/>
  <c r="S993" i="6" s="1"/>
  <c r="Q994" i="6"/>
  <c r="S994" i="6" s="1"/>
  <c r="Q995" i="6"/>
  <c r="S995" i="6" s="1"/>
  <c r="Q996" i="6"/>
  <c r="S996" i="6" s="1"/>
  <c r="Q997" i="6"/>
  <c r="S997" i="6" s="1"/>
  <c r="Q998" i="6"/>
  <c r="S998" i="6" s="1"/>
  <c r="Q999" i="6"/>
  <c r="S999" i="6" s="1"/>
  <c r="Q1000" i="6"/>
  <c r="S1000" i="6" s="1"/>
  <c r="Q1001" i="6"/>
  <c r="S1001" i="6" s="1"/>
  <c r="Q1002" i="6"/>
  <c r="S1002" i="6" s="1"/>
  <c r="Q1003" i="6"/>
  <c r="S1003" i="6" s="1"/>
  <c r="Q1004" i="6"/>
  <c r="S1004" i="6" s="1"/>
  <c r="Q1005" i="6"/>
  <c r="S1005" i="6" s="1"/>
  <c r="Q1006" i="6"/>
  <c r="S1006" i="6" s="1"/>
  <c r="Q1007" i="6"/>
  <c r="S1007" i="6" s="1"/>
  <c r="Q1008" i="6"/>
  <c r="S1008" i="6" s="1"/>
  <c r="Q1009" i="6"/>
  <c r="S1009" i="6" s="1"/>
  <c r="Q1010" i="6"/>
  <c r="S1010" i="6" s="1"/>
  <c r="Q1011" i="6"/>
  <c r="S1011" i="6" s="1"/>
  <c r="Q1012" i="6"/>
  <c r="S1012" i="6" s="1"/>
  <c r="Q1013" i="6"/>
  <c r="S1013" i="6" s="1"/>
  <c r="Q1014" i="6"/>
  <c r="S1014" i="6" s="1"/>
  <c r="Q1015" i="6"/>
  <c r="S1015" i="6" s="1"/>
  <c r="Q1016" i="6"/>
  <c r="S1016" i="6" s="1"/>
  <c r="Q1017" i="6"/>
  <c r="S1017" i="6" s="1"/>
  <c r="Q1018" i="6"/>
  <c r="S1018" i="6" s="1"/>
  <c r="Q1019" i="6"/>
  <c r="S1019" i="6" s="1"/>
  <c r="Q1020" i="6"/>
  <c r="S1020" i="6" s="1"/>
  <c r="Q1021" i="6"/>
  <c r="S1021" i="6" s="1"/>
  <c r="Q1022" i="6"/>
  <c r="S1022" i="6" s="1"/>
  <c r="Q1023" i="6"/>
  <c r="S1023" i="6" s="1"/>
  <c r="Q1024" i="6"/>
  <c r="S1024" i="6" s="1"/>
  <c r="Q1025" i="6"/>
  <c r="S1025" i="6" s="1"/>
  <c r="Q1026" i="6"/>
  <c r="S1026" i="6" s="1"/>
  <c r="Q1027" i="6"/>
  <c r="S1027" i="6" s="1"/>
  <c r="Q1028" i="6"/>
  <c r="S1028" i="6" s="1"/>
  <c r="Q1029" i="6"/>
  <c r="S1029" i="6" s="1"/>
  <c r="Q1030" i="6"/>
  <c r="S1030" i="6" s="1"/>
  <c r="Q1031" i="6"/>
  <c r="S1031" i="6" s="1"/>
  <c r="Q1032" i="6"/>
  <c r="S1032" i="6" s="1"/>
  <c r="Q1033" i="6"/>
  <c r="S1033" i="6" s="1"/>
  <c r="Q1034" i="6"/>
  <c r="S1034" i="6" s="1"/>
  <c r="Q1035" i="6"/>
  <c r="S1035" i="6" s="1"/>
  <c r="Q1036" i="6"/>
  <c r="S1036" i="6" s="1"/>
  <c r="Q1037" i="6"/>
  <c r="S1037" i="6" s="1"/>
  <c r="Q1038" i="6"/>
  <c r="S1038" i="6" s="1"/>
  <c r="Q1039" i="6"/>
  <c r="S1039" i="6" s="1"/>
  <c r="Q1040" i="6"/>
  <c r="S1040" i="6" s="1"/>
  <c r="Q1041" i="6"/>
  <c r="S1041" i="6" s="1"/>
  <c r="Q1042" i="6"/>
  <c r="S1042" i="6" s="1"/>
  <c r="Q1043" i="6"/>
  <c r="S1043" i="6" s="1"/>
  <c r="Q1044" i="6"/>
  <c r="S1044" i="6" s="1"/>
  <c r="Q1045" i="6"/>
  <c r="S1045" i="6" s="1"/>
  <c r="Q1046" i="6"/>
  <c r="S1046" i="6" s="1"/>
  <c r="Q1047" i="6"/>
  <c r="S1047" i="6" s="1"/>
  <c r="Q1048" i="6"/>
  <c r="S1048" i="6" s="1"/>
  <c r="Q1049" i="6"/>
  <c r="S1049" i="6" s="1"/>
  <c r="Q1050" i="6"/>
  <c r="S1050" i="6" s="1"/>
  <c r="Q1051" i="6"/>
  <c r="S1051" i="6" s="1"/>
  <c r="Q1052" i="6"/>
  <c r="S1052" i="6" s="1"/>
  <c r="Q1053" i="6"/>
  <c r="S1053" i="6" s="1"/>
  <c r="Q1054" i="6"/>
  <c r="S1054" i="6" s="1"/>
  <c r="Q1055" i="6"/>
  <c r="S1055" i="6" s="1"/>
  <c r="Q1056" i="6"/>
  <c r="S1056" i="6" s="1"/>
  <c r="Q1057" i="6"/>
  <c r="S1057" i="6" s="1"/>
  <c r="Q1058" i="6"/>
  <c r="S1058" i="6" s="1"/>
  <c r="Q1059" i="6"/>
  <c r="S1059" i="6" s="1"/>
  <c r="Q1060" i="6"/>
  <c r="S1060" i="6" s="1"/>
  <c r="Q1061" i="6"/>
  <c r="S1061" i="6" s="1"/>
  <c r="Q1062" i="6"/>
  <c r="S1062" i="6" s="1"/>
  <c r="Q1063" i="6"/>
  <c r="S1063" i="6" s="1"/>
  <c r="Q1064" i="6"/>
  <c r="S1064" i="6" s="1"/>
  <c r="Q1065" i="6"/>
  <c r="S1065" i="6" s="1"/>
  <c r="Q1066" i="6"/>
  <c r="S1066" i="6" s="1"/>
  <c r="Q1067" i="6"/>
  <c r="S1067" i="6" s="1"/>
  <c r="Q1068" i="6"/>
  <c r="S1068" i="6" s="1"/>
  <c r="Q1069" i="6"/>
  <c r="S1069" i="6" s="1"/>
  <c r="Q1070" i="6"/>
  <c r="S1070" i="6" s="1"/>
  <c r="Q1071" i="6"/>
  <c r="S1071" i="6" s="1"/>
  <c r="Q1072" i="6"/>
  <c r="S1072" i="6" s="1"/>
  <c r="Q1073" i="6"/>
  <c r="S1073" i="6" s="1"/>
  <c r="Q1074" i="6"/>
  <c r="S1074" i="6" s="1"/>
  <c r="Q1075" i="6"/>
  <c r="S1075" i="6" s="1"/>
  <c r="Q1076" i="6"/>
  <c r="S1076" i="6" s="1"/>
  <c r="Q1077" i="6"/>
  <c r="S1077" i="6" s="1"/>
  <c r="Q1078" i="6"/>
  <c r="S1078" i="6" s="1"/>
  <c r="Q1079" i="6"/>
  <c r="S1079" i="6" s="1"/>
  <c r="Q1080" i="6"/>
  <c r="S1080" i="6" s="1"/>
  <c r="Q1081" i="6"/>
  <c r="S1081" i="6" s="1"/>
  <c r="Q1082" i="6"/>
  <c r="S1082" i="6" s="1"/>
  <c r="Q1083" i="6"/>
  <c r="S1083" i="6" s="1"/>
  <c r="Q1084" i="6"/>
  <c r="S1084" i="6" s="1"/>
  <c r="Q1085" i="6"/>
  <c r="S1085" i="6" s="1"/>
  <c r="Q1086" i="6"/>
  <c r="S1086" i="6" s="1"/>
  <c r="Q1087" i="6"/>
  <c r="S1087" i="6" s="1"/>
  <c r="Q1088" i="6"/>
  <c r="S1088" i="6" s="1"/>
  <c r="Q1089" i="6"/>
  <c r="S1089" i="6" s="1"/>
  <c r="Q1090" i="6"/>
  <c r="S1090" i="6" s="1"/>
  <c r="Q1091" i="6"/>
  <c r="S1091" i="6" s="1"/>
  <c r="Q1092" i="6"/>
  <c r="S1092" i="6" s="1"/>
  <c r="Q1093" i="6"/>
  <c r="S1093" i="6" s="1"/>
  <c r="Q1094" i="6"/>
  <c r="S1094" i="6" s="1"/>
  <c r="Q1095" i="6"/>
  <c r="S1095" i="6" s="1"/>
  <c r="Q1096" i="6"/>
  <c r="S1096" i="6" s="1"/>
  <c r="Q1097" i="6"/>
  <c r="S1097" i="6" s="1"/>
  <c r="Q1098" i="6"/>
  <c r="S1098" i="6" s="1"/>
  <c r="Q1099" i="6"/>
  <c r="S1099" i="6" s="1"/>
  <c r="Q1100" i="6"/>
  <c r="S1100" i="6" s="1"/>
  <c r="Q1101" i="6"/>
  <c r="S1101" i="6" s="1"/>
  <c r="Q1102" i="6"/>
  <c r="S1102" i="6" s="1"/>
  <c r="Q1103" i="6"/>
  <c r="S1103" i="6" s="1"/>
  <c r="Q1104" i="6"/>
  <c r="S1104" i="6" s="1"/>
  <c r="Q1105" i="6"/>
  <c r="S1105" i="6" s="1"/>
  <c r="Q1106" i="6"/>
  <c r="S1106" i="6" s="1"/>
  <c r="Q1107" i="6"/>
  <c r="S1107" i="6" s="1"/>
  <c r="Q1108" i="6"/>
  <c r="S1108" i="6" s="1"/>
  <c r="Q1109" i="6"/>
  <c r="S1109" i="6" s="1"/>
  <c r="Q1110" i="6"/>
  <c r="S1110" i="6" s="1"/>
  <c r="Q1111" i="6"/>
  <c r="S1111" i="6" s="1"/>
  <c r="Q1112" i="6"/>
  <c r="S1112" i="6" s="1"/>
  <c r="Q1113" i="6"/>
  <c r="S1113" i="6" s="1"/>
  <c r="Q1114" i="6"/>
  <c r="S1114" i="6" s="1"/>
  <c r="Q1115" i="6"/>
  <c r="S1115" i="6" s="1"/>
  <c r="Q1116" i="6"/>
  <c r="S1116" i="6" s="1"/>
  <c r="Q1117" i="6"/>
  <c r="S1117" i="6" s="1"/>
  <c r="Q1118" i="6"/>
  <c r="S1118" i="6" s="1"/>
  <c r="Q1119" i="6"/>
  <c r="S1119" i="6" s="1"/>
  <c r="Q1120" i="6"/>
  <c r="S1120" i="6" s="1"/>
  <c r="Q1121" i="6"/>
  <c r="S1121" i="6" s="1"/>
  <c r="Q1122" i="6"/>
  <c r="S1122" i="6" s="1"/>
  <c r="Q1123" i="6"/>
  <c r="S1123" i="6" s="1"/>
  <c r="Q1124" i="6"/>
  <c r="S1124" i="6" s="1"/>
  <c r="Q1125" i="6"/>
  <c r="S1125" i="6" s="1"/>
  <c r="Q1126" i="6"/>
  <c r="S1126" i="6" s="1"/>
  <c r="Q1127" i="6"/>
  <c r="S1127" i="6" s="1"/>
  <c r="Q1128" i="6"/>
  <c r="S1128" i="6" s="1"/>
  <c r="Q1129" i="6"/>
  <c r="S1129" i="6" s="1"/>
  <c r="Q1130" i="6"/>
  <c r="S1130" i="6" s="1"/>
  <c r="Q1131" i="6"/>
  <c r="S1131" i="6" s="1"/>
  <c r="Q1132" i="6"/>
  <c r="S1132" i="6" s="1"/>
  <c r="Q1133" i="6"/>
  <c r="S1133" i="6" s="1"/>
  <c r="Q1134" i="6"/>
  <c r="S1134" i="6" s="1"/>
  <c r="Q1135" i="6"/>
  <c r="S1135" i="6" s="1"/>
  <c r="Q1136" i="6"/>
  <c r="S1136" i="6" s="1"/>
  <c r="Q1137" i="6"/>
  <c r="S1137" i="6" s="1"/>
  <c r="Q1138" i="6"/>
  <c r="S1138" i="6" s="1"/>
  <c r="Q1139" i="6"/>
  <c r="S1139" i="6" s="1"/>
  <c r="Q1140" i="6"/>
  <c r="S1140" i="6" s="1"/>
  <c r="Q1141" i="6"/>
  <c r="S1141" i="6" s="1"/>
  <c r="Q1142" i="6"/>
  <c r="S1142" i="6" s="1"/>
  <c r="Q1143" i="6"/>
  <c r="S1143" i="6" s="1"/>
  <c r="Q1144" i="6"/>
  <c r="S1144" i="6" s="1"/>
  <c r="Q1145" i="6"/>
  <c r="S1145" i="6" s="1"/>
  <c r="Q1146" i="6"/>
  <c r="S1146" i="6" s="1"/>
  <c r="Q1147" i="6"/>
  <c r="S1147" i="6" s="1"/>
  <c r="Q1148" i="6"/>
  <c r="S1148" i="6" s="1"/>
  <c r="Q1149" i="6"/>
  <c r="S1149" i="6" s="1"/>
  <c r="Q1150" i="6"/>
  <c r="S1150" i="6" s="1"/>
  <c r="Q1151" i="6"/>
  <c r="S1151" i="6" s="1"/>
  <c r="Q1152" i="6"/>
  <c r="S1152" i="6" s="1"/>
  <c r="Q1153" i="6"/>
  <c r="S1153" i="6" s="1"/>
  <c r="Q1154" i="6"/>
  <c r="S1154" i="6" s="1"/>
  <c r="Q1155" i="6"/>
  <c r="S1155" i="6" s="1"/>
  <c r="Q1156" i="6"/>
  <c r="S1156" i="6" s="1"/>
  <c r="Q1157" i="6"/>
  <c r="S1157" i="6" s="1"/>
  <c r="Q1158" i="6"/>
  <c r="S1158" i="6" s="1"/>
  <c r="Q1159" i="6"/>
  <c r="S1159" i="6" s="1"/>
  <c r="Q1160" i="6"/>
  <c r="S1160" i="6" s="1"/>
  <c r="Q1161" i="6"/>
  <c r="S1161" i="6" s="1"/>
  <c r="Q1162" i="6"/>
  <c r="S1162" i="6" s="1"/>
  <c r="Q1163" i="6"/>
  <c r="S1163" i="6" s="1"/>
  <c r="Q1164" i="6"/>
  <c r="S1164" i="6" s="1"/>
  <c r="Q1165" i="6"/>
  <c r="S1165" i="6" s="1"/>
  <c r="Q1166" i="6"/>
  <c r="S1166" i="6" s="1"/>
  <c r="Q1167" i="6"/>
  <c r="S1167" i="6" s="1"/>
  <c r="Q1168" i="6"/>
  <c r="S1168" i="6" s="1"/>
  <c r="Q1169" i="6"/>
  <c r="S1169" i="6" s="1"/>
  <c r="Q1170" i="6"/>
  <c r="S1170" i="6" s="1"/>
  <c r="Q1171" i="6"/>
  <c r="S1171" i="6" s="1"/>
  <c r="Q1172" i="6"/>
  <c r="S1172" i="6" s="1"/>
  <c r="Q1173" i="6"/>
  <c r="S1173" i="6" s="1"/>
  <c r="Q1174" i="6"/>
  <c r="S1174" i="6" s="1"/>
  <c r="Q1175" i="6"/>
  <c r="S1175" i="6" s="1"/>
  <c r="Q1176" i="6"/>
  <c r="S1176" i="6" s="1"/>
  <c r="Q1177" i="6"/>
  <c r="S1177" i="6" s="1"/>
  <c r="Q1178" i="6"/>
  <c r="S1178" i="6" s="1"/>
  <c r="Q1179" i="6"/>
  <c r="S1179" i="6" s="1"/>
  <c r="Q1180" i="6"/>
  <c r="S1180" i="6" s="1"/>
  <c r="Q1181" i="6"/>
  <c r="S1181" i="6" s="1"/>
  <c r="Q1182" i="6"/>
  <c r="S1182" i="6" s="1"/>
  <c r="Q1183" i="6"/>
  <c r="S1183" i="6" s="1"/>
  <c r="Q1184" i="6"/>
  <c r="S1184" i="6" s="1"/>
  <c r="Q1185" i="6"/>
  <c r="S1185" i="6" s="1"/>
  <c r="Q1186" i="6"/>
  <c r="S1186" i="6" s="1"/>
  <c r="Q1187" i="6"/>
  <c r="S1187" i="6" s="1"/>
  <c r="Q1188" i="6"/>
  <c r="S1188" i="6" s="1"/>
  <c r="Q1189" i="6"/>
  <c r="S1189" i="6" s="1"/>
  <c r="Q1190" i="6"/>
  <c r="S1190" i="6" s="1"/>
  <c r="Q1191" i="6"/>
  <c r="S1191" i="6" s="1"/>
  <c r="Q1192" i="6"/>
  <c r="S1192" i="6" s="1"/>
  <c r="Q1193" i="6"/>
  <c r="S1193" i="6" s="1"/>
  <c r="Q1194" i="6"/>
  <c r="S1194" i="6" s="1"/>
  <c r="Q1195" i="6"/>
  <c r="S1195" i="6" s="1"/>
  <c r="Q1196" i="6"/>
  <c r="S1196" i="6" s="1"/>
  <c r="Q1197" i="6"/>
  <c r="S1197" i="6" s="1"/>
  <c r="Q1198" i="6"/>
  <c r="S1198" i="6" s="1"/>
  <c r="Q1199" i="6"/>
  <c r="S1199" i="6" s="1"/>
  <c r="Q1200" i="6"/>
  <c r="S1200" i="6" s="1"/>
  <c r="Q1201" i="6"/>
  <c r="S1201" i="6" s="1"/>
  <c r="Q1202" i="6"/>
  <c r="S1202" i="6" s="1"/>
  <c r="Q1203" i="6"/>
  <c r="S1203" i="6" s="1"/>
  <c r="Q1204" i="6"/>
  <c r="S1204" i="6" s="1"/>
  <c r="Q1205" i="6"/>
  <c r="S1205" i="6" s="1"/>
  <c r="Q1206" i="6"/>
  <c r="S1206" i="6" s="1"/>
  <c r="Q1207" i="6"/>
  <c r="S1207" i="6" s="1"/>
  <c r="Q1208" i="6"/>
  <c r="S1208" i="6" s="1"/>
  <c r="Q1209" i="6"/>
  <c r="S1209" i="6" s="1"/>
  <c r="Q1210" i="6"/>
  <c r="S1210" i="6" s="1"/>
  <c r="Q1211" i="6"/>
  <c r="S1211" i="6" s="1"/>
  <c r="Q1212" i="6"/>
  <c r="S1212" i="6" s="1"/>
  <c r="Q1213" i="6"/>
  <c r="S1213" i="6" s="1"/>
  <c r="Q1214" i="6"/>
  <c r="S1214" i="6" s="1"/>
  <c r="Q1215" i="6"/>
  <c r="S1215" i="6" s="1"/>
  <c r="Q1216" i="6"/>
  <c r="S1216" i="6" s="1"/>
  <c r="Q1217" i="6"/>
  <c r="S1217" i="6" s="1"/>
  <c r="Q1218" i="6"/>
  <c r="S1218" i="6" s="1"/>
  <c r="Q1219" i="6"/>
  <c r="S1219" i="6" s="1"/>
  <c r="Q1220" i="6"/>
  <c r="S1220" i="6" s="1"/>
  <c r="Q1221" i="6"/>
  <c r="S1221" i="6" s="1"/>
  <c r="Q1222" i="6"/>
  <c r="S1222" i="6" s="1"/>
  <c r="Q1223" i="6"/>
  <c r="S1223" i="6" s="1"/>
  <c r="Q1224" i="6"/>
  <c r="S1224" i="6" s="1"/>
  <c r="Q1225" i="6"/>
  <c r="S1225" i="6" s="1"/>
  <c r="Q1226" i="6"/>
  <c r="S1226" i="6" s="1"/>
  <c r="Q1227" i="6"/>
  <c r="S1227" i="6" s="1"/>
  <c r="Q1228" i="6"/>
  <c r="S1228" i="6" s="1"/>
  <c r="Q1229" i="6"/>
  <c r="S1229" i="6" s="1"/>
  <c r="Q1230" i="6"/>
  <c r="S1230" i="6" s="1"/>
  <c r="Q1231" i="6"/>
  <c r="S1231" i="6" s="1"/>
  <c r="Q1232" i="6"/>
  <c r="S1232" i="6" s="1"/>
  <c r="Q1233" i="6"/>
  <c r="S1233" i="6" s="1"/>
  <c r="Q1234" i="6"/>
  <c r="S1234" i="6" s="1"/>
  <c r="Q1235" i="6"/>
  <c r="S1235" i="6" s="1"/>
  <c r="Q1236" i="6"/>
  <c r="S1236" i="6" s="1"/>
  <c r="Q1237" i="6"/>
  <c r="S1237" i="6" s="1"/>
  <c r="Q1238" i="6"/>
  <c r="S1238" i="6" s="1"/>
  <c r="Q1239" i="6"/>
  <c r="S1239" i="6" s="1"/>
  <c r="Q1240" i="6"/>
  <c r="S1240" i="6" s="1"/>
  <c r="Q1241" i="6"/>
  <c r="S1241" i="6" s="1"/>
  <c r="Q1242" i="6"/>
  <c r="S1242" i="6" s="1"/>
  <c r="Q1243" i="6"/>
  <c r="S1243" i="6" s="1"/>
  <c r="Q1244" i="6"/>
  <c r="S1244" i="6" s="1"/>
  <c r="Q1245" i="6"/>
  <c r="S1245" i="6" s="1"/>
  <c r="Q1246" i="6"/>
  <c r="S1246" i="6" s="1"/>
  <c r="Q1247" i="6"/>
  <c r="S1247" i="6" s="1"/>
  <c r="Q1248" i="6"/>
  <c r="S1248" i="6" s="1"/>
  <c r="Q1249" i="6"/>
  <c r="S1249" i="6" s="1"/>
  <c r="Q1250" i="6"/>
  <c r="S1250" i="6" s="1"/>
  <c r="Q1251" i="6"/>
  <c r="S1251" i="6" s="1"/>
  <c r="Q1252" i="6"/>
  <c r="S1252" i="6" s="1"/>
  <c r="Q1253" i="6"/>
  <c r="S1253" i="6" s="1"/>
  <c r="Q1254" i="6"/>
  <c r="S1254" i="6" s="1"/>
  <c r="Q1255" i="6"/>
  <c r="S1255" i="6" s="1"/>
  <c r="Q1256" i="6"/>
  <c r="S1256" i="6" s="1"/>
  <c r="Q1257" i="6"/>
  <c r="S1257" i="6" s="1"/>
  <c r="Q1258" i="6"/>
  <c r="S1258" i="6" s="1"/>
  <c r="Q1259" i="6"/>
  <c r="S1259" i="6" s="1"/>
  <c r="Q1260" i="6"/>
  <c r="S1260" i="6" s="1"/>
  <c r="Q1261" i="6"/>
  <c r="S1261" i="6" s="1"/>
  <c r="Q1262" i="6"/>
  <c r="S1262" i="6" s="1"/>
  <c r="Q1263" i="6"/>
  <c r="S1263" i="6" s="1"/>
  <c r="Q1264" i="6"/>
  <c r="S1264" i="6" s="1"/>
  <c r="Q1265" i="6"/>
  <c r="S1265" i="6" s="1"/>
  <c r="Q1266" i="6"/>
  <c r="S1266" i="6" s="1"/>
  <c r="Q1267" i="6"/>
  <c r="S1267" i="6" s="1"/>
  <c r="Q1268" i="6"/>
  <c r="S1268" i="6" s="1"/>
  <c r="Q1269" i="6"/>
  <c r="S1269" i="6" s="1"/>
  <c r="Q1270" i="6"/>
  <c r="S1270" i="6" s="1"/>
  <c r="Q1271" i="6"/>
  <c r="S1271" i="6" s="1"/>
  <c r="Q1272" i="6"/>
  <c r="S1272" i="6" s="1"/>
  <c r="Q1273" i="6"/>
  <c r="S1273" i="6" s="1"/>
  <c r="Q1274" i="6"/>
  <c r="S1274" i="6" s="1"/>
  <c r="Q1275" i="6"/>
  <c r="S1275" i="6" s="1"/>
  <c r="Q1276" i="6"/>
  <c r="S1276" i="6" s="1"/>
  <c r="Q1277" i="6"/>
  <c r="S1277" i="6" s="1"/>
  <c r="Q1278" i="6"/>
  <c r="S1278" i="6" s="1"/>
  <c r="Q1279" i="6"/>
  <c r="S1279" i="6" s="1"/>
  <c r="Q1280" i="6"/>
  <c r="S1280" i="6" s="1"/>
  <c r="Q1281" i="6"/>
  <c r="S1281" i="6" s="1"/>
  <c r="Q1282" i="6"/>
  <c r="S1282" i="6" s="1"/>
  <c r="Q1283" i="6"/>
  <c r="S1283" i="6" s="1"/>
  <c r="Q1284" i="6"/>
  <c r="S1284" i="6" s="1"/>
  <c r="Q1285" i="6"/>
  <c r="S1285" i="6" s="1"/>
  <c r="Q1286" i="6"/>
  <c r="S1286" i="6" s="1"/>
  <c r="Q1287" i="6"/>
  <c r="S1287" i="6" s="1"/>
  <c r="Q1288" i="6"/>
  <c r="S1288" i="6" s="1"/>
  <c r="Q1289" i="6"/>
  <c r="S1289" i="6" s="1"/>
  <c r="Q1290" i="6"/>
  <c r="S1290" i="6" s="1"/>
  <c r="Q1291" i="6"/>
  <c r="S1291" i="6" s="1"/>
  <c r="Q1292" i="6"/>
  <c r="S1292" i="6" s="1"/>
  <c r="Q1293" i="6"/>
  <c r="S1293" i="6" s="1"/>
  <c r="Q1294" i="6"/>
  <c r="S1294" i="6" s="1"/>
  <c r="Q1295" i="6"/>
  <c r="S1295" i="6" s="1"/>
  <c r="Q1296" i="6"/>
  <c r="S1296" i="6" s="1"/>
  <c r="Q1297" i="6"/>
  <c r="S1297" i="6" s="1"/>
  <c r="Q1298" i="6"/>
  <c r="S1298" i="6" s="1"/>
  <c r="Q1299" i="6"/>
  <c r="S1299" i="6" s="1"/>
  <c r="Q1300" i="6"/>
  <c r="S1300" i="6" s="1"/>
  <c r="Q1301" i="6"/>
  <c r="S1301" i="6" s="1"/>
  <c r="Q1302" i="6"/>
  <c r="S1302" i="6" s="1"/>
  <c r="Q1303" i="6"/>
  <c r="S1303" i="6" s="1"/>
  <c r="Q1304" i="6"/>
  <c r="S1304" i="6" s="1"/>
  <c r="Q1305" i="6"/>
  <c r="S1305" i="6" s="1"/>
  <c r="Q1306" i="6"/>
  <c r="S1306" i="6" s="1"/>
  <c r="Q1307" i="6"/>
  <c r="S1307" i="6" s="1"/>
  <c r="Q1308" i="6"/>
  <c r="S1308" i="6" s="1"/>
  <c r="Q1309" i="6"/>
  <c r="S1309" i="6" s="1"/>
  <c r="Q1310" i="6"/>
  <c r="S1310" i="6" s="1"/>
  <c r="Q1311" i="6"/>
  <c r="S1311" i="6" s="1"/>
  <c r="Q1312" i="6"/>
  <c r="S1312" i="6" s="1"/>
  <c r="Q1313" i="6"/>
  <c r="S1313" i="6" s="1"/>
  <c r="Q1314" i="6"/>
  <c r="S1314" i="6" s="1"/>
  <c r="Q1315" i="6"/>
  <c r="S1315" i="6" s="1"/>
  <c r="Q1316" i="6"/>
  <c r="S1316" i="6" s="1"/>
  <c r="Q1317" i="6"/>
  <c r="S1317" i="6" s="1"/>
  <c r="Q1318" i="6"/>
  <c r="S1318" i="6" s="1"/>
  <c r="Q1319" i="6"/>
  <c r="S1319" i="6" s="1"/>
  <c r="Q1320" i="6"/>
  <c r="S1320" i="6" s="1"/>
  <c r="Q1321" i="6"/>
  <c r="S1321" i="6" s="1"/>
  <c r="Q1322" i="6"/>
  <c r="S1322" i="6" s="1"/>
  <c r="Q1323" i="6"/>
  <c r="S1323" i="6" s="1"/>
  <c r="Q1324" i="6"/>
  <c r="S1324" i="6" s="1"/>
  <c r="Q1325" i="6"/>
  <c r="S1325" i="6" s="1"/>
  <c r="Q1326" i="6"/>
  <c r="S1326" i="6" s="1"/>
  <c r="Q1327" i="6"/>
  <c r="S1327" i="6" s="1"/>
  <c r="Q1328" i="6"/>
  <c r="S1328" i="6" s="1"/>
  <c r="Q1329" i="6"/>
  <c r="S1329" i="6" s="1"/>
  <c r="Q1330" i="6"/>
  <c r="S1330" i="6" s="1"/>
  <c r="Q1331" i="6"/>
  <c r="S1331" i="6" s="1"/>
  <c r="Q1332" i="6"/>
  <c r="S1332" i="6" s="1"/>
  <c r="Q1333" i="6"/>
  <c r="S1333" i="6" s="1"/>
  <c r="Q1334" i="6"/>
  <c r="S1334" i="6" s="1"/>
  <c r="Q1335" i="6"/>
  <c r="S1335" i="6" s="1"/>
  <c r="Q1336" i="6"/>
  <c r="S1336" i="6" s="1"/>
  <c r="Q1337" i="6"/>
  <c r="S1337" i="6" s="1"/>
  <c r="Q1338" i="6"/>
  <c r="S1338" i="6" s="1"/>
  <c r="Q1339" i="6"/>
  <c r="S1339" i="6" s="1"/>
  <c r="Q1340" i="6"/>
  <c r="S1340" i="6" s="1"/>
  <c r="Q1341" i="6"/>
  <c r="S1341" i="6" s="1"/>
  <c r="Q1342" i="6"/>
  <c r="S1342" i="6" s="1"/>
  <c r="Q1343" i="6"/>
  <c r="S1343" i="6" s="1"/>
  <c r="Q1344" i="6"/>
  <c r="S1344" i="6" s="1"/>
  <c r="Q1345" i="6"/>
  <c r="S1345" i="6" s="1"/>
  <c r="Q1346" i="6"/>
  <c r="S1346" i="6" s="1"/>
  <c r="Q1347" i="6"/>
  <c r="S1347" i="6" s="1"/>
  <c r="Q1348" i="6"/>
  <c r="S1348" i="6" s="1"/>
  <c r="Q1349" i="6"/>
  <c r="S1349" i="6" s="1"/>
  <c r="Q1350" i="6"/>
  <c r="S1350" i="6" s="1"/>
  <c r="Q1351" i="6"/>
  <c r="S1351" i="6" s="1"/>
  <c r="Q1352" i="6"/>
  <c r="S1352" i="6" s="1"/>
  <c r="Q1353" i="6"/>
  <c r="S1353" i="6" s="1"/>
  <c r="Q1354" i="6"/>
  <c r="S1354" i="6" s="1"/>
  <c r="Q1355" i="6"/>
  <c r="S1355" i="6" s="1"/>
  <c r="Q1356" i="6"/>
  <c r="S1356" i="6" s="1"/>
  <c r="Q1357" i="6"/>
  <c r="S1357" i="6" s="1"/>
  <c r="Q1358" i="6"/>
  <c r="S1358" i="6" s="1"/>
  <c r="Q1359" i="6"/>
  <c r="S1359" i="6" s="1"/>
  <c r="Q1360" i="6"/>
  <c r="S1360" i="6" s="1"/>
  <c r="Q1361" i="6"/>
  <c r="S1361" i="6" s="1"/>
  <c r="Q1362" i="6"/>
  <c r="S1362" i="6" s="1"/>
  <c r="Q1363" i="6"/>
  <c r="S1363" i="6" s="1"/>
  <c r="Q1364" i="6"/>
  <c r="S1364" i="6" s="1"/>
  <c r="Q1365" i="6"/>
  <c r="S1365" i="6" s="1"/>
  <c r="Q1366" i="6"/>
  <c r="S1366" i="6" s="1"/>
  <c r="Q1367" i="6"/>
  <c r="S1367" i="6" s="1"/>
  <c r="Q1368" i="6"/>
  <c r="S1368" i="6" s="1"/>
  <c r="Q1369" i="6"/>
  <c r="S1369" i="6" s="1"/>
  <c r="Q1370" i="6"/>
  <c r="S1370" i="6" s="1"/>
  <c r="Q1371" i="6"/>
  <c r="S1371" i="6" s="1"/>
  <c r="Q1372" i="6"/>
  <c r="S1372" i="6" s="1"/>
  <c r="Q1373" i="6"/>
  <c r="S1373" i="6" s="1"/>
  <c r="Q1374" i="6"/>
  <c r="S1374" i="6" s="1"/>
  <c r="Q1375" i="6"/>
  <c r="S1375" i="6" s="1"/>
  <c r="Q1376" i="6"/>
  <c r="S1376" i="6" s="1"/>
  <c r="Q1377" i="6"/>
  <c r="S1377" i="6" s="1"/>
  <c r="Q1378" i="6"/>
  <c r="S1378" i="6" s="1"/>
  <c r="Q1379" i="6"/>
  <c r="S1379" i="6" s="1"/>
  <c r="Q1380" i="6"/>
  <c r="S1380" i="6" s="1"/>
  <c r="Q1381" i="6"/>
  <c r="S1381" i="6" s="1"/>
  <c r="Q1382" i="6"/>
  <c r="S1382" i="6" s="1"/>
  <c r="Q1383" i="6"/>
  <c r="S1383" i="6" s="1"/>
  <c r="Q1384" i="6"/>
  <c r="S1384" i="6" s="1"/>
  <c r="Q1385" i="6"/>
  <c r="S1385" i="6" s="1"/>
  <c r="Q1386" i="6"/>
  <c r="S1386" i="6" s="1"/>
  <c r="Q1387" i="6"/>
  <c r="S1387" i="6" s="1"/>
  <c r="Q1388" i="6"/>
  <c r="S1388" i="6" s="1"/>
  <c r="Q1389" i="6"/>
  <c r="S1389" i="6" s="1"/>
  <c r="Q1390" i="6"/>
  <c r="S1390" i="6" s="1"/>
  <c r="Q1391" i="6"/>
  <c r="S1391" i="6" s="1"/>
  <c r="Q1392" i="6"/>
  <c r="S1392" i="6" s="1"/>
  <c r="Q1393" i="6"/>
  <c r="S1393" i="6" s="1"/>
  <c r="Q1394" i="6"/>
  <c r="S1394" i="6" s="1"/>
  <c r="Q1395" i="6"/>
  <c r="S1395" i="6" s="1"/>
  <c r="Q1396" i="6"/>
  <c r="S1396" i="6" s="1"/>
  <c r="Q1397" i="6"/>
  <c r="S1397" i="6" s="1"/>
  <c r="Q1398" i="6"/>
  <c r="S1398" i="6" s="1"/>
  <c r="Q1399" i="6"/>
  <c r="S1399" i="6" s="1"/>
  <c r="Q1400" i="6"/>
  <c r="S1400" i="6" s="1"/>
  <c r="Q1401" i="6"/>
  <c r="S1401" i="6" s="1"/>
  <c r="Q1402" i="6"/>
  <c r="S1402" i="6" s="1"/>
  <c r="Q1403" i="6"/>
  <c r="S1403" i="6" s="1"/>
  <c r="Q1404" i="6"/>
  <c r="S1404" i="6" s="1"/>
  <c r="Q1405" i="6"/>
  <c r="S1405" i="6" s="1"/>
  <c r="Q1406" i="6"/>
  <c r="S1406" i="6" s="1"/>
  <c r="Q1407" i="6"/>
  <c r="S1407" i="6" s="1"/>
  <c r="Q1408" i="6"/>
  <c r="S1408" i="6" s="1"/>
  <c r="Q1409" i="6"/>
  <c r="S1409" i="6" s="1"/>
  <c r="Q1410" i="6"/>
  <c r="S1410" i="6" s="1"/>
  <c r="Q1411" i="6"/>
  <c r="S1411" i="6" s="1"/>
  <c r="Q1412" i="6"/>
  <c r="S1412" i="6" s="1"/>
  <c r="Q1413" i="6"/>
  <c r="S1413" i="6" s="1"/>
  <c r="Q1414" i="6"/>
  <c r="S1414" i="6" s="1"/>
  <c r="Q1415" i="6"/>
  <c r="S1415" i="6" s="1"/>
  <c r="Q1416" i="6"/>
  <c r="S1416" i="6" s="1"/>
  <c r="Q1417" i="6"/>
  <c r="S1417" i="6" s="1"/>
  <c r="Q1418" i="6"/>
  <c r="S1418" i="6" s="1"/>
  <c r="Q1419" i="6"/>
  <c r="S1419" i="6" s="1"/>
  <c r="Q1420" i="6"/>
  <c r="S1420" i="6" s="1"/>
  <c r="Q1421" i="6"/>
  <c r="S1421" i="6" s="1"/>
  <c r="Q1422" i="6"/>
  <c r="S1422" i="6" s="1"/>
  <c r="Q1423" i="6"/>
  <c r="S1423" i="6" s="1"/>
  <c r="Q1424" i="6"/>
  <c r="S1424" i="6" s="1"/>
  <c r="Q1425" i="6"/>
  <c r="S1425" i="6" s="1"/>
  <c r="Q1426" i="6"/>
  <c r="S1426" i="6" s="1"/>
  <c r="Q1427" i="6"/>
  <c r="S1427" i="6" s="1"/>
  <c r="Q1428" i="6"/>
  <c r="S1428" i="6" s="1"/>
  <c r="Q1429" i="6"/>
  <c r="S1429" i="6" s="1"/>
  <c r="Q1430" i="6"/>
  <c r="S1430" i="6" s="1"/>
  <c r="Q1431" i="6"/>
  <c r="S1431" i="6" s="1"/>
  <c r="Q1432" i="6"/>
  <c r="S1432" i="6" s="1"/>
  <c r="Q1433" i="6"/>
  <c r="S1433" i="6" s="1"/>
  <c r="Q1434" i="6"/>
  <c r="S1434" i="6" s="1"/>
  <c r="Q1435" i="6"/>
  <c r="S1435" i="6" s="1"/>
  <c r="Q1436" i="6"/>
  <c r="S1436" i="6" s="1"/>
  <c r="Q1437" i="6"/>
  <c r="S1437" i="6" s="1"/>
  <c r="Q1438" i="6"/>
  <c r="S1438" i="6" s="1"/>
  <c r="Q1439" i="6"/>
  <c r="S1439" i="6" s="1"/>
  <c r="Q1440" i="6"/>
  <c r="S1440" i="6" s="1"/>
  <c r="Q1441" i="6"/>
  <c r="S1441" i="6" s="1"/>
  <c r="Q1442" i="6"/>
  <c r="S1442" i="6" s="1"/>
  <c r="Q1443" i="6"/>
  <c r="S1443" i="6" s="1"/>
  <c r="Q1444" i="6"/>
  <c r="S1444" i="6" s="1"/>
  <c r="Q1445" i="6"/>
  <c r="S1445" i="6" s="1"/>
  <c r="Q1446" i="6"/>
  <c r="S1446" i="6" s="1"/>
  <c r="Q1447" i="6"/>
  <c r="S1447" i="6" s="1"/>
  <c r="Q1448" i="6"/>
  <c r="S1448" i="6" s="1"/>
  <c r="Q1449" i="6"/>
  <c r="S1449" i="6" s="1"/>
  <c r="Q1450" i="6"/>
  <c r="S1450" i="6" s="1"/>
  <c r="Q1451" i="6"/>
  <c r="S1451" i="6" s="1"/>
  <c r="Q1452" i="6"/>
  <c r="S1452" i="6" s="1"/>
  <c r="Q1453" i="6"/>
  <c r="S1453" i="6" s="1"/>
  <c r="Q1454" i="6"/>
  <c r="S1454" i="6" s="1"/>
  <c r="Q1455" i="6"/>
  <c r="S1455" i="6" s="1"/>
  <c r="Q1456" i="6"/>
  <c r="S1456" i="6" s="1"/>
  <c r="Q1457" i="6"/>
  <c r="S1457" i="6" s="1"/>
  <c r="Q1458" i="6"/>
  <c r="S1458" i="6" s="1"/>
  <c r="Q1459" i="6"/>
  <c r="S1459" i="6" s="1"/>
  <c r="Q1460" i="6"/>
  <c r="S1460" i="6" s="1"/>
  <c r="Q1461" i="6"/>
  <c r="S1461" i="6" s="1"/>
  <c r="Q1462" i="6"/>
  <c r="S1462" i="6" s="1"/>
  <c r="Q1463" i="6"/>
  <c r="S1463" i="6" s="1"/>
  <c r="Q1464" i="6"/>
  <c r="S1464" i="6" s="1"/>
  <c r="Q1465" i="6"/>
  <c r="S1465" i="6" s="1"/>
  <c r="Q1466" i="6"/>
  <c r="S1466" i="6" s="1"/>
  <c r="Q1467" i="6"/>
  <c r="S1467" i="6" s="1"/>
  <c r="Q1468" i="6"/>
  <c r="S1468" i="6" s="1"/>
  <c r="Q1469" i="6"/>
  <c r="S1469" i="6" s="1"/>
  <c r="Q1470" i="6"/>
  <c r="S1470" i="6" s="1"/>
  <c r="Q1471" i="6"/>
  <c r="S1471" i="6" s="1"/>
  <c r="Q1472" i="6"/>
  <c r="S1472" i="6" s="1"/>
  <c r="Q1473" i="6"/>
  <c r="S1473" i="6" s="1"/>
  <c r="Q1474" i="6"/>
  <c r="S1474" i="6" s="1"/>
  <c r="Q1475" i="6"/>
  <c r="S1475" i="6" s="1"/>
  <c r="Q1476" i="6"/>
  <c r="S1476" i="6" s="1"/>
  <c r="Q1477" i="6"/>
  <c r="S1477" i="6" s="1"/>
  <c r="Q1478" i="6"/>
  <c r="S1478" i="6" s="1"/>
  <c r="Q1479" i="6"/>
  <c r="S1479" i="6" s="1"/>
  <c r="Q1480" i="6"/>
  <c r="S1480" i="6" s="1"/>
  <c r="Q1481" i="6"/>
  <c r="S1481" i="6" s="1"/>
  <c r="Q1482" i="6"/>
  <c r="S1482" i="6" s="1"/>
  <c r="Q1483" i="6"/>
  <c r="S1483" i="6" s="1"/>
  <c r="Q1484" i="6"/>
  <c r="S1484" i="6" s="1"/>
  <c r="Q1485" i="6"/>
  <c r="S1485" i="6" s="1"/>
  <c r="Q1486" i="6"/>
  <c r="S1486" i="6" s="1"/>
  <c r="Q1487" i="6"/>
  <c r="S1487" i="6" s="1"/>
  <c r="Q1488" i="6"/>
  <c r="S1488" i="6" s="1"/>
  <c r="Q1489" i="6"/>
  <c r="S1489" i="6" s="1"/>
  <c r="Q1490" i="6"/>
  <c r="S1490" i="6" s="1"/>
  <c r="Q1491" i="6"/>
  <c r="S1491" i="6" s="1"/>
  <c r="Q1492" i="6"/>
  <c r="S1492" i="6" s="1"/>
  <c r="Q1493" i="6"/>
  <c r="S1493" i="6" s="1"/>
  <c r="Q1494" i="6"/>
  <c r="S1494" i="6" s="1"/>
  <c r="Q1495" i="6"/>
  <c r="S1495" i="6" s="1"/>
  <c r="Q1496" i="6"/>
  <c r="S1496" i="6" s="1"/>
  <c r="Q1497" i="6"/>
  <c r="S1497" i="6" s="1"/>
  <c r="Q1498" i="6"/>
  <c r="S1498" i="6" s="1"/>
  <c r="Q1499" i="6"/>
  <c r="S1499" i="6" s="1"/>
  <c r="Q1500" i="6"/>
  <c r="S1500" i="6" s="1"/>
  <c r="Q1501" i="6"/>
  <c r="S1501" i="6" s="1"/>
  <c r="Q1502" i="6"/>
  <c r="S1502" i="6" s="1"/>
  <c r="Q1503" i="6"/>
  <c r="S1503" i="6" s="1"/>
  <c r="O2" i="4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S7" i="4"/>
  <c r="S8" i="4"/>
  <c r="S9" i="4"/>
  <c r="S10" i="4"/>
  <c r="S11" i="4"/>
  <c r="S12" i="4"/>
  <c r="S13" i="4"/>
  <c r="S14" i="4"/>
  <c r="S15" i="4"/>
  <c r="S16" i="4"/>
  <c r="S17" i="4"/>
  <c r="S3" i="4"/>
  <c r="S4" i="4"/>
  <c r="S5" i="4"/>
  <c r="S6" i="4"/>
  <c r="K3" i="4"/>
  <c r="K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L3" i="4"/>
  <c r="L4" i="4" s="1"/>
  <c r="J3" i="4"/>
  <c r="J4" i="4" s="1"/>
  <c r="J5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F3" i="4"/>
  <c r="F4" i="4" s="1"/>
  <c r="F5" i="4" s="1"/>
  <c r="F6" i="4" s="1"/>
  <c r="G3" i="4"/>
  <c r="G4" i="4" s="1"/>
  <c r="X273" i="4" l="1"/>
  <c r="X281" i="4"/>
  <c r="X289" i="4"/>
  <c r="X266" i="4"/>
  <c r="X274" i="4"/>
  <c r="X282" i="4"/>
  <c r="X267" i="4"/>
  <c r="X275" i="4"/>
  <c r="X283" i="4"/>
  <c r="X268" i="4"/>
  <c r="X276" i="4"/>
  <c r="X284" i="4"/>
  <c r="X269" i="4"/>
  <c r="X277" i="4"/>
  <c r="X285" i="4"/>
  <c r="X270" i="4"/>
  <c r="X278" i="4"/>
  <c r="X286" i="4"/>
  <c r="X271" i="4"/>
  <c r="X279" i="4"/>
  <c r="X287" i="4"/>
  <c r="X272" i="4"/>
  <c r="X280" i="4"/>
  <c r="X288" i="4"/>
  <c r="I9" i="6"/>
  <c r="J9" i="6" s="1"/>
  <c r="L151" i="4"/>
  <c r="O150" i="4"/>
  <c r="N6" i="6"/>
  <c r="O6" i="6" s="1"/>
  <c r="N64" i="4"/>
  <c r="N65" i="4" s="1"/>
  <c r="N66" i="4" s="1"/>
  <c r="N67" i="4" s="1"/>
  <c r="N68" i="4" s="1"/>
  <c r="N69" i="4" s="1"/>
  <c r="N70" i="4" s="1"/>
  <c r="L66" i="4"/>
  <c r="L67" i="4" s="1"/>
  <c r="O65" i="4"/>
  <c r="O64" i="4"/>
  <c r="O35" i="4"/>
  <c r="L36" i="4"/>
  <c r="P4" i="4"/>
  <c r="P3" i="4"/>
  <c r="K31" i="4"/>
  <c r="L5" i="4"/>
  <c r="O4" i="4"/>
  <c r="O3" i="4"/>
  <c r="M21" i="4"/>
  <c r="K5" i="4"/>
  <c r="J6" i="4"/>
  <c r="G5" i="4"/>
  <c r="F7" i="4"/>
  <c r="Y184" i="4" l="1"/>
  <c r="Y192" i="4"/>
  <c r="Y185" i="4"/>
  <c r="Y193" i="4"/>
  <c r="Y186" i="4"/>
  <c r="Y194" i="4"/>
  <c r="Y187" i="4"/>
  <c r="Y195" i="4"/>
  <c r="Y188" i="4"/>
  <c r="Y196" i="4"/>
  <c r="Y189" i="4"/>
  <c r="Y197" i="4"/>
  <c r="Y190" i="4"/>
  <c r="Y198" i="4"/>
  <c r="Y191" i="4"/>
  <c r="Y199" i="4"/>
  <c r="X297" i="4"/>
  <c r="X305" i="4"/>
  <c r="X313" i="4"/>
  <c r="X321" i="4"/>
  <c r="X329" i="4"/>
  <c r="X337" i="4"/>
  <c r="X345" i="4"/>
  <c r="X353" i="4"/>
  <c r="X361" i="4"/>
  <c r="X369" i="4"/>
  <c r="X377" i="4"/>
  <c r="X385" i="4"/>
  <c r="X393" i="4"/>
  <c r="X401" i="4"/>
  <c r="X409" i="4"/>
  <c r="X417" i="4"/>
  <c r="X425" i="4"/>
  <c r="X433" i="4"/>
  <c r="X441" i="4"/>
  <c r="X449" i="4"/>
  <c r="X457" i="4"/>
  <c r="X465" i="4"/>
  <c r="X473" i="4"/>
  <c r="X481" i="4"/>
  <c r="X489" i="4"/>
  <c r="X497" i="4"/>
  <c r="X505" i="4"/>
  <c r="X513" i="4"/>
  <c r="X521" i="4"/>
  <c r="X529" i="4"/>
  <c r="X537" i="4"/>
  <c r="X545" i="4"/>
  <c r="X553" i="4"/>
  <c r="X561" i="4"/>
  <c r="X569" i="4"/>
  <c r="X577" i="4"/>
  <c r="X585" i="4"/>
  <c r="X290" i="4"/>
  <c r="X298" i="4"/>
  <c r="X306" i="4"/>
  <c r="X314" i="4"/>
  <c r="X322" i="4"/>
  <c r="X330" i="4"/>
  <c r="X338" i="4"/>
  <c r="X346" i="4"/>
  <c r="X354" i="4"/>
  <c r="X362" i="4"/>
  <c r="X370" i="4"/>
  <c r="X378" i="4"/>
  <c r="X386" i="4"/>
  <c r="X394" i="4"/>
  <c r="X402" i="4"/>
  <c r="X410" i="4"/>
  <c r="X418" i="4"/>
  <c r="X426" i="4"/>
  <c r="X434" i="4"/>
  <c r="X442" i="4"/>
  <c r="X450" i="4"/>
  <c r="X458" i="4"/>
  <c r="X466" i="4"/>
  <c r="X474" i="4"/>
  <c r="X482" i="4"/>
  <c r="X490" i="4"/>
  <c r="X498" i="4"/>
  <c r="X506" i="4"/>
  <c r="X514" i="4"/>
  <c r="X522" i="4"/>
  <c r="X530" i="4"/>
  <c r="X538" i="4"/>
  <c r="X546" i="4"/>
  <c r="X554" i="4"/>
  <c r="X562" i="4"/>
  <c r="X291" i="4"/>
  <c r="X299" i="4"/>
  <c r="X307" i="4"/>
  <c r="X315" i="4"/>
  <c r="X323" i="4"/>
  <c r="X331" i="4"/>
  <c r="X339" i="4"/>
  <c r="X347" i="4"/>
  <c r="X355" i="4"/>
  <c r="X363" i="4"/>
  <c r="X371" i="4"/>
  <c r="X379" i="4"/>
  <c r="X387" i="4"/>
  <c r="X395" i="4"/>
  <c r="X403" i="4"/>
  <c r="X411" i="4"/>
  <c r="X419" i="4"/>
  <c r="X427" i="4"/>
  <c r="X435" i="4"/>
  <c r="X443" i="4"/>
  <c r="X451" i="4"/>
  <c r="X459" i="4"/>
  <c r="X467" i="4"/>
  <c r="X475" i="4"/>
  <c r="X483" i="4"/>
  <c r="X491" i="4"/>
  <c r="X499" i="4"/>
  <c r="X507" i="4"/>
  <c r="X515" i="4"/>
  <c r="X523" i="4"/>
  <c r="X531" i="4"/>
  <c r="X539" i="4"/>
  <c r="X547" i="4"/>
  <c r="X555" i="4"/>
  <c r="X563" i="4"/>
  <c r="X571" i="4"/>
  <c r="X579" i="4"/>
  <c r="X587" i="4"/>
  <c r="X595" i="4"/>
  <c r="X603" i="4"/>
  <c r="X611" i="4"/>
  <c r="X619" i="4"/>
  <c r="X627" i="4"/>
  <c r="X292" i="4"/>
  <c r="X300" i="4"/>
  <c r="X308" i="4"/>
  <c r="X316" i="4"/>
  <c r="X324" i="4"/>
  <c r="X332" i="4"/>
  <c r="X340" i="4"/>
  <c r="X348" i="4"/>
  <c r="X356" i="4"/>
  <c r="X364" i="4"/>
  <c r="X372" i="4"/>
  <c r="X380" i="4"/>
  <c r="X388" i="4"/>
  <c r="X396" i="4"/>
  <c r="X404" i="4"/>
  <c r="X412" i="4"/>
  <c r="X420" i="4"/>
  <c r="X428" i="4"/>
  <c r="X436" i="4"/>
  <c r="X444" i="4"/>
  <c r="X452" i="4"/>
  <c r="X460" i="4"/>
  <c r="X468" i="4"/>
  <c r="X476" i="4"/>
  <c r="X484" i="4"/>
  <c r="X492" i="4"/>
  <c r="X500" i="4"/>
  <c r="X508" i="4"/>
  <c r="X516" i="4"/>
  <c r="X524" i="4"/>
  <c r="X532" i="4"/>
  <c r="X540" i="4"/>
  <c r="X548" i="4"/>
  <c r="X556" i="4"/>
  <c r="X564" i="4"/>
  <c r="X572" i="4"/>
  <c r="X580" i="4"/>
  <c r="X588" i="4"/>
  <c r="X596" i="4"/>
  <c r="X604" i="4"/>
  <c r="X612" i="4"/>
  <c r="X293" i="4"/>
  <c r="X301" i="4"/>
  <c r="X309" i="4"/>
  <c r="X317" i="4"/>
  <c r="X325" i="4"/>
  <c r="X333" i="4"/>
  <c r="X341" i="4"/>
  <c r="X349" i="4"/>
  <c r="X357" i="4"/>
  <c r="X365" i="4"/>
  <c r="X373" i="4"/>
  <c r="X381" i="4"/>
  <c r="X389" i="4"/>
  <c r="X397" i="4"/>
  <c r="X405" i="4"/>
  <c r="X413" i="4"/>
  <c r="X421" i="4"/>
  <c r="X429" i="4"/>
  <c r="X437" i="4"/>
  <c r="X445" i="4"/>
  <c r="X453" i="4"/>
  <c r="X461" i="4"/>
  <c r="X469" i="4"/>
  <c r="X477" i="4"/>
  <c r="X485" i="4"/>
  <c r="X493" i="4"/>
  <c r="X501" i="4"/>
  <c r="X509" i="4"/>
  <c r="X517" i="4"/>
  <c r="X525" i="4"/>
  <c r="X533" i="4"/>
  <c r="X541" i="4"/>
  <c r="X549" i="4"/>
  <c r="X557" i="4"/>
  <c r="X565" i="4"/>
  <c r="X573" i="4"/>
  <c r="X581" i="4"/>
  <c r="X589" i="4"/>
  <c r="X294" i="4"/>
  <c r="X302" i="4"/>
  <c r="X310" i="4"/>
  <c r="X318" i="4"/>
  <c r="X326" i="4"/>
  <c r="X334" i="4"/>
  <c r="X342" i="4"/>
  <c r="X350" i="4"/>
  <c r="X358" i="4"/>
  <c r="X366" i="4"/>
  <c r="X374" i="4"/>
  <c r="X382" i="4"/>
  <c r="X390" i="4"/>
  <c r="X398" i="4"/>
  <c r="X406" i="4"/>
  <c r="X414" i="4"/>
  <c r="X422" i="4"/>
  <c r="X430" i="4"/>
  <c r="X438" i="4"/>
  <c r="X446" i="4"/>
  <c r="X454" i="4"/>
  <c r="X462" i="4"/>
  <c r="X470" i="4"/>
  <c r="X478" i="4"/>
  <c r="X486" i="4"/>
  <c r="X494" i="4"/>
  <c r="X502" i="4"/>
  <c r="X510" i="4"/>
  <c r="X518" i="4"/>
  <c r="X526" i="4"/>
  <c r="X534" i="4"/>
  <c r="X542" i="4"/>
  <c r="X550" i="4"/>
  <c r="X558" i="4"/>
  <c r="X566" i="4"/>
  <c r="X295" i="4"/>
  <c r="X303" i="4"/>
  <c r="X311" i="4"/>
  <c r="X319" i="4"/>
  <c r="X327" i="4"/>
  <c r="X335" i="4"/>
  <c r="X343" i="4"/>
  <c r="X351" i="4"/>
  <c r="X359" i="4"/>
  <c r="X367" i="4"/>
  <c r="X375" i="4"/>
  <c r="X383" i="4"/>
  <c r="X391" i="4"/>
  <c r="X399" i="4"/>
  <c r="X407" i="4"/>
  <c r="X415" i="4"/>
  <c r="X423" i="4"/>
  <c r="X431" i="4"/>
  <c r="X439" i="4"/>
  <c r="X447" i="4"/>
  <c r="X455" i="4"/>
  <c r="X463" i="4"/>
  <c r="X471" i="4"/>
  <c r="X479" i="4"/>
  <c r="X487" i="4"/>
  <c r="X495" i="4"/>
  <c r="X503" i="4"/>
  <c r="X511" i="4"/>
  <c r="X519" i="4"/>
  <c r="X527" i="4"/>
  <c r="X535" i="4"/>
  <c r="X543" i="4"/>
  <c r="X551" i="4"/>
  <c r="X559" i="4"/>
  <c r="X567" i="4"/>
  <c r="X575" i="4"/>
  <c r="X583" i="4"/>
  <c r="X591" i="4"/>
  <c r="X599" i="4"/>
  <c r="X607" i="4"/>
  <c r="X615" i="4"/>
  <c r="X623" i="4"/>
  <c r="X296" i="4"/>
  <c r="X304" i="4"/>
  <c r="X312" i="4"/>
  <c r="X320" i="4"/>
  <c r="X328" i="4"/>
  <c r="X336" i="4"/>
  <c r="X344" i="4"/>
  <c r="X352" i="4"/>
  <c r="X360" i="4"/>
  <c r="X368" i="4"/>
  <c r="X376" i="4"/>
  <c r="X384" i="4"/>
  <c r="X392" i="4"/>
  <c r="X400" i="4"/>
  <c r="X408" i="4"/>
  <c r="X416" i="4"/>
  <c r="X424" i="4"/>
  <c r="X432" i="4"/>
  <c r="X440" i="4"/>
  <c r="X448" i="4"/>
  <c r="X456" i="4"/>
  <c r="X464" i="4"/>
  <c r="X472" i="4"/>
  <c r="X480" i="4"/>
  <c r="X488" i="4"/>
  <c r="X496" i="4"/>
  <c r="X504" i="4"/>
  <c r="X512" i="4"/>
  <c r="X520" i="4"/>
  <c r="X528" i="4"/>
  <c r="X536" i="4"/>
  <c r="X544" i="4"/>
  <c r="X552" i="4"/>
  <c r="X560" i="4"/>
  <c r="X568" i="4"/>
  <c r="X576" i="4"/>
  <c r="X584" i="4"/>
  <c r="X592" i="4"/>
  <c r="X600" i="4"/>
  <c r="X608" i="4"/>
  <c r="X590" i="4"/>
  <c r="X606" i="4"/>
  <c r="X620" i="4"/>
  <c r="X593" i="4"/>
  <c r="X609" i="4"/>
  <c r="X621" i="4"/>
  <c r="X594" i="4"/>
  <c r="X610" i="4"/>
  <c r="X622" i="4"/>
  <c r="X570" i="4"/>
  <c r="X597" i="4"/>
  <c r="X613" i="4"/>
  <c r="X624" i="4"/>
  <c r="X574" i="4"/>
  <c r="X598" i="4"/>
  <c r="X614" i="4"/>
  <c r="X625" i="4"/>
  <c r="X578" i="4"/>
  <c r="X601" i="4"/>
  <c r="X616" i="4"/>
  <c r="X626" i="4"/>
  <c r="X582" i="4"/>
  <c r="X602" i="4"/>
  <c r="X617" i="4"/>
  <c r="X628" i="4"/>
  <c r="X586" i="4"/>
  <c r="X605" i="4"/>
  <c r="X618" i="4"/>
  <c r="O151" i="4"/>
  <c r="L152" i="4"/>
  <c r="N7" i="6"/>
  <c r="N71" i="4"/>
  <c r="P70" i="4"/>
  <c r="O66" i="4"/>
  <c r="O67" i="4"/>
  <c r="L68" i="4"/>
  <c r="O36" i="4"/>
  <c r="L37" i="4"/>
  <c r="P5" i="4"/>
  <c r="K32" i="4"/>
  <c r="L6" i="4"/>
  <c r="O5" i="4"/>
  <c r="M22" i="4"/>
  <c r="K6" i="4"/>
  <c r="J7" i="4"/>
  <c r="G6" i="4"/>
  <c r="F8" i="4"/>
  <c r="O7" i="6" l="1"/>
  <c r="N8" i="6"/>
  <c r="O152" i="4"/>
  <c r="L153" i="4"/>
  <c r="N72" i="4"/>
  <c r="P71" i="4"/>
  <c r="O68" i="4"/>
  <c r="L69" i="4"/>
  <c r="O37" i="4"/>
  <c r="P6" i="4"/>
  <c r="L38" i="4"/>
  <c r="K33" i="4"/>
  <c r="L7" i="4"/>
  <c r="O6" i="4"/>
  <c r="M23" i="4"/>
  <c r="K7" i="4"/>
  <c r="P7" i="4" s="1"/>
  <c r="J8" i="4"/>
  <c r="G7" i="4"/>
  <c r="F9" i="4"/>
  <c r="Y200" i="4" l="1"/>
  <c r="Y208" i="4"/>
  <c r="Y216" i="4"/>
  <c r="Y224" i="4"/>
  <c r="Y232" i="4"/>
  <c r="Y240" i="4"/>
  <c r="Y248" i="4"/>
  <c r="Y256" i="4"/>
  <c r="Y264" i="4"/>
  <c r="Y201" i="4"/>
  <c r="Y209" i="4"/>
  <c r="Y217" i="4"/>
  <c r="Y225" i="4"/>
  <c r="Y233" i="4"/>
  <c r="Y241" i="4"/>
  <c r="Y249" i="4"/>
  <c r="Y257" i="4"/>
  <c r="Y265" i="4"/>
  <c r="Y202" i="4"/>
  <c r="Y210" i="4"/>
  <c r="Y218" i="4"/>
  <c r="Y226" i="4"/>
  <c r="Y234" i="4"/>
  <c r="Y242" i="4"/>
  <c r="Y250" i="4"/>
  <c r="Y258" i="4"/>
  <c r="Y203" i="4"/>
  <c r="Y211" i="4"/>
  <c r="Y219" i="4"/>
  <c r="Y227" i="4"/>
  <c r="Y235" i="4"/>
  <c r="Y243" i="4"/>
  <c r="Y251" i="4"/>
  <c r="Y259" i="4"/>
  <c r="Y204" i="4"/>
  <c r="Y212" i="4"/>
  <c r="Y220" i="4"/>
  <c r="Y228" i="4"/>
  <c r="Y236" i="4"/>
  <c r="Y244" i="4"/>
  <c r="Y252" i="4"/>
  <c r="Y260" i="4"/>
  <c r="Y205" i="4"/>
  <c r="Y213" i="4"/>
  <c r="Y221" i="4"/>
  <c r="Y229" i="4"/>
  <c r="Y237" i="4"/>
  <c r="Y245" i="4"/>
  <c r="Y253" i="4"/>
  <c r="Y261" i="4"/>
  <c r="Y206" i="4"/>
  <c r="Y214" i="4"/>
  <c r="Y222" i="4"/>
  <c r="Y230" i="4"/>
  <c r="Y238" i="4"/>
  <c r="Y246" i="4"/>
  <c r="Y254" i="4"/>
  <c r="Y262" i="4"/>
  <c r="Y239" i="4"/>
  <c r="Y247" i="4"/>
  <c r="Y255" i="4"/>
  <c r="Y263" i="4"/>
  <c r="Y207" i="4"/>
  <c r="Y215" i="4"/>
  <c r="Y223" i="4"/>
  <c r="Y231" i="4"/>
  <c r="O8" i="6"/>
  <c r="N9" i="6"/>
  <c r="O9" i="6" s="1"/>
  <c r="O153" i="4"/>
  <c r="L154" i="4"/>
  <c r="N73" i="4"/>
  <c r="P72" i="4"/>
  <c r="O69" i="4"/>
  <c r="O38" i="4"/>
  <c r="L39" i="4"/>
  <c r="L8" i="4"/>
  <c r="O7" i="4"/>
  <c r="M24" i="4"/>
  <c r="K8" i="4"/>
  <c r="J9" i="4"/>
  <c r="G8" i="4"/>
  <c r="F10" i="4"/>
  <c r="Y296" i="4" l="1"/>
  <c r="Y304" i="4"/>
  <c r="Y312" i="4"/>
  <c r="Y320" i="4"/>
  <c r="Y328" i="4"/>
  <c r="Y336" i="4"/>
  <c r="Y344" i="4"/>
  <c r="Y352" i="4"/>
  <c r="Y360" i="4"/>
  <c r="Y368" i="4"/>
  <c r="Y376" i="4"/>
  <c r="Y384" i="4"/>
  <c r="Y392" i="4"/>
  <c r="Y400" i="4"/>
  <c r="Y408" i="4"/>
  <c r="Y416" i="4"/>
  <c r="Y424" i="4"/>
  <c r="Y432" i="4"/>
  <c r="Y440" i="4"/>
  <c r="Y448" i="4"/>
  <c r="Y456" i="4"/>
  <c r="Y464" i="4"/>
  <c r="Y472" i="4"/>
  <c r="Y480" i="4"/>
  <c r="Y488" i="4"/>
  <c r="Y496" i="4"/>
  <c r="Y504" i="4"/>
  <c r="Y512" i="4"/>
  <c r="Y520" i="4"/>
  <c r="Y528" i="4"/>
  <c r="Y536" i="4"/>
  <c r="Y544" i="4"/>
  <c r="Y552" i="4"/>
  <c r="Y560" i="4"/>
  <c r="Y568" i="4"/>
  <c r="Y576" i="4"/>
  <c r="Y584" i="4"/>
  <c r="Y592" i="4"/>
  <c r="Y600" i="4"/>
  <c r="Y608" i="4"/>
  <c r="Y616" i="4"/>
  <c r="Y624" i="4"/>
  <c r="Y297" i="4"/>
  <c r="Y305" i="4"/>
  <c r="Y313" i="4"/>
  <c r="Y321" i="4"/>
  <c r="Y329" i="4"/>
  <c r="Y337" i="4"/>
  <c r="Y345" i="4"/>
  <c r="Y353" i="4"/>
  <c r="Y361" i="4"/>
  <c r="Y369" i="4"/>
  <c r="Y377" i="4"/>
  <c r="Y385" i="4"/>
  <c r="Y393" i="4"/>
  <c r="Y401" i="4"/>
  <c r="Y409" i="4"/>
  <c r="Y417" i="4"/>
  <c r="Y425" i="4"/>
  <c r="Y433" i="4"/>
  <c r="Y441" i="4"/>
  <c r="Y449" i="4"/>
  <c r="Y457" i="4"/>
  <c r="Y465" i="4"/>
  <c r="Y473" i="4"/>
  <c r="Y481" i="4"/>
  <c r="Y489" i="4"/>
  <c r="Y497" i="4"/>
  <c r="Y505" i="4"/>
  <c r="Y513" i="4"/>
  <c r="Y521" i="4"/>
  <c r="Y529" i="4"/>
  <c r="Y537" i="4"/>
  <c r="Y545" i="4"/>
  <c r="Y553" i="4"/>
  <c r="Y290" i="4"/>
  <c r="Y298" i="4"/>
  <c r="Y306" i="4"/>
  <c r="Y314" i="4"/>
  <c r="Y322" i="4"/>
  <c r="Y330" i="4"/>
  <c r="Y338" i="4"/>
  <c r="Y346" i="4"/>
  <c r="Y354" i="4"/>
  <c r="Y362" i="4"/>
  <c r="Y370" i="4"/>
  <c r="Y378" i="4"/>
  <c r="Y386" i="4"/>
  <c r="Y394" i="4"/>
  <c r="Y402" i="4"/>
  <c r="Y410" i="4"/>
  <c r="Y418" i="4"/>
  <c r="Y426" i="4"/>
  <c r="Y434" i="4"/>
  <c r="Y442" i="4"/>
  <c r="Y450" i="4"/>
  <c r="Y458" i="4"/>
  <c r="Y466" i="4"/>
  <c r="Y474" i="4"/>
  <c r="Y482" i="4"/>
  <c r="Y490" i="4"/>
  <c r="Y498" i="4"/>
  <c r="Y506" i="4"/>
  <c r="Y514" i="4"/>
  <c r="Y522" i="4"/>
  <c r="Y530" i="4"/>
  <c r="Y538" i="4"/>
  <c r="Y546" i="4"/>
  <c r="Y554" i="4"/>
  <c r="Y562" i="4"/>
  <c r="Y570" i="4"/>
  <c r="Y578" i="4"/>
  <c r="Y586" i="4"/>
  <c r="Y594" i="4"/>
  <c r="Y602" i="4"/>
  <c r="Y610" i="4"/>
  <c r="Y618" i="4"/>
  <c r="Y626" i="4"/>
  <c r="Y291" i="4"/>
  <c r="Y299" i="4"/>
  <c r="Y307" i="4"/>
  <c r="Y315" i="4"/>
  <c r="Y323" i="4"/>
  <c r="Y331" i="4"/>
  <c r="Y339" i="4"/>
  <c r="Y347" i="4"/>
  <c r="Y355" i="4"/>
  <c r="Y363" i="4"/>
  <c r="Y371" i="4"/>
  <c r="Y379" i="4"/>
  <c r="Y387" i="4"/>
  <c r="Y395" i="4"/>
  <c r="Y403" i="4"/>
  <c r="Y411" i="4"/>
  <c r="Y419" i="4"/>
  <c r="Y427" i="4"/>
  <c r="Y435" i="4"/>
  <c r="Y443" i="4"/>
  <c r="Y451" i="4"/>
  <c r="Y459" i="4"/>
  <c r="Y467" i="4"/>
  <c r="Y475" i="4"/>
  <c r="Y483" i="4"/>
  <c r="Y491" i="4"/>
  <c r="Y499" i="4"/>
  <c r="Y507" i="4"/>
  <c r="Y515" i="4"/>
  <c r="Y523" i="4"/>
  <c r="Y531" i="4"/>
  <c r="Y539" i="4"/>
  <c r="Y547" i="4"/>
  <c r="Y555" i="4"/>
  <c r="Y563" i="4"/>
  <c r="Y571" i="4"/>
  <c r="Y579" i="4"/>
  <c r="Y587" i="4"/>
  <c r="Y595" i="4"/>
  <c r="Y603" i="4"/>
  <c r="Y611" i="4"/>
  <c r="Y619" i="4"/>
  <c r="Y627" i="4"/>
  <c r="Y292" i="4"/>
  <c r="Y300" i="4"/>
  <c r="Y308" i="4"/>
  <c r="Y316" i="4"/>
  <c r="Y324" i="4"/>
  <c r="Y332" i="4"/>
  <c r="Y340" i="4"/>
  <c r="Y348" i="4"/>
  <c r="Y356" i="4"/>
  <c r="Y364" i="4"/>
  <c r="Y372" i="4"/>
  <c r="Y380" i="4"/>
  <c r="Y388" i="4"/>
  <c r="Y396" i="4"/>
  <c r="Y404" i="4"/>
  <c r="Y412" i="4"/>
  <c r="Y420" i="4"/>
  <c r="Y428" i="4"/>
  <c r="Y436" i="4"/>
  <c r="Y444" i="4"/>
  <c r="Y452" i="4"/>
  <c r="Y460" i="4"/>
  <c r="Y468" i="4"/>
  <c r="Y476" i="4"/>
  <c r="Y484" i="4"/>
  <c r="Y492" i="4"/>
  <c r="Y500" i="4"/>
  <c r="Y508" i="4"/>
  <c r="Y516" i="4"/>
  <c r="Y524" i="4"/>
  <c r="Y532" i="4"/>
  <c r="Y540" i="4"/>
  <c r="Y548" i="4"/>
  <c r="Y556" i="4"/>
  <c r="Y564" i="4"/>
  <c r="Y572" i="4"/>
  <c r="Y580" i="4"/>
  <c r="Y588" i="4"/>
  <c r="Y596" i="4"/>
  <c r="Y604" i="4"/>
  <c r="Y612" i="4"/>
  <c r="Y620" i="4"/>
  <c r="Y628" i="4"/>
  <c r="Y293" i="4"/>
  <c r="Y301" i="4"/>
  <c r="Y309" i="4"/>
  <c r="Y317" i="4"/>
  <c r="Y325" i="4"/>
  <c r="Y333" i="4"/>
  <c r="Y341" i="4"/>
  <c r="Y349" i="4"/>
  <c r="Y357" i="4"/>
  <c r="Y365" i="4"/>
  <c r="Y373" i="4"/>
  <c r="Y381" i="4"/>
  <c r="Y389" i="4"/>
  <c r="Y397" i="4"/>
  <c r="Y405" i="4"/>
  <c r="Y413" i="4"/>
  <c r="Y421" i="4"/>
  <c r="Y429" i="4"/>
  <c r="Y437" i="4"/>
  <c r="Y445" i="4"/>
  <c r="Y453" i="4"/>
  <c r="Y461" i="4"/>
  <c r="Y469" i="4"/>
  <c r="Y477" i="4"/>
  <c r="Y485" i="4"/>
  <c r="Y493" i="4"/>
  <c r="Y501" i="4"/>
  <c r="Y509" i="4"/>
  <c r="Y517" i="4"/>
  <c r="Y525" i="4"/>
  <c r="Y533" i="4"/>
  <c r="Y541" i="4"/>
  <c r="Y549" i="4"/>
  <c r="Y557" i="4"/>
  <c r="Y565" i="4"/>
  <c r="Y573" i="4"/>
  <c r="Y581" i="4"/>
  <c r="Y589" i="4"/>
  <c r="Y597" i="4"/>
  <c r="Y605" i="4"/>
  <c r="Y613" i="4"/>
  <c r="Y621" i="4"/>
  <c r="Y294" i="4"/>
  <c r="Y302" i="4"/>
  <c r="Y310" i="4"/>
  <c r="Y318" i="4"/>
  <c r="Y326" i="4"/>
  <c r="Y334" i="4"/>
  <c r="Y342" i="4"/>
  <c r="Y350" i="4"/>
  <c r="Y358" i="4"/>
  <c r="Y366" i="4"/>
  <c r="Y374" i="4"/>
  <c r="Y382" i="4"/>
  <c r="Y390" i="4"/>
  <c r="Y398" i="4"/>
  <c r="Y406" i="4"/>
  <c r="Y414" i="4"/>
  <c r="Y422" i="4"/>
  <c r="Y430" i="4"/>
  <c r="Y438" i="4"/>
  <c r="Y446" i="4"/>
  <c r="Y454" i="4"/>
  <c r="Y462" i="4"/>
  <c r="Y470" i="4"/>
  <c r="Y478" i="4"/>
  <c r="Y486" i="4"/>
  <c r="Y494" i="4"/>
  <c r="Y502" i="4"/>
  <c r="Y510" i="4"/>
  <c r="Y518" i="4"/>
  <c r="Y526" i="4"/>
  <c r="Y534" i="4"/>
  <c r="Y542" i="4"/>
  <c r="Y550" i="4"/>
  <c r="Y558" i="4"/>
  <c r="Y566" i="4"/>
  <c r="Y574" i="4"/>
  <c r="Y582" i="4"/>
  <c r="Y590" i="4"/>
  <c r="Y598" i="4"/>
  <c r="Y606" i="4"/>
  <c r="Y614" i="4"/>
  <c r="Y622" i="4"/>
  <c r="Y303" i="4"/>
  <c r="Y367" i="4"/>
  <c r="Y431" i="4"/>
  <c r="Y495" i="4"/>
  <c r="Y559" i="4"/>
  <c r="Y591" i="4"/>
  <c r="Y623" i="4"/>
  <c r="Y311" i="4"/>
  <c r="Y375" i="4"/>
  <c r="Y439" i="4"/>
  <c r="Y503" i="4"/>
  <c r="Y561" i="4"/>
  <c r="Y593" i="4"/>
  <c r="Y625" i="4"/>
  <c r="Y319" i="4"/>
  <c r="Y383" i="4"/>
  <c r="Y447" i="4"/>
  <c r="Y511" i="4"/>
  <c r="Y567" i="4"/>
  <c r="Y599" i="4"/>
  <c r="Y327" i="4"/>
  <c r="Y391" i="4"/>
  <c r="Y455" i="4"/>
  <c r="Y519" i="4"/>
  <c r="Y569" i="4"/>
  <c r="Y601" i="4"/>
  <c r="Y335" i="4"/>
  <c r="Y399" i="4"/>
  <c r="Y463" i="4"/>
  <c r="Y527" i="4"/>
  <c r="Y575" i="4"/>
  <c r="Y607" i="4"/>
  <c r="Y343" i="4"/>
  <c r="Y407" i="4"/>
  <c r="Y471" i="4"/>
  <c r="Y535" i="4"/>
  <c r="Y577" i="4"/>
  <c r="Y609" i="4"/>
  <c r="Y351" i="4"/>
  <c r="Y415" i="4"/>
  <c r="Y479" i="4"/>
  <c r="Y543" i="4"/>
  <c r="Y583" i="4"/>
  <c r="Y615" i="4"/>
  <c r="Y295" i="4"/>
  <c r="Y359" i="4"/>
  <c r="Y423" i="4"/>
  <c r="Y487" i="4"/>
  <c r="Y551" i="4"/>
  <c r="Y585" i="4"/>
  <c r="Y617" i="4"/>
  <c r="Y272" i="4"/>
  <c r="Y280" i="4"/>
  <c r="Y288" i="4"/>
  <c r="Y273" i="4"/>
  <c r="Y281" i="4"/>
  <c r="Y289" i="4"/>
  <c r="Y266" i="4"/>
  <c r="Y274" i="4"/>
  <c r="Y282" i="4"/>
  <c r="Y267" i="4"/>
  <c r="Y275" i="4"/>
  <c r="Y283" i="4"/>
  <c r="Y268" i="4"/>
  <c r="Y276" i="4"/>
  <c r="Y284" i="4"/>
  <c r="Y269" i="4"/>
  <c r="Y277" i="4"/>
  <c r="Y285" i="4"/>
  <c r="Y270" i="4"/>
  <c r="Y278" i="4"/>
  <c r="Y286" i="4"/>
  <c r="Y271" i="4"/>
  <c r="Y279" i="4"/>
  <c r="Y287" i="4"/>
  <c r="O154" i="4"/>
  <c r="L155" i="4"/>
  <c r="N74" i="4"/>
  <c r="P73" i="4"/>
  <c r="O39" i="4"/>
  <c r="L40" i="4"/>
  <c r="P8" i="4"/>
  <c r="L9" i="4"/>
  <c r="O8" i="4"/>
  <c r="M25" i="4"/>
  <c r="K9" i="4"/>
  <c r="J10" i="4"/>
  <c r="G9" i="4"/>
  <c r="F11" i="4"/>
  <c r="O155" i="4" l="1"/>
  <c r="L156" i="4"/>
  <c r="N75" i="4"/>
  <c r="P74" i="4"/>
  <c r="P9" i="4"/>
  <c r="O40" i="4"/>
  <c r="L41" i="4"/>
  <c r="L10" i="4"/>
  <c r="O9" i="4"/>
  <c r="M26" i="4"/>
  <c r="K10" i="4"/>
  <c r="J11" i="4"/>
  <c r="G10" i="4"/>
  <c r="F12" i="4"/>
  <c r="O156" i="4" l="1"/>
  <c r="L157" i="4"/>
  <c r="P10" i="4"/>
  <c r="N76" i="4"/>
  <c r="P75" i="4"/>
  <c r="O41" i="4"/>
  <c r="L42" i="4"/>
  <c r="L11" i="4"/>
  <c r="O10" i="4"/>
  <c r="M27" i="4"/>
  <c r="K11" i="4"/>
  <c r="J12" i="4"/>
  <c r="G11" i="4"/>
  <c r="F13" i="4"/>
  <c r="O157" i="4" l="1"/>
  <c r="L158" i="4"/>
  <c r="N77" i="4"/>
  <c r="P76" i="4"/>
  <c r="O42" i="4"/>
  <c r="L43" i="4"/>
  <c r="P11" i="4"/>
  <c r="L12" i="4"/>
  <c r="O11" i="4"/>
  <c r="M28" i="4"/>
  <c r="K12" i="4"/>
  <c r="J13" i="4"/>
  <c r="G12" i="4"/>
  <c r="F14" i="4"/>
  <c r="O158" i="4" l="1"/>
  <c r="L159" i="4"/>
  <c r="N78" i="4"/>
  <c r="P77" i="4"/>
  <c r="O43" i="4"/>
  <c r="P12" i="4"/>
  <c r="L44" i="4"/>
  <c r="L13" i="4"/>
  <c r="O12" i="4"/>
  <c r="M29" i="4"/>
  <c r="K13" i="4"/>
  <c r="J14" i="4"/>
  <c r="G13" i="4"/>
  <c r="F15" i="4"/>
  <c r="O159" i="4" l="1"/>
  <c r="L160" i="4"/>
  <c r="N79" i="4"/>
  <c r="P78" i="4"/>
  <c r="O44" i="4"/>
  <c r="L45" i="4"/>
  <c r="P13" i="4"/>
  <c r="L14" i="4"/>
  <c r="O13" i="4"/>
  <c r="M30" i="4"/>
  <c r="K14" i="4"/>
  <c r="J15" i="4"/>
  <c r="G14" i="4"/>
  <c r="F16" i="4"/>
  <c r="O160" i="4" l="1"/>
  <c r="L161" i="4"/>
  <c r="N80" i="4"/>
  <c r="P79" i="4"/>
  <c r="O45" i="4"/>
  <c r="P14" i="4"/>
  <c r="L46" i="4"/>
  <c r="L15" i="4"/>
  <c r="O14" i="4"/>
  <c r="M31" i="4"/>
  <c r="K15" i="4"/>
  <c r="J16" i="4"/>
  <c r="G15" i="4"/>
  <c r="F17" i="4"/>
  <c r="O161" i="4" l="1"/>
  <c r="L162" i="4"/>
  <c r="N81" i="4"/>
  <c r="P80" i="4"/>
  <c r="O46" i="4"/>
  <c r="L47" i="4"/>
  <c r="P15" i="4"/>
  <c r="L16" i="4"/>
  <c r="O15" i="4"/>
  <c r="M32" i="4"/>
  <c r="K16" i="4"/>
  <c r="J17" i="4"/>
  <c r="G16" i="4"/>
  <c r="F18" i="4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O162" i="4" l="1"/>
  <c r="L163" i="4"/>
  <c r="P16" i="4"/>
  <c r="N82" i="4"/>
  <c r="P81" i="4"/>
  <c r="O47" i="4"/>
  <c r="L48" i="4"/>
  <c r="L17" i="4"/>
  <c r="O16" i="4"/>
  <c r="F33" i="4"/>
  <c r="M33" i="4"/>
  <c r="K17" i="4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G17" i="4"/>
  <c r="O163" i="4" l="1"/>
  <c r="L164" i="4"/>
  <c r="N83" i="4"/>
  <c r="P82" i="4"/>
  <c r="P17" i="4"/>
  <c r="O48" i="4"/>
  <c r="L49" i="4"/>
  <c r="L18" i="4"/>
  <c r="P18" i="4" s="1"/>
  <c r="O17" i="4"/>
  <c r="F34" i="4"/>
  <c r="F35" i="4" s="1"/>
  <c r="J34" i="4"/>
  <c r="J35" i="4" s="1"/>
  <c r="M34" i="4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O164" i="4" l="1"/>
  <c r="L165" i="4"/>
  <c r="N84" i="4"/>
  <c r="P83" i="4"/>
  <c r="J36" i="4"/>
  <c r="F36" i="4"/>
  <c r="O49" i="4"/>
  <c r="M35" i="4"/>
  <c r="P34" i="4"/>
  <c r="L50" i="4"/>
  <c r="G52" i="4"/>
  <c r="L19" i="4"/>
  <c r="P19" i="4" s="1"/>
  <c r="O18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V2" i="4"/>
  <c r="J1527" i="6"/>
  <c r="J1528" i="6"/>
  <c r="J1529" i="6"/>
  <c r="AA5" i="6"/>
  <c r="AB5" i="6" s="1"/>
  <c r="AA147" i="4" s="1"/>
  <c r="H1527" i="6"/>
  <c r="H1528" i="6"/>
  <c r="H1529" i="6"/>
  <c r="H1530" i="6"/>
  <c r="H1531" i="6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4" i="4" s="1"/>
  <c r="Q65" i="4" s="1"/>
  <c r="Q66" i="4" s="1"/>
  <c r="Q67" i="4" s="1"/>
  <c r="Q68" i="4" s="1"/>
  <c r="Q69" i="4" s="1"/>
  <c r="O165" i="4" l="1"/>
  <c r="L166" i="4"/>
  <c r="N85" i="4"/>
  <c r="P84" i="4"/>
  <c r="M36" i="4"/>
  <c r="P35" i="4"/>
  <c r="F37" i="4"/>
  <c r="O50" i="4"/>
  <c r="J37" i="4"/>
  <c r="S4" i="6"/>
  <c r="L51" i="4"/>
  <c r="G53" i="4"/>
  <c r="L20" i="4"/>
  <c r="P20" i="4" s="1"/>
  <c r="O19" i="4"/>
  <c r="AA6" i="6"/>
  <c r="AB6" i="6" s="1"/>
  <c r="AA148" i="4" l="1"/>
  <c r="AA44" i="4"/>
  <c r="O166" i="4"/>
  <c r="L167" i="4"/>
  <c r="AA7" i="6"/>
  <c r="AB7" i="6" s="1"/>
  <c r="S7" i="6"/>
  <c r="N86" i="4"/>
  <c r="P86" i="4" s="1"/>
  <c r="P85" i="4"/>
  <c r="J38" i="4"/>
  <c r="O51" i="4"/>
  <c r="F38" i="4"/>
  <c r="M37" i="4"/>
  <c r="P36" i="4"/>
  <c r="L52" i="4"/>
  <c r="G54" i="4"/>
  <c r="L21" i="4"/>
  <c r="P21" i="4" s="1"/>
  <c r="O20" i="4"/>
  <c r="AA149" i="4" l="1"/>
  <c r="AA46" i="4"/>
  <c r="AD152" i="6"/>
  <c r="AD160" i="6"/>
  <c r="AD168" i="6"/>
  <c r="AH168" i="6" s="1"/>
  <c r="AD176" i="6"/>
  <c r="AH176" i="6" s="1"/>
  <c r="AD184" i="6"/>
  <c r="AH184" i="6" s="1"/>
  <c r="AD192" i="6"/>
  <c r="AH192" i="6" s="1"/>
  <c r="AD200" i="6"/>
  <c r="AH200" i="6" s="1"/>
  <c r="AD208" i="6"/>
  <c r="AH208" i="6" s="1"/>
  <c r="AD216" i="6"/>
  <c r="AH216" i="6" s="1"/>
  <c r="AD224" i="6"/>
  <c r="AH224" i="6" s="1"/>
  <c r="AD232" i="6"/>
  <c r="AH232" i="6" s="1"/>
  <c r="AD240" i="6"/>
  <c r="AH240" i="6" s="1"/>
  <c r="AD248" i="6"/>
  <c r="AH248" i="6" s="1"/>
  <c r="AD256" i="6"/>
  <c r="AH256" i="6" s="1"/>
  <c r="AD264" i="6"/>
  <c r="AH264" i="6" s="1"/>
  <c r="AD288" i="6"/>
  <c r="AH288" i="6" s="1"/>
  <c r="AD296" i="6"/>
  <c r="AH296" i="6" s="1"/>
  <c r="AD304" i="6"/>
  <c r="AH304" i="6" s="1"/>
  <c r="AD312" i="6"/>
  <c r="AH312" i="6" s="1"/>
  <c r="AD320" i="6"/>
  <c r="AH320" i="6" s="1"/>
  <c r="AD328" i="6"/>
  <c r="AH328" i="6" s="1"/>
  <c r="AD336" i="6"/>
  <c r="AH336" i="6" s="1"/>
  <c r="AD344" i="6"/>
  <c r="AH344" i="6" s="1"/>
  <c r="AD352" i="6"/>
  <c r="AH352" i="6" s="1"/>
  <c r="AD360" i="6"/>
  <c r="AH360" i="6" s="1"/>
  <c r="AD167" i="6"/>
  <c r="AH167" i="6" s="1"/>
  <c r="AD215" i="6"/>
  <c r="AH215" i="6" s="1"/>
  <c r="AD247" i="6"/>
  <c r="AH247" i="6" s="1"/>
  <c r="AD319" i="6"/>
  <c r="AH319" i="6" s="1"/>
  <c r="AD359" i="6"/>
  <c r="AH359" i="6" s="1"/>
  <c r="AD153" i="6"/>
  <c r="AD161" i="6"/>
  <c r="AD169" i="6"/>
  <c r="AH169" i="6" s="1"/>
  <c r="AD177" i="6"/>
  <c r="AH177" i="6" s="1"/>
  <c r="AD185" i="6"/>
  <c r="AH185" i="6" s="1"/>
  <c r="AD193" i="6"/>
  <c r="AH193" i="6" s="1"/>
  <c r="AD201" i="6"/>
  <c r="AH201" i="6" s="1"/>
  <c r="AD209" i="6"/>
  <c r="AH209" i="6" s="1"/>
  <c r="AD217" i="6"/>
  <c r="AH217" i="6" s="1"/>
  <c r="AD225" i="6"/>
  <c r="AH225" i="6" s="1"/>
  <c r="AD233" i="6"/>
  <c r="AH233" i="6" s="1"/>
  <c r="AD241" i="6"/>
  <c r="AH241" i="6" s="1"/>
  <c r="AD249" i="6"/>
  <c r="AH249" i="6" s="1"/>
  <c r="AD257" i="6"/>
  <c r="AH257" i="6" s="1"/>
  <c r="AD265" i="6"/>
  <c r="AH265" i="6" s="1"/>
  <c r="AD289" i="6"/>
  <c r="AH289" i="6" s="1"/>
  <c r="AD297" i="6"/>
  <c r="AH297" i="6" s="1"/>
  <c r="AD305" i="6"/>
  <c r="AH305" i="6" s="1"/>
  <c r="AD313" i="6"/>
  <c r="AH313" i="6" s="1"/>
  <c r="AD321" i="6"/>
  <c r="AH321" i="6" s="1"/>
  <c r="AD329" i="6"/>
  <c r="AH329" i="6" s="1"/>
  <c r="AD337" i="6"/>
  <c r="AH337" i="6" s="1"/>
  <c r="AD345" i="6"/>
  <c r="AH345" i="6" s="1"/>
  <c r="AD353" i="6"/>
  <c r="AH353" i="6" s="1"/>
  <c r="AD361" i="6"/>
  <c r="AH361" i="6" s="1"/>
  <c r="AD303" i="6"/>
  <c r="AH303" i="6" s="1"/>
  <c r="AD154" i="6"/>
  <c r="AD162" i="6"/>
  <c r="AD170" i="6"/>
  <c r="AH170" i="6" s="1"/>
  <c r="AD178" i="6"/>
  <c r="AH178" i="6" s="1"/>
  <c r="AD186" i="6"/>
  <c r="AH186" i="6" s="1"/>
  <c r="AD194" i="6"/>
  <c r="AH194" i="6" s="1"/>
  <c r="AD202" i="6"/>
  <c r="AH202" i="6" s="1"/>
  <c r="AD210" i="6"/>
  <c r="AH210" i="6" s="1"/>
  <c r="AD218" i="6"/>
  <c r="AH218" i="6" s="1"/>
  <c r="AD226" i="6"/>
  <c r="AH226" i="6" s="1"/>
  <c r="AD234" i="6"/>
  <c r="AH234" i="6" s="1"/>
  <c r="AD242" i="6"/>
  <c r="AH242" i="6" s="1"/>
  <c r="AD250" i="6"/>
  <c r="AH250" i="6" s="1"/>
  <c r="AD258" i="6"/>
  <c r="AH258" i="6" s="1"/>
  <c r="AD266" i="6"/>
  <c r="AH266" i="6" s="1"/>
  <c r="AD290" i="6"/>
  <c r="AH290" i="6" s="1"/>
  <c r="AD298" i="6"/>
  <c r="AH298" i="6" s="1"/>
  <c r="AD306" i="6"/>
  <c r="AH306" i="6" s="1"/>
  <c r="AD314" i="6"/>
  <c r="AH314" i="6" s="1"/>
  <c r="AD322" i="6"/>
  <c r="AH322" i="6" s="1"/>
  <c r="AD330" i="6"/>
  <c r="AH330" i="6" s="1"/>
  <c r="AD338" i="6"/>
  <c r="AH338" i="6" s="1"/>
  <c r="AD346" i="6"/>
  <c r="AH346" i="6" s="1"/>
  <c r="AD354" i="6"/>
  <c r="AH354" i="6" s="1"/>
  <c r="AD362" i="6"/>
  <c r="AH362" i="6" s="1"/>
  <c r="AD175" i="6"/>
  <c r="AH175" i="6" s="1"/>
  <c r="AD207" i="6"/>
  <c r="AH207" i="6" s="1"/>
  <c r="AD239" i="6"/>
  <c r="AH239" i="6" s="1"/>
  <c r="AD311" i="6"/>
  <c r="AH311" i="6" s="1"/>
  <c r="AD351" i="6"/>
  <c r="AH351" i="6" s="1"/>
  <c r="AD155" i="6"/>
  <c r="AD163" i="6"/>
  <c r="AD171" i="6"/>
  <c r="AH171" i="6" s="1"/>
  <c r="AD179" i="6"/>
  <c r="AH179" i="6" s="1"/>
  <c r="AD187" i="6"/>
  <c r="AH187" i="6" s="1"/>
  <c r="AD195" i="6"/>
  <c r="AH195" i="6" s="1"/>
  <c r="AD203" i="6"/>
  <c r="AH203" i="6" s="1"/>
  <c r="AD211" i="6"/>
  <c r="AH211" i="6" s="1"/>
  <c r="AD219" i="6"/>
  <c r="AH219" i="6" s="1"/>
  <c r="AD227" i="6"/>
  <c r="AH227" i="6" s="1"/>
  <c r="AD235" i="6"/>
  <c r="AH235" i="6" s="1"/>
  <c r="AD243" i="6"/>
  <c r="AH243" i="6" s="1"/>
  <c r="AD251" i="6"/>
  <c r="AH251" i="6" s="1"/>
  <c r="AD259" i="6"/>
  <c r="AH259" i="6" s="1"/>
  <c r="AD267" i="6"/>
  <c r="AH267" i="6" s="1"/>
  <c r="AD291" i="6"/>
  <c r="AH291" i="6" s="1"/>
  <c r="AD299" i="6"/>
  <c r="AH299" i="6" s="1"/>
  <c r="AD307" i="6"/>
  <c r="AH307" i="6" s="1"/>
  <c r="AD315" i="6"/>
  <c r="AH315" i="6" s="1"/>
  <c r="AD323" i="6"/>
  <c r="AH323" i="6" s="1"/>
  <c r="AD331" i="6"/>
  <c r="AH331" i="6" s="1"/>
  <c r="AD339" i="6"/>
  <c r="AH339" i="6" s="1"/>
  <c r="AD347" i="6"/>
  <c r="AH347" i="6" s="1"/>
  <c r="AD355" i="6"/>
  <c r="AH355" i="6" s="1"/>
  <c r="AD363" i="6"/>
  <c r="AH363" i="6" s="1"/>
  <c r="AD335" i="6"/>
  <c r="AH335" i="6" s="1"/>
  <c r="AD148" i="6"/>
  <c r="AD156" i="6"/>
  <c r="AD164" i="6"/>
  <c r="AD172" i="6"/>
  <c r="AH172" i="6" s="1"/>
  <c r="AD180" i="6"/>
  <c r="AH180" i="6" s="1"/>
  <c r="AD188" i="6"/>
  <c r="AH188" i="6" s="1"/>
  <c r="AD196" i="6"/>
  <c r="AH196" i="6" s="1"/>
  <c r="AD204" i="6"/>
  <c r="AH204" i="6" s="1"/>
  <c r="AD212" i="6"/>
  <c r="AH212" i="6" s="1"/>
  <c r="AD220" i="6"/>
  <c r="AH220" i="6" s="1"/>
  <c r="AD228" i="6"/>
  <c r="AH228" i="6" s="1"/>
  <c r="AD236" i="6"/>
  <c r="AH236" i="6" s="1"/>
  <c r="AD244" i="6"/>
  <c r="AH244" i="6" s="1"/>
  <c r="AD252" i="6"/>
  <c r="AH252" i="6" s="1"/>
  <c r="AD260" i="6"/>
  <c r="AH260" i="6" s="1"/>
  <c r="AD284" i="6"/>
  <c r="AH284" i="6" s="1"/>
  <c r="AD292" i="6"/>
  <c r="AH292" i="6" s="1"/>
  <c r="AD300" i="6"/>
  <c r="AH300" i="6" s="1"/>
  <c r="AD308" i="6"/>
  <c r="AH308" i="6" s="1"/>
  <c r="AD316" i="6"/>
  <c r="AH316" i="6" s="1"/>
  <c r="AD324" i="6"/>
  <c r="AH324" i="6" s="1"/>
  <c r="AD332" i="6"/>
  <c r="AH332" i="6" s="1"/>
  <c r="AD340" i="6"/>
  <c r="AH340" i="6" s="1"/>
  <c r="AD348" i="6"/>
  <c r="AH348" i="6" s="1"/>
  <c r="AD356" i="6"/>
  <c r="AH356" i="6" s="1"/>
  <c r="AD364" i="6"/>
  <c r="AH364" i="6" s="1"/>
  <c r="AD149" i="6"/>
  <c r="AD157" i="6"/>
  <c r="AD165" i="6"/>
  <c r="AH165" i="6" s="1"/>
  <c r="AD173" i="6"/>
  <c r="AH173" i="6" s="1"/>
  <c r="AD181" i="6"/>
  <c r="AH181" i="6" s="1"/>
  <c r="AD189" i="6"/>
  <c r="AH189" i="6" s="1"/>
  <c r="AD197" i="6"/>
  <c r="AH197" i="6" s="1"/>
  <c r="AD205" i="6"/>
  <c r="AH205" i="6" s="1"/>
  <c r="AD213" i="6"/>
  <c r="AH213" i="6" s="1"/>
  <c r="AD221" i="6"/>
  <c r="AH221" i="6" s="1"/>
  <c r="AD229" i="6"/>
  <c r="AH229" i="6" s="1"/>
  <c r="AD237" i="6"/>
  <c r="AH237" i="6" s="1"/>
  <c r="AD245" i="6"/>
  <c r="AH245" i="6" s="1"/>
  <c r="AD253" i="6"/>
  <c r="AH253" i="6" s="1"/>
  <c r="AD261" i="6"/>
  <c r="AH261" i="6" s="1"/>
  <c r="AD285" i="6"/>
  <c r="AH285" i="6" s="1"/>
  <c r="AD293" i="6"/>
  <c r="AH293" i="6" s="1"/>
  <c r="AD301" i="6"/>
  <c r="AH301" i="6" s="1"/>
  <c r="AD309" i="6"/>
  <c r="AH309" i="6" s="1"/>
  <c r="AD317" i="6"/>
  <c r="AH317" i="6" s="1"/>
  <c r="AD325" i="6"/>
  <c r="AH325" i="6" s="1"/>
  <c r="AD333" i="6"/>
  <c r="AH333" i="6" s="1"/>
  <c r="AD341" i="6"/>
  <c r="AH341" i="6" s="1"/>
  <c r="AD349" i="6"/>
  <c r="AH349" i="6" s="1"/>
  <c r="AD357" i="6"/>
  <c r="AH357" i="6" s="1"/>
  <c r="AD365" i="6"/>
  <c r="AH365" i="6" s="1"/>
  <c r="AD159" i="6"/>
  <c r="AD191" i="6"/>
  <c r="AH191" i="6" s="1"/>
  <c r="AD223" i="6"/>
  <c r="AH223" i="6" s="1"/>
  <c r="AD255" i="6"/>
  <c r="AH255" i="6" s="1"/>
  <c r="AD287" i="6"/>
  <c r="AH287" i="6" s="1"/>
  <c r="AD327" i="6"/>
  <c r="AH327" i="6" s="1"/>
  <c r="AD150" i="6"/>
  <c r="AD158" i="6"/>
  <c r="AD166" i="6"/>
  <c r="AH166" i="6" s="1"/>
  <c r="AD174" i="6"/>
  <c r="AH174" i="6" s="1"/>
  <c r="AD182" i="6"/>
  <c r="AH182" i="6" s="1"/>
  <c r="AD190" i="6"/>
  <c r="AH190" i="6" s="1"/>
  <c r="AD198" i="6"/>
  <c r="AH198" i="6" s="1"/>
  <c r="AD206" i="6"/>
  <c r="AH206" i="6" s="1"/>
  <c r="AD214" i="6"/>
  <c r="AH214" i="6" s="1"/>
  <c r="AD222" i="6"/>
  <c r="AH222" i="6" s="1"/>
  <c r="AD230" i="6"/>
  <c r="AH230" i="6" s="1"/>
  <c r="AD238" i="6"/>
  <c r="AH238" i="6" s="1"/>
  <c r="AD246" i="6"/>
  <c r="AH246" i="6" s="1"/>
  <c r="AD254" i="6"/>
  <c r="AH254" i="6" s="1"/>
  <c r="AD262" i="6"/>
  <c r="AH262" i="6" s="1"/>
  <c r="AD286" i="6"/>
  <c r="AH286" i="6" s="1"/>
  <c r="AD294" i="6"/>
  <c r="AH294" i="6" s="1"/>
  <c r="AD302" i="6"/>
  <c r="AH302" i="6" s="1"/>
  <c r="AD310" i="6"/>
  <c r="AH310" i="6" s="1"/>
  <c r="AD318" i="6"/>
  <c r="AH318" i="6" s="1"/>
  <c r="AD326" i="6"/>
  <c r="AH326" i="6" s="1"/>
  <c r="AD334" i="6"/>
  <c r="AH334" i="6" s="1"/>
  <c r="AD342" i="6"/>
  <c r="AH342" i="6" s="1"/>
  <c r="AD350" i="6"/>
  <c r="AH350" i="6" s="1"/>
  <c r="AD358" i="6"/>
  <c r="AH358" i="6" s="1"/>
  <c r="AD151" i="6"/>
  <c r="AD183" i="6"/>
  <c r="AH183" i="6" s="1"/>
  <c r="AD199" i="6"/>
  <c r="AH199" i="6" s="1"/>
  <c r="AD231" i="6"/>
  <c r="AH231" i="6" s="1"/>
  <c r="AD263" i="6"/>
  <c r="AH263" i="6" s="1"/>
  <c r="AD295" i="6"/>
  <c r="AH295" i="6" s="1"/>
  <c r="AD343" i="6"/>
  <c r="AH343" i="6" s="1"/>
  <c r="AD19" i="6"/>
  <c r="AH19" i="6" s="1"/>
  <c r="O167" i="4"/>
  <c r="L168" i="4"/>
  <c r="AA8" i="6"/>
  <c r="AB8" i="6" s="1"/>
  <c r="AD12" i="6"/>
  <c r="AD20" i="6"/>
  <c r="AD28" i="6"/>
  <c r="AD36" i="6"/>
  <c r="AD44" i="6"/>
  <c r="AD52" i="6"/>
  <c r="AD76" i="6"/>
  <c r="AD84" i="6"/>
  <c r="AD26" i="6"/>
  <c r="AD82" i="6"/>
  <c r="AD75" i="6"/>
  <c r="AD5" i="6"/>
  <c r="AD13" i="6"/>
  <c r="AD21" i="6"/>
  <c r="AD29" i="6"/>
  <c r="AD37" i="6"/>
  <c r="AD45" i="6"/>
  <c r="AD53" i="6"/>
  <c r="AD77" i="6"/>
  <c r="AD85" i="6"/>
  <c r="AD18" i="6"/>
  <c r="AD74" i="6"/>
  <c r="AD35" i="6"/>
  <c r="AD6" i="6"/>
  <c r="AD14" i="6"/>
  <c r="AD22" i="6"/>
  <c r="AD30" i="6"/>
  <c r="AD38" i="6"/>
  <c r="AD46" i="6"/>
  <c r="AD54" i="6"/>
  <c r="AD78" i="6"/>
  <c r="AD86" i="6"/>
  <c r="AD34" i="6"/>
  <c r="AD43" i="6"/>
  <c r="AD7" i="6"/>
  <c r="AD15" i="6"/>
  <c r="AD23" i="6"/>
  <c r="AD31" i="6"/>
  <c r="AD39" i="6"/>
  <c r="AD47" i="6"/>
  <c r="AD55" i="6"/>
  <c r="AD79" i="6"/>
  <c r="AD4" i="6"/>
  <c r="AD42" i="6"/>
  <c r="AD11" i="6"/>
  <c r="AD83" i="6"/>
  <c r="AD8" i="6"/>
  <c r="AD16" i="6"/>
  <c r="AD24" i="6"/>
  <c r="AD32" i="6"/>
  <c r="AD40" i="6"/>
  <c r="AD48" i="6"/>
  <c r="AD72" i="6"/>
  <c r="AD80" i="6"/>
  <c r="AD50" i="6"/>
  <c r="AD27" i="6"/>
  <c r="AD9" i="6"/>
  <c r="AD17" i="6"/>
  <c r="AD25" i="6"/>
  <c r="AD33" i="6"/>
  <c r="AD41" i="6"/>
  <c r="AD49" i="6"/>
  <c r="AD73" i="6"/>
  <c r="AD81" i="6"/>
  <c r="AD10" i="6"/>
  <c r="AD51" i="6"/>
  <c r="AH149" i="6"/>
  <c r="AH157" i="6"/>
  <c r="AH150" i="6"/>
  <c r="AH158" i="6"/>
  <c r="AH151" i="6"/>
  <c r="AH159" i="6"/>
  <c r="AH152" i="6"/>
  <c r="AH160" i="6"/>
  <c r="AH153" i="6"/>
  <c r="AH161" i="6"/>
  <c r="AH155" i="6"/>
  <c r="AH154" i="6"/>
  <c r="AH162" i="6"/>
  <c r="AH163" i="6"/>
  <c r="AH156" i="6"/>
  <c r="AH164" i="6"/>
  <c r="S9" i="6"/>
  <c r="S8" i="6"/>
  <c r="N87" i="4"/>
  <c r="M38" i="4"/>
  <c r="P37" i="4"/>
  <c r="F39" i="4"/>
  <c r="O52" i="4"/>
  <c r="J39" i="4"/>
  <c r="L53" i="4"/>
  <c r="G55" i="4"/>
  <c r="O21" i="4"/>
  <c r="L22" i="4"/>
  <c r="P22" i="4" s="1"/>
  <c r="AA47" i="4" l="1"/>
  <c r="AA150" i="4"/>
  <c r="O168" i="4"/>
  <c r="L169" i="4"/>
  <c r="AA9" i="6"/>
  <c r="AB9" i="6" s="1"/>
  <c r="AH86" i="6"/>
  <c r="AH82" i="6"/>
  <c r="AH84" i="6"/>
  <c r="AH5" i="6"/>
  <c r="AH13" i="6"/>
  <c r="AH6" i="6"/>
  <c r="AH14" i="6"/>
  <c r="AH7" i="6"/>
  <c r="AH15" i="6"/>
  <c r="AH8" i="6"/>
  <c r="AH16" i="6"/>
  <c r="AH9" i="6"/>
  <c r="AH17" i="6"/>
  <c r="AH11" i="6"/>
  <c r="AH10" i="6"/>
  <c r="AH18" i="6"/>
  <c r="AH12" i="6"/>
  <c r="N88" i="4"/>
  <c r="P87" i="4"/>
  <c r="J40" i="4"/>
  <c r="F40" i="4"/>
  <c r="O53" i="4"/>
  <c r="M39" i="4"/>
  <c r="P38" i="4"/>
  <c r="L54" i="4"/>
  <c r="G56" i="4"/>
  <c r="O22" i="4"/>
  <c r="L23" i="4"/>
  <c r="P23" i="4" s="1"/>
  <c r="AA53" i="4" l="1"/>
  <c r="AA151" i="4"/>
  <c r="O169" i="4"/>
  <c r="L170" i="4"/>
  <c r="AA10" i="6"/>
  <c r="AB10" i="6" s="1"/>
  <c r="AA152" i="4" s="1"/>
  <c r="N89" i="4"/>
  <c r="P88" i="4"/>
  <c r="M40" i="4"/>
  <c r="P39" i="4"/>
  <c r="F41" i="4"/>
  <c r="J41" i="4"/>
  <c r="O54" i="4"/>
  <c r="L55" i="4"/>
  <c r="G57" i="4"/>
  <c r="O23" i="4"/>
  <c r="L24" i="4"/>
  <c r="P24" i="4" s="1"/>
  <c r="O170" i="4" l="1"/>
  <c r="L171" i="4"/>
  <c r="AA11" i="6"/>
  <c r="AB11" i="6" s="1"/>
  <c r="N90" i="4"/>
  <c r="P89" i="4"/>
  <c r="J42" i="4"/>
  <c r="F42" i="4"/>
  <c r="O55" i="4"/>
  <c r="M41" i="4"/>
  <c r="P40" i="4"/>
  <c r="L56" i="4"/>
  <c r="G58" i="4"/>
  <c r="O24" i="4"/>
  <c r="L25" i="4"/>
  <c r="P25" i="4" s="1"/>
  <c r="S5" i="6"/>
  <c r="AD366" i="6" s="1"/>
  <c r="S6" i="6"/>
  <c r="AA153" i="4" l="1"/>
  <c r="AA48" i="4"/>
  <c r="AD272" i="6"/>
  <c r="AD280" i="6"/>
  <c r="AD279" i="6"/>
  <c r="AD273" i="6"/>
  <c r="AD281" i="6"/>
  <c r="AD274" i="6"/>
  <c r="AD282" i="6"/>
  <c r="AD271" i="6"/>
  <c r="AD275" i="6"/>
  <c r="AD283" i="6"/>
  <c r="AD268" i="6"/>
  <c r="AD276" i="6"/>
  <c r="AD269" i="6"/>
  <c r="AD277" i="6"/>
  <c r="AD270" i="6"/>
  <c r="AD278" i="6"/>
  <c r="O171" i="4"/>
  <c r="L172" i="4"/>
  <c r="AA12" i="6"/>
  <c r="AB12" i="6" s="1"/>
  <c r="AD60" i="6"/>
  <c r="AH60" i="6" s="1"/>
  <c r="AD68" i="6"/>
  <c r="AH68" i="6" s="1"/>
  <c r="AD58" i="6"/>
  <c r="AD59" i="6"/>
  <c r="AD61" i="6"/>
  <c r="AH61" i="6" s="1"/>
  <c r="AD69" i="6"/>
  <c r="AH69" i="6" s="1"/>
  <c r="AD62" i="6"/>
  <c r="AH62" i="6" s="1"/>
  <c r="AD70" i="6"/>
  <c r="AH70" i="6" s="1"/>
  <c r="AD63" i="6"/>
  <c r="AD71" i="6"/>
  <c r="AH71" i="6" s="1"/>
  <c r="AD66" i="6"/>
  <c r="AH66" i="6" s="1"/>
  <c r="AD67" i="6"/>
  <c r="AD56" i="6"/>
  <c r="AH56" i="6" s="1"/>
  <c r="AD64" i="6"/>
  <c r="AD57" i="6"/>
  <c r="AH57" i="6" s="1"/>
  <c r="AD65" i="6"/>
  <c r="AH65" i="6" s="1"/>
  <c r="AD92" i="6"/>
  <c r="AH92" i="6" s="1"/>
  <c r="AD100" i="6"/>
  <c r="AH100" i="6" s="1"/>
  <c r="AD108" i="6"/>
  <c r="AD116" i="6"/>
  <c r="AD124" i="6"/>
  <c r="AH124" i="6" s="1"/>
  <c r="AD132" i="6"/>
  <c r="AH132" i="6" s="1"/>
  <c r="AD140" i="6"/>
  <c r="AH140" i="6" s="1"/>
  <c r="AD106" i="6"/>
  <c r="AH106" i="6" s="1"/>
  <c r="AD138" i="6"/>
  <c r="AH138" i="6" s="1"/>
  <c r="AD91" i="6"/>
  <c r="AH91" i="6" s="1"/>
  <c r="AD123" i="6"/>
  <c r="AH123" i="6" s="1"/>
  <c r="AD93" i="6"/>
  <c r="AH93" i="6" s="1"/>
  <c r="AD101" i="6"/>
  <c r="AH101" i="6" s="1"/>
  <c r="AD109" i="6"/>
  <c r="AH109" i="6" s="1"/>
  <c r="AD117" i="6"/>
  <c r="AH117" i="6" s="1"/>
  <c r="AD125" i="6"/>
  <c r="AH125" i="6" s="1"/>
  <c r="AD133" i="6"/>
  <c r="AH133" i="6" s="1"/>
  <c r="AD141" i="6"/>
  <c r="AH141" i="6" s="1"/>
  <c r="AD122" i="6"/>
  <c r="AH122" i="6" s="1"/>
  <c r="AD107" i="6"/>
  <c r="AH107" i="6" s="1"/>
  <c r="AD139" i="6"/>
  <c r="AH139" i="6" s="1"/>
  <c r="AD94" i="6"/>
  <c r="AH94" i="6" s="1"/>
  <c r="AD102" i="6"/>
  <c r="AH102" i="6" s="1"/>
  <c r="AD110" i="6"/>
  <c r="AH110" i="6" s="1"/>
  <c r="AD118" i="6"/>
  <c r="AH118" i="6" s="1"/>
  <c r="AD126" i="6"/>
  <c r="AH126" i="6" s="1"/>
  <c r="AD134" i="6"/>
  <c r="AH134" i="6" s="1"/>
  <c r="AD142" i="6"/>
  <c r="AH142" i="6" s="1"/>
  <c r="AD114" i="6"/>
  <c r="AH114" i="6" s="1"/>
  <c r="AD146" i="6"/>
  <c r="AH146" i="6" s="1"/>
  <c r="AD131" i="6"/>
  <c r="AH131" i="6" s="1"/>
  <c r="AD87" i="6"/>
  <c r="AH87" i="6" s="1"/>
  <c r="AD95" i="6"/>
  <c r="AH95" i="6" s="1"/>
  <c r="AD103" i="6"/>
  <c r="AH103" i="6" s="1"/>
  <c r="AD111" i="6"/>
  <c r="AH111" i="6" s="1"/>
  <c r="AD119" i="6"/>
  <c r="AH119" i="6" s="1"/>
  <c r="AD127" i="6"/>
  <c r="AH127" i="6" s="1"/>
  <c r="AD135" i="6"/>
  <c r="AH135" i="6" s="1"/>
  <c r="AD143" i="6"/>
  <c r="AH143" i="6" s="1"/>
  <c r="AD90" i="6"/>
  <c r="AH90" i="6" s="1"/>
  <c r="AD98" i="6"/>
  <c r="AH98" i="6" s="1"/>
  <c r="AD130" i="6"/>
  <c r="AH130" i="6" s="1"/>
  <c r="AD99" i="6"/>
  <c r="AH99" i="6" s="1"/>
  <c r="AD115" i="6"/>
  <c r="AH115" i="6" s="1"/>
  <c r="AD88" i="6"/>
  <c r="AH88" i="6" s="1"/>
  <c r="AD96" i="6"/>
  <c r="AH96" i="6" s="1"/>
  <c r="AD104" i="6"/>
  <c r="AH104" i="6" s="1"/>
  <c r="AD112" i="6"/>
  <c r="AH112" i="6" s="1"/>
  <c r="AD120" i="6"/>
  <c r="AH120" i="6" s="1"/>
  <c r="AD128" i="6"/>
  <c r="AH128" i="6" s="1"/>
  <c r="AD136" i="6"/>
  <c r="AH136" i="6" s="1"/>
  <c r="AD144" i="6"/>
  <c r="AH144" i="6" s="1"/>
  <c r="AD147" i="6"/>
  <c r="AH147" i="6" s="1"/>
  <c r="AD89" i="6"/>
  <c r="AH89" i="6" s="1"/>
  <c r="AD97" i="6"/>
  <c r="AH97" i="6" s="1"/>
  <c r="AD105" i="6"/>
  <c r="AH105" i="6" s="1"/>
  <c r="AD113" i="6"/>
  <c r="AH113" i="6" s="1"/>
  <c r="AD121" i="6"/>
  <c r="AH121" i="6" s="1"/>
  <c r="AD129" i="6"/>
  <c r="AH129" i="6" s="1"/>
  <c r="AD137" i="6"/>
  <c r="AH137" i="6" s="1"/>
  <c r="AD145" i="6"/>
  <c r="AH145" i="6" s="1"/>
  <c r="AH64" i="6"/>
  <c r="AH148" i="6"/>
  <c r="AH108" i="6"/>
  <c r="AH116" i="6"/>
  <c r="AH20" i="6"/>
  <c r="AH85" i="6"/>
  <c r="AH79" i="6"/>
  <c r="AH59" i="6"/>
  <c r="AH67" i="6"/>
  <c r="AH83" i="6"/>
  <c r="N91" i="4"/>
  <c r="P90" i="4"/>
  <c r="AH269" i="6"/>
  <c r="AH23" i="6"/>
  <c r="AH36" i="6"/>
  <c r="AH44" i="6"/>
  <c r="AH52" i="6"/>
  <c r="AH76" i="6"/>
  <c r="AH26" i="6"/>
  <c r="AH37" i="6"/>
  <c r="AH53" i="6"/>
  <c r="AH77" i="6"/>
  <c r="AH27" i="6"/>
  <c r="AH38" i="6"/>
  <c r="AH46" i="6"/>
  <c r="AH54" i="6"/>
  <c r="AH78" i="6"/>
  <c r="AH28" i="6"/>
  <c r="AH39" i="6"/>
  <c r="AH47" i="6"/>
  <c r="AH55" i="6"/>
  <c r="AH63" i="6"/>
  <c r="AH29" i="6"/>
  <c r="AH40" i="6"/>
  <c r="AH48" i="6"/>
  <c r="AH72" i="6"/>
  <c r="AH80" i="6"/>
  <c r="AH31" i="6"/>
  <c r="AH41" i="6"/>
  <c r="AH49" i="6"/>
  <c r="AH73" i="6"/>
  <c r="AH81" i="6"/>
  <c r="AH21" i="6"/>
  <c r="AH34" i="6"/>
  <c r="AH42" i="6"/>
  <c r="AH50" i="6"/>
  <c r="AH58" i="6"/>
  <c r="AH74" i="6"/>
  <c r="AH22" i="6"/>
  <c r="AH35" i="6"/>
  <c r="AH43" i="6"/>
  <c r="AH51" i="6"/>
  <c r="AH75" i="6"/>
  <c r="AH33" i="6"/>
  <c r="AH25" i="6"/>
  <c r="AH32" i="6"/>
  <c r="AH24" i="6"/>
  <c r="AH30" i="6"/>
  <c r="M42" i="4"/>
  <c r="P41" i="4"/>
  <c r="F43" i="4"/>
  <c r="J43" i="4"/>
  <c r="O56" i="4"/>
  <c r="AH45" i="6"/>
  <c r="AH4" i="6"/>
  <c r="L57" i="4"/>
  <c r="G59" i="4"/>
  <c r="O25" i="4"/>
  <c r="L26" i="4"/>
  <c r="P26" i="4" s="1"/>
  <c r="AH270" i="6"/>
  <c r="AH282" i="6"/>
  <c r="AH268" i="6"/>
  <c r="AH277" i="6"/>
  <c r="AH279" i="6"/>
  <c r="AH278" i="6"/>
  <c r="AH366" i="6"/>
  <c r="AH272" i="6"/>
  <c r="AH271" i="6"/>
  <c r="AH276" i="6"/>
  <c r="AH283" i="6"/>
  <c r="AH281" i="6"/>
  <c r="AH280" i="6"/>
  <c r="AH275" i="6"/>
  <c r="AH274" i="6"/>
  <c r="AH273" i="6"/>
  <c r="AA49" i="4" l="1"/>
  <c r="AA154" i="4"/>
  <c r="O172" i="4"/>
  <c r="L173" i="4"/>
  <c r="AA13" i="6"/>
  <c r="AB13" i="6" s="1"/>
  <c r="W2" i="4"/>
  <c r="N92" i="4"/>
  <c r="P91" i="4"/>
  <c r="J44" i="4"/>
  <c r="O57" i="4"/>
  <c r="F44" i="4"/>
  <c r="M43" i="4"/>
  <c r="P42" i="4"/>
  <c r="L58" i="4"/>
  <c r="G60" i="4"/>
  <c r="O26" i="4"/>
  <c r="L27" i="4"/>
  <c r="P27" i="4" s="1"/>
  <c r="AA155" i="4" l="1"/>
  <c r="AA54" i="4"/>
  <c r="O173" i="4"/>
  <c r="L174" i="4"/>
  <c r="AA14" i="6"/>
  <c r="AB14" i="6" s="1"/>
  <c r="N93" i="4"/>
  <c r="P92" i="4"/>
  <c r="O58" i="4"/>
  <c r="M44" i="4"/>
  <c r="P43" i="4"/>
  <c r="F45" i="4"/>
  <c r="J45" i="4"/>
  <c r="L59" i="4"/>
  <c r="G61" i="4"/>
  <c r="O27" i="4"/>
  <c r="L28" i="4"/>
  <c r="P28" i="4" s="1"/>
  <c r="AA61" i="4" l="1"/>
  <c r="AA156" i="4"/>
  <c r="O174" i="4"/>
  <c r="L175" i="4"/>
  <c r="AA15" i="6"/>
  <c r="AB15" i="6" s="1"/>
  <c r="AA157" i="4" s="1"/>
  <c r="N94" i="4"/>
  <c r="P93" i="4"/>
  <c r="F46" i="4"/>
  <c r="M45" i="4"/>
  <c r="P44" i="4"/>
  <c r="J46" i="4"/>
  <c r="O59" i="4"/>
  <c r="L60" i="4"/>
  <c r="G62" i="4"/>
  <c r="O28" i="4"/>
  <c r="L29" i="4"/>
  <c r="P29" i="4" s="1"/>
  <c r="O175" i="4" l="1"/>
  <c r="L176" i="4"/>
  <c r="AA16" i="6"/>
  <c r="AB16" i="6" s="1"/>
  <c r="N95" i="4"/>
  <c r="P94" i="4"/>
  <c r="J47" i="4"/>
  <c r="M46" i="4"/>
  <c r="P45" i="4"/>
  <c r="O60" i="4"/>
  <c r="F47" i="4"/>
  <c r="L61" i="4"/>
  <c r="G63" i="4"/>
  <c r="O29" i="4"/>
  <c r="L30" i="4"/>
  <c r="P30" i="4" s="1"/>
  <c r="AA39" i="4" l="1"/>
  <c r="AA158" i="4"/>
  <c r="O176" i="4"/>
  <c r="L177" i="4"/>
  <c r="AA17" i="6"/>
  <c r="AB17" i="6" s="1"/>
  <c r="N96" i="4"/>
  <c r="P95" i="4"/>
  <c r="G64" i="4"/>
  <c r="F48" i="4"/>
  <c r="M47" i="4"/>
  <c r="P46" i="4"/>
  <c r="O61" i="4"/>
  <c r="J48" i="4"/>
  <c r="L62" i="4"/>
  <c r="O30" i="4"/>
  <c r="L31" i="4"/>
  <c r="P31" i="4" s="1"/>
  <c r="AA159" i="4" l="1"/>
  <c r="AA40" i="4"/>
  <c r="O177" i="4"/>
  <c r="L178" i="4"/>
  <c r="AA18" i="6"/>
  <c r="AB18" i="6" s="1"/>
  <c r="N97" i="4"/>
  <c r="P96" i="4"/>
  <c r="G65" i="4"/>
  <c r="J49" i="4"/>
  <c r="M48" i="4"/>
  <c r="P47" i="4"/>
  <c r="O62" i="4"/>
  <c r="F49" i="4"/>
  <c r="O31" i="4"/>
  <c r="L32" i="4"/>
  <c r="P32" i="4" s="1"/>
  <c r="AA42" i="4" l="1"/>
  <c r="AA160" i="4"/>
  <c r="O178" i="4"/>
  <c r="L179" i="4"/>
  <c r="AA19" i="6"/>
  <c r="AB19" i="6" s="1"/>
  <c r="N98" i="4"/>
  <c r="P97" i="4"/>
  <c r="G66" i="4"/>
  <c r="F50" i="4"/>
  <c r="M49" i="4"/>
  <c r="P48" i="4"/>
  <c r="J50" i="4"/>
  <c r="O32" i="4"/>
  <c r="L33" i="4"/>
  <c r="P33" i="4" s="1"/>
  <c r="AA43" i="4" l="1"/>
  <c r="AA161" i="4"/>
  <c r="O179" i="4"/>
  <c r="L180" i="4"/>
  <c r="AA20" i="6"/>
  <c r="AB20" i="6" s="1"/>
  <c r="N99" i="4"/>
  <c r="P98" i="4"/>
  <c r="G67" i="4"/>
  <c r="J51" i="4"/>
  <c r="M50" i="4"/>
  <c r="P49" i="4"/>
  <c r="F51" i="4"/>
  <c r="O33" i="4"/>
  <c r="AA55" i="4" l="1"/>
  <c r="AA162" i="4"/>
  <c r="O180" i="4"/>
  <c r="L181" i="4"/>
  <c r="AA21" i="6"/>
  <c r="AB21" i="6" s="1"/>
  <c r="N100" i="4"/>
  <c r="P99" i="4"/>
  <c r="G68" i="4"/>
  <c r="M51" i="4"/>
  <c r="P50" i="4"/>
  <c r="F52" i="4"/>
  <c r="J52" i="4"/>
  <c r="AA163" i="4" l="1"/>
  <c r="AA51" i="4"/>
  <c r="O181" i="4"/>
  <c r="L182" i="4"/>
  <c r="AA22" i="6"/>
  <c r="AB22" i="6" s="1"/>
  <c r="N101" i="4"/>
  <c r="P100" i="4"/>
  <c r="G69" i="4"/>
  <c r="J53" i="4"/>
  <c r="F53" i="4"/>
  <c r="M52" i="4"/>
  <c r="P51" i="4"/>
  <c r="AA164" i="4" l="1"/>
  <c r="AA52" i="4"/>
  <c r="O182" i="4"/>
  <c r="AA23" i="6"/>
  <c r="AB23" i="6" s="1"/>
  <c r="N102" i="4"/>
  <c r="P101" i="4"/>
  <c r="G70" i="4"/>
  <c r="F54" i="4"/>
  <c r="J54" i="4"/>
  <c r="M53" i="4"/>
  <c r="P52" i="4"/>
  <c r="AA165" i="4" l="1"/>
  <c r="AA58" i="4"/>
  <c r="AA24" i="6"/>
  <c r="AB24" i="6" s="1"/>
  <c r="N103" i="4"/>
  <c r="P102" i="4"/>
  <c r="G71" i="4"/>
  <c r="M54" i="4"/>
  <c r="P53" i="4"/>
  <c r="J55" i="4"/>
  <c r="F55" i="4"/>
  <c r="AA35" i="4" l="1"/>
  <c r="AA166" i="4"/>
  <c r="AA25" i="6"/>
  <c r="AB25" i="6" s="1"/>
  <c r="N104" i="4"/>
  <c r="P103" i="4"/>
  <c r="G72" i="4"/>
  <c r="J56" i="4"/>
  <c r="F56" i="4"/>
  <c r="M55" i="4"/>
  <c r="P54" i="4"/>
  <c r="AA167" i="4" l="1"/>
  <c r="AA37" i="4"/>
  <c r="AA26" i="6"/>
  <c r="AB26" i="6" s="1"/>
  <c r="N105" i="4"/>
  <c r="P104" i="4"/>
  <c r="G73" i="4"/>
  <c r="M56" i="4"/>
  <c r="P55" i="4"/>
  <c r="F57" i="4"/>
  <c r="J57" i="4"/>
  <c r="AA168" i="4" l="1"/>
  <c r="AA38" i="4"/>
  <c r="AA27" i="6"/>
  <c r="AB27" i="6" s="1"/>
  <c r="N106" i="4"/>
  <c r="P105" i="4"/>
  <c r="G74" i="4"/>
  <c r="J58" i="4"/>
  <c r="F58" i="4"/>
  <c r="M57" i="4"/>
  <c r="P56" i="4"/>
  <c r="AA169" i="4" l="1"/>
  <c r="AA56" i="4"/>
  <c r="AA28" i="6"/>
  <c r="AB28" i="6" s="1"/>
  <c r="AA170" i="4" s="1"/>
  <c r="N107" i="4"/>
  <c r="P106" i="4"/>
  <c r="G75" i="4"/>
  <c r="M58" i="4"/>
  <c r="P57" i="4"/>
  <c r="J59" i="4"/>
  <c r="F59" i="4"/>
  <c r="AA29" i="6" l="1"/>
  <c r="AB29" i="6" s="1"/>
  <c r="AA171" i="4" s="1"/>
  <c r="N108" i="4"/>
  <c r="P107" i="4"/>
  <c r="G76" i="4"/>
  <c r="F60" i="4"/>
  <c r="J60" i="4"/>
  <c r="M59" i="4"/>
  <c r="P58" i="4"/>
  <c r="AA30" i="6" l="1"/>
  <c r="AB30" i="6" s="1"/>
  <c r="AA172" i="4" s="1"/>
  <c r="N109" i="4"/>
  <c r="P108" i="4"/>
  <c r="G77" i="4"/>
  <c r="M60" i="4"/>
  <c r="P59" i="4"/>
  <c r="J61" i="4"/>
  <c r="F61" i="4"/>
  <c r="AA31" i="6" l="1"/>
  <c r="AB31" i="6" s="1"/>
  <c r="N110" i="4"/>
  <c r="P109" i="4"/>
  <c r="G78" i="4"/>
  <c r="F62" i="4"/>
  <c r="J62" i="4"/>
  <c r="M61" i="4"/>
  <c r="P60" i="4"/>
  <c r="AA173" i="4" l="1"/>
  <c r="AA57" i="4"/>
  <c r="AA32" i="6"/>
  <c r="AB32" i="6" s="1"/>
  <c r="AA174" i="4" s="1"/>
  <c r="N111" i="4"/>
  <c r="P110" i="4"/>
  <c r="G79" i="4"/>
  <c r="M62" i="4"/>
  <c r="P61" i="4"/>
  <c r="J63" i="4"/>
  <c r="F63" i="4"/>
  <c r="AA33" i="6" l="1"/>
  <c r="AB33" i="6" s="1"/>
  <c r="AA175" i="4" s="1"/>
  <c r="N112" i="4"/>
  <c r="P111" i="4"/>
  <c r="G80" i="4"/>
  <c r="J64" i="4"/>
  <c r="F64" i="4"/>
  <c r="M63" i="4"/>
  <c r="P62" i="4"/>
  <c r="AA34" i="6" l="1"/>
  <c r="AB34" i="6" s="1"/>
  <c r="N113" i="4"/>
  <c r="P112" i="4"/>
  <c r="G81" i="4"/>
  <c r="M64" i="4"/>
  <c r="P63" i="4"/>
  <c r="F65" i="4"/>
  <c r="J65" i="4"/>
  <c r="AA176" i="4" l="1"/>
  <c r="AA60" i="4"/>
  <c r="AA35" i="6"/>
  <c r="AB35" i="6" s="1"/>
  <c r="AA177" i="4" s="1"/>
  <c r="N114" i="4"/>
  <c r="P113" i="4"/>
  <c r="G82" i="4"/>
  <c r="J66" i="4"/>
  <c r="F66" i="4"/>
  <c r="M65" i="4"/>
  <c r="P64" i="4"/>
  <c r="AA36" i="6" l="1"/>
  <c r="AB36" i="6" s="1"/>
  <c r="N115" i="4"/>
  <c r="P114" i="4"/>
  <c r="G83" i="4"/>
  <c r="M66" i="4"/>
  <c r="P65" i="4"/>
  <c r="F67" i="4"/>
  <c r="J67" i="4"/>
  <c r="AA59" i="4" l="1"/>
  <c r="AA178" i="4"/>
  <c r="AA37" i="6"/>
  <c r="AB37" i="6" s="1"/>
  <c r="AA179" i="4" s="1"/>
  <c r="N116" i="4"/>
  <c r="P115" i="4"/>
  <c r="G84" i="4"/>
  <c r="J68" i="4"/>
  <c r="F68" i="4"/>
  <c r="M67" i="4"/>
  <c r="P66" i="4"/>
  <c r="AA38" i="6" l="1"/>
  <c r="AB38" i="6" s="1"/>
  <c r="N117" i="4"/>
  <c r="P116" i="4"/>
  <c r="G85" i="4"/>
  <c r="M68" i="4"/>
  <c r="P67" i="4"/>
  <c r="F69" i="4"/>
  <c r="J69" i="4"/>
  <c r="AA41" i="4" l="1"/>
  <c r="AA180" i="4"/>
  <c r="AA39" i="6"/>
  <c r="AB39" i="6" s="1"/>
  <c r="N118" i="4"/>
  <c r="P117" i="4"/>
  <c r="F70" i="4"/>
  <c r="J70" i="4"/>
  <c r="G86" i="4"/>
  <c r="M69" i="4"/>
  <c r="P69" i="4" s="1"/>
  <c r="P68" i="4"/>
  <c r="AA181" i="4" l="1"/>
  <c r="AA62" i="4"/>
  <c r="AA40" i="6"/>
  <c r="AB40" i="6" s="1"/>
  <c r="N119" i="4"/>
  <c r="P118" i="4"/>
  <c r="G87" i="4"/>
  <c r="J71" i="4"/>
  <c r="F71" i="4"/>
  <c r="AA45" i="4" l="1"/>
  <c r="AA182" i="4"/>
  <c r="AA41" i="6"/>
  <c r="AB41" i="6" s="1"/>
  <c r="AA34" i="4" s="1"/>
  <c r="G88" i="4"/>
  <c r="N120" i="4"/>
  <c r="P119" i="4"/>
  <c r="F72" i="4"/>
  <c r="J72" i="4"/>
  <c r="AA42" i="6" l="1"/>
  <c r="AB42" i="6" s="1"/>
  <c r="AA36" i="4" s="1"/>
  <c r="N121" i="4"/>
  <c r="P120" i="4"/>
  <c r="G89" i="4"/>
  <c r="J73" i="4"/>
  <c r="F73" i="4"/>
  <c r="AA43" i="6" l="1"/>
  <c r="AB43" i="6" s="1"/>
  <c r="G90" i="4"/>
  <c r="N122" i="4"/>
  <c r="P121" i="4"/>
  <c r="F74" i="4"/>
  <c r="J74" i="4"/>
  <c r="AA19" i="4" l="1"/>
  <c r="AA21" i="4"/>
  <c r="AA23" i="4"/>
  <c r="AA25" i="4"/>
  <c r="AA27" i="4"/>
  <c r="AA29" i="4"/>
  <c r="AA31" i="4"/>
  <c r="AA33" i="4"/>
  <c r="AA18" i="4"/>
  <c r="AA20" i="4"/>
  <c r="AA22" i="4"/>
  <c r="AA24" i="4"/>
  <c r="AA26" i="4"/>
  <c r="AA28" i="4"/>
  <c r="AA30" i="4"/>
  <c r="AA32" i="4"/>
  <c r="AA44" i="6"/>
  <c r="AB44" i="6" s="1"/>
  <c r="AA50" i="4" s="1"/>
  <c r="N123" i="4"/>
  <c r="P122" i="4"/>
  <c r="G91" i="4"/>
  <c r="J75" i="4"/>
  <c r="F75" i="4"/>
  <c r="AA45" i="6" l="1"/>
  <c r="AB45" i="6" s="1"/>
  <c r="AA63" i="4" s="1"/>
  <c r="G92" i="4"/>
  <c r="N124" i="4"/>
  <c r="P123" i="4"/>
  <c r="F76" i="4"/>
  <c r="J76" i="4"/>
  <c r="AA46" i="6" l="1"/>
  <c r="AB46" i="6" s="1"/>
  <c r="AA64" i="4" s="1"/>
  <c r="N125" i="4"/>
  <c r="P124" i="4"/>
  <c r="G93" i="4"/>
  <c r="J77" i="4"/>
  <c r="F77" i="4"/>
  <c r="AA47" i="6" l="1"/>
  <c r="AB47" i="6" s="1"/>
  <c r="AA65" i="4" s="1"/>
  <c r="G94" i="4"/>
  <c r="N126" i="4"/>
  <c r="P125" i="4"/>
  <c r="F78" i="4"/>
  <c r="J78" i="4"/>
  <c r="AA48" i="6" l="1"/>
  <c r="AB48" i="6" s="1"/>
  <c r="AA66" i="4" s="1"/>
  <c r="N127" i="4"/>
  <c r="P126" i="4"/>
  <c r="G95" i="4"/>
  <c r="J79" i="4"/>
  <c r="F79" i="4"/>
  <c r="AA49" i="6" l="1"/>
  <c r="AB49" i="6" s="1"/>
  <c r="AA67" i="4" s="1"/>
  <c r="G96" i="4"/>
  <c r="N128" i="4"/>
  <c r="P127" i="4"/>
  <c r="F80" i="4"/>
  <c r="J80" i="4"/>
  <c r="AA50" i="6" l="1"/>
  <c r="AB50" i="6" s="1"/>
  <c r="AA68" i="4" s="1"/>
  <c r="G97" i="4"/>
  <c r="N129" i="4"/>
  <c r="P128" i="4"/>
  <c r="J81" i="4"/>
  <c r="F81" i="4"/>
  <c r="AA51" i="6" l="1"/>
  <c r="AB51" i="6" s="1"/>
  <c r="AA69" i="4" s="1"/>
  <c r="N130" i="4"/>
  <c r="P129" i="4"/>
  <c r="G98" i="4"/>
  <c r="F82" i="4"/>
  <c r="J82" i="4"/>
  <c r="AA52" i="6" l="1"/>
  <c r="AB52" i="6" s="1"/>
  <c r="N131" i="4"/>
  <c r="P130" i="4"/>
  <c r="G99" i="4"/>
  <c r="J83" i="4"/>
  <c r="F83" i="4"/>
  <c r="AA85" i="4" l="1"/>
  <c r="AA75" i="4"/>
  <c r="AA71" i="4"/>
  <c r="AA73" i="4"/>
  <c r="AA77" i="4"/>
  <c r="AA79" i="4"/>
  <c r="AA81" i="4"/>
  <c r="AA83" i="4"/>
  <c r="AA84" i="4"/>
  <c r="AA80" i="4"/>
  <c r="AA70" i="4"/>
  <c r="AA72" i="4"/>
  <c r="AA74" i="4"/>
  <c r="AA76" i="4"/>
  <c r="AA78" i="4"/>
  <c r="AA82" i="4"/>
  <c r="AA53" i="6"/>
  <c r="AB53" i="6" s="1"/>
  <c r="AA183" i="4" s="1"/>
  <c r="G100" i="4"/>
  <c r="N132" i="4"/>
  <c r="P131" i="4"/>
  <c r="F84" i="4"/>
  <c r="J84" i="4"/>
  <c r="AA54" i="6" l="1"/>
  <c r="AB54" i="6" s="1"/>
  <c r="G101" i="4"/>
  <c r="N133" i="4"/>
  <c r="P132" i="4"/>
  <c r="J85" i="4"/>
  <c r="F85" i="4"/>
  <c r="AA193" i="4" l="1"/>
  <c r="AA189" i="4"/>
  <c r="AA197" i="4"/>
  <c r="AA187" i="4"/>
  <c r="AA195" i="4"/>
  <c r="AA185" i="4"/>
  <c r="AA191" i="4"/>
  <c r="AA199" i="4"/>
  <c r="AA186" i="4"/>
  <c r="AA194" i="4"/>
  <c r="AA188" i="4"/>
  <c r="AA196" i="4"/>
  <c r="AA184" i="4"/>
  <c r="AA190" i="4"/>
  <c r="AA198" i="4"/>
  <c r="AA192" i="4"/>
  <c r="AA55" i="6"/>
  <c r="N134" i="4"/>
  <c r="P133" i="4"/>
  <c r="G102" i="4"/>
  <c r="F86" i="4"/>
  <c r="J86" i="4"/>
  <c r="AB55" i="6" l="1"/>
  <c r="AA56" i="6"/>
  <c r="G103" i="4"/>
  <c r="N135" i="4"/>
  <c r="P134" i="4"/>
  <c r="J87" i="4"/>
  <c r="F87" i="4"/>
  <c r="AA201" i="4" l="1"/>
  <c r="AA207" i="4"/>
  <c r="AA215" i="4"/>
  <c r="AA223" i="4"/>
  <c r="AA233" i="4"/>
  <c r="AA205" i="4"/>
  <c r="AA213" i="4"/>
  <c r="AA221" i="4"/>
  <c r="AA229" i="4"/>
  <c r="AA203" i="4"/>
  <c r="AA211" i="4"/>
  <c r="AA219" i="4"/>
  <c r="AA225" i="4"/>
  <c r="AA231" i="4"/>
  <c r="AA209" i="4"/>
  <c r="AA217" i="4"/>
  <c r="AA227" i="4"/>
  <c r="AA202" i="4"/>
  <c r="AA210" i="4"/>
  <c r="AA218" i="4"/>
  <c r="AA226" i="4"/>
  <c r="AA234" i="4"/>
  <c r="AA242" i="4"/>
  <c r="AA204" i="4"/>
  <c r="AA212" i="4"/>
  <c r="AA220" i="4"/>
  <c r="AA228" i="4"/>
  <c r="AA236" i="4"/>
  <c r="AA244" i="4"/>
  <c r="AA206" i="4"/>
  <c r="AA214" i="4"/>
  <c r="AA222" i="4"/>
  <c r="AA230" i="4"/>
  <c r="AA238" i="4"/>
  <c r="AA246" i="4"/>
  <c r="AA200" i="4"/>
  <c r="AA208" i="4"/>
  <c r="AA216" i="4"/>
  <c r="AA224" i="4"/>
  <c r="AA232" i="4"/>
  <c r="AA240" i="4"/>
  <c r="AA247" i="4"/>
  <c r="AA249" i="4"/>
  <c r="AA251" i="4"/>
  <c r="AA253" i="4"/>
  <c r="AA255" i="4"/>
  <c r="AA257" i="4"/>
  <c r="AA259" i="4"/>
  <c r="AA261" i="4"/>
  <c r="AA263" i="4"/>
  <c r="AA265" i="4"/>
  <c r="AA245" i="4"/>
  <c r="AA243" i="4"/>
  <c r="AA241" i="4"/>
  <c r="AA239" i="4"/>
  <c r="AA248" i="4"/>
  <c r="AA250" i="4"/>
  <c r="AA252" i="4"/>
  <c r="AA254" i="4"/>
  <c r="AA256" i="4"/>
  <c r="AA258" i="4"/>
  <c r="AA260" i="4"/>
  <c r="AA262" i="4"/>
  <c r="AA264" i="4"/>
  <c r="AA237" i="4"/>
  <c r="AA235" i="4"/>
  <c r="AA57" i="6"/>
  <c r="AB57" i="6" s="1"/>
  <c r="AB56" i="6"/>
  <c r="J88" i="4"/>
  <c r="N136" i="4"/>
  <c r="P135" i="4"/>
  <c r="F88" i="4"/>
  <c r="G104" i="4"/>
  <c r="AA291" i="4" l="1"/>
  <c r="AA293" i="4"/>
  <c r="AA295" i="4"/>
  <c r="AA297" i="4"/>
  <c r="AA299" i="4"/>
  <c r="AA301" i="4"/>
  <c r="AA309" i="4"/>
  <c r="AA317" i="4"/>
  <c r="AA325" i="4"/>
  <c r="AA333" i="4"/>
  <c r="AA341" i="4"/>
  <c r="AA349" i="4"/>
  <c r="AA357" i="4"/>
  <c r="AA365" i="4"/>
  <c r="AA373" i="4"/>
  <c r="AA381" i="4"/>
  <c r="AA387" i="4"/>
  <c r="AA393" i="4"/>
  <c r="AA401" i="4"/>
  <c r="AA409" i="4"/>
  <c r="AA417" i="4"/>
  <c r="AA425" i="4"/>
  <c r="AA433" i="4"/>
  <c r="AA441" i="4"/>
  <c r="AA449" i="4"/>
  <c r="AA457" i="4"/>
  <c r="AA465" i="4"/>
  <c r="AA473" i="4"/>
  <c r="AA481" i="4"/>
  <c r="AA489" i="4"/>
  <c r="AA497" i="4"/>
  <c r="AA505" i="4"/>
  <c r="AA513" i="4"/>
  <c r="AA521" i="4"/>
  <c r="AA529" i="4"/>
  <c r="AA537" i="4"/>
  <c r="AA545" i="4"/>
  <c r="AA553" i="4"/>
  <c r="AA561" i="4"/>
  <c r="AA569" i="4"/>
  <c r="AA575" i="4"/>
  <c r="AA583" i="4"/>
  <c r="AA589" i="4"/>
  <c r="AA597" i="4"/>
  <c r="AA605" i="4"/>
  <c r="AA613" i="4"/>
  <c r="AA621" i="4"/>
  <c r="AA334" i="4"/>
  <c r="AA344" i="4"/>
  <c r="AA352" i="4"/>
  <c r="AA358" i="4"/>
  <c r="AA366" i="4"/>
  <c r="AA374" i="4"/>
  <c r="AA382" i="4"/>
  <c r="AA390" i="4"/>
  <c r="AA398" i="4"/>
  <c r="AA402" i="4"/>
  <c r="AA410" i="4"/>
  <c r="AA418" i="4"/>
  <c r="AA426" i="4"/>
  <c r="AA434" i="4"/>
  <c r="AA442" i="4"/>
  <c r="AA450" i="4"/>
  <c r="AA458" i="4"/>
  <c r="AA466" i="4"/>
  <c r="AA474" i="4"/>
  <c r="AA482" i="4"/>
  <c r="AA490" i="4"/>
  <c r="AA498" i="4"/>
  <c r="AA506" i="4"/>
  <c r="AA514" i="4"/>
  <c r="AA522" i="4"/>
  <c r="AA530" i="4"/>
  <c r="AA538" i="4"/>
  <c r="AA546" i="4"/>
  <c r="AA554" i="4"/>
  <c r="AA562" i="4"/>
  <c r="AA570" i="4"/>
  <c r="AA578" i="4"/>
  <c r="AA586" i="4"/>
  <c r="AA594" i="4"/>
  <c r="AA602" i="4"/>
  <c r="AA610" i="4"/>
  <c r="AA618" i="4"/>
  <c r="AA626" i="4"/>
  <c r="AA306" i="4"/>
  <c r="AA312" i="4"/>
  <c r="AA318" i="4"/>
  <c r="AA324" i="4"/>
  <c r="AA330" i="4"/>
  <c r="AA338" i="4"/>
  <c r="AA346" i="4"/>
  <c r="AA354" i="4"/>
  <c r="AA362" i="4"/>
  <c r="AA372" i="4"/>
  <c r="AA378" i="4"/>
  <c r="AA386" i="4"/>
  <c r="AA394" i="4"/>
  <c r="AA406" i="4"/>
  <c r="AA412" i="4"/>
  <c r="AA420" i="4"/>
  <c r="AA428" i="4"/>
  <c r="AA436" i="4"/>
  <c r="AA444" i="4"/>
  <c r="AA454" i="4"/>
  <c r="AA460" i="4"/>
  <c r="AA468" i="4"/>
  <c r="AA476" i="4"/>
  <c r="AA484" i="4"/>
  <c r="AA492" i="4"/>
  <c r="AA500" i="4"/>
  <c r="AA508" i="4"/>
  <c r="AA516" i="4"/>
  <c r="AA524" i="4"/>
  <c r="AA532" i="4"/>
  <c r="AA540" i="4"/>
  <c r="AA548" i="4"/>
  <c r="AA556" i="4"/>
  <c r="AA566" i="4"/>
  <c r="AA572" i="4"/>
  <c r="AA582" i="4"/>
  <c r="AA588" i="4"/>
  <c r="AA598" i="4"/>
  <c r="AA606" i="4"/>
  <c r="AA612" i="4"/>
  <c r="AA620" i="4"/>
  <c r="AA628" i="4"/>
  <c r="AA298" i="4"/>
  <c r="AA304" i="4"/>
  <c r="AA310" i="4"/>
  <c r="AA316" i="4"/>
  <c r="AA322" i="4"/>
  <c r="AA328" i="4"/>
  <c r="AA336" i="4"/>
  <c r="AA342" i="4"/>
  <c r="AA350" i="4"/>
  <c r="AA360" i="4"/>
  <c r="AA368" i="4"/>
  <c r="AA376" i="4"/>
  <c r="AA384" i="4"/>
  <c r="AA392" i="4"/>
  <c r="AA400" i="4"/>
  <c r="AA408" i="4"/>
  <c r="AA416" i="4"/>
  <c r="AA424" i="4"/>
  <c r="AA432" i="4"/>
  <c r="AA440" i="4"/>
  <c r="AA448" i="4"/>
  <c r="AA456" i="4"/>
  <c r="AA464" i="4"/>
  <c r="AA472" i="4"/>
  <c r="AA480" i="4"/>
  <c r="AA488" i="4"/>
  <c r="AA496" i="4"/>
  <c r="AA504" i="4"/>
  <c r="AA512" i="4"/>
  <c r="AA520" i="4"/>
  <c r="AA528" i="4"/>
  <c r="AA536" i="4"/>
  <c r="AA544" i="4"/>
  <c r="AA552" i="4"/>
  <c r="AA560" i="4"/>
  <c r="AA568" i="4"/>
  <c r="AA576" i="4"/>
  <c r="AA584" i="4"/>
  <c r="AA592" i="4"/>
  <c r="AA600" i="4"/>
  <c r="AA608" i="4"/>
  <c r="AA616" i="4"/>
  <c r="AA624" i="4"/>
  <c r="AA290" i="4"/>
  <c r="AA292" i="4"/>
  <c r="AA294" i="4"/>
  <c r="AA296" i="4"/>
  <c r="AA300" i="4"/>
  <c r="AA302" i="4"/>
  <c r="AA308" i="4"/>
  <c r="AA314" i="4"/>
  <c r="AA320" i="4"/>
  <c r="AA326" i="4"/>
  <c r="AA332" i="4"/>
  <c r="AA340" i="4"/>
  <c r="AA348" i="4"/>
  <c r="AA356" i="4"/>
  <c r="AA364" i="4"/>
  <c r="AA370" i="4"/>
  <c r="AA380" i="4"/>
  <c r="AA388" i="4"/>
  <c r="AA396" i="4"/>
  <c r="AA404" i="4"/>
  <c r="AA414" i="4"/>
  <c r="AA422" i="4"/>
  <c r="AA430" i="4"/>
  <c r="AA438" i="4"/>
  <c r="AA446" i="4"/>
  <c r="AA452" i="4"/>
  <c r="AA462" i="4"/>
  <c r="AA470" i="4"/>
  <c r="AA478" i="4"/>
  <c r="AA486" i="4"/>
  <c r="AA494" i="4"/>
  <c r="AA502" i="4"/>
  <c r="AA510" i="4"/>
  <c r="AA518" i="4"/>
  <c r="AA526" i="4"/>
  <c r="AA534" i="4"/>
  <c r="AA542" i="4"/>
  <c r="AA550" i="4"/>
  <c r="AA558" i="4"/>
  <c r="AA564" i="4"/>
  <c r="AA574" i="4"/>
  <c r="AA580" i="4"/>
  <c r="AA590" i="4"/>
  <c r="AA596" i="4"/>
  <c r="AA604" i="4"/>
  <c r="AA614" i="4"/>
  <c r="AA622" i="4"/>
  <c r="AA303" i="4"/>
  <c r="AA313" i="4"/>
  <c r="AA321" i="4"/>
  <c r="AA329" i="4"/>
  <c r="AA337" i="4"/>
  <c r="AA345" i="4"/>
  <c r="AA353" i="4"/>
  <c r="AA361" i="4"/>
  <c r="AA369" i="4"/>
  <c r="AA377" i="4"/>
  <c r="AA385" i="4"/>
  <c r="AA395" i="4"/>
  <c r="AA403" i="4"/>
  <c r="AA411" i="4"/>
  <c r="AA419" i="4"/>
  <c r="AA427" i="4"/>
  <c r="AA435" i="4"/>
  <c r="AA443" i="4"/>
  <c r="AA451" i="4"/>
  <c r="AA459" i="4"/>
  <c r="AA467" i="4"/>
  <c r="AA475" i="4"/>
  <c r="AA483" i="4"/>
  <c r="AA491" i="4"/>
  <c r="AA501" i="4"/>
  <c r="AA511" i="4"/>
  <c r="AA517" i="4"/>
  <c r="AA525" i="4"/>
  <c r="AA533" i="4"/>
  <c r="AA541" i="4"/>
  <c r="AA549" i="4"/>
  <c r="AA557" i="4"/>
  <c r="AA567" i="4"/>
  <c r="AA573" i="4"/>
  <c r="AA581" i="4"/>
  <c r="AA591" i="4"/>
  <c r="AA599" i="4"/>
  <c r="AA607" i="4"/>
  <c r="AA615" i="4"/>
  <c r="AA623" i="4"/>
  <c r="AA305" i="4"/>
  <c r="AA315" i="4"/>
  <c r="AA323" i="4"/>
  <c r="AA331" i="4"/>
  <c r="AA339" i="4"/>
  <c r="AA347" i="4"/>
  <c r="AA355" i="4"/>
  <c r="AA363" i="4"/>
  <c r="AA371" i="4"/>
  <c r="AA379" i="4"/>
  <c r="AA389" i="4"/>
  <c r="AA397" i="4"/>
  <c r="AA405" i="4"/>
  <c r="AA413" i="4"/>
  <c r="AA421" i="4"/>
  <c r="AA429" i="4"/>
  <c r="AA437" i="4"/>
  <c r="AA445" i="4"/>
  <c r="AA453" i="4"/>
  <c r="AA461" i="4"/>
  <c r="AA469" i="4"/>
  <c r="AA477" i="4"/>
  <c r="AA485" i="4"/>
  <c r="AA493" i="4"/>
  <c r="AA503" i="4"/>
  <c r="AA509" i="4"/>
  <c r="AA519" i="4"/>
  <c r="AA527" i="4"/>
  <c r="AA535" i="4"/>
  <c r="AA543" i="4"/>
  <c r="AA551" i="4"/>
  <c r="AA559" i="4"/>
  <c r="AA565" i="4"/>
  <c r="AA577" i="4"/>
  <c r="AA585" i="4"/>
  <c r="AA593" i="4"/>
  <c r="AA601" i="4"/>
  <c r="AA609" i="4"/>
  <c r="AA617" i="4"/>
  <c r="AA625" i="4"/>
  <c r="AA307" i="4"/>
  <c r="AA311" i="4"/>
  <c r="AA319" i="4"/>
  <c r="AA327" i="4"/>
  <c r="AA335" i="4"/>
  <c r="AA343" i="4"/>
  <c r="AA351" i="4"/>
  <c r="AA359" i="4"/>
  <c r="AA367" i="4"/>
  <c r="AA375" i="4"/>
  <c r="AA383" i="4"/>
  <c r="AA391" i="4"/>
  <c r="AA399" i="4"/>
  <c r="AA407" i="4"/>
  <c r="AA415" i="4"/>
  <c r="AA423" i="4"/>
  <c r="AA431" i="4"/>
  <c r="AA439" i="4"/>
  <c r="AA447" i="4"/>
  <c r="AA455" i="4"/>
  <c r="AA463" i="4"/>
  <c r="AA471" i="4"/>
  <c r="AA479" i="4"/>
  <c r="AA487" i="4"/>
  <c r="AA495" i="4"/>
  <c r="AA499" i="4"/>
  <c r="AA507" i="4"/>
  <c r="AA515" i="4"/>
  <c r="AA523" i="4"/>
  <c r="AA531" i="4"/>
  <c r="AA539" i="4"/>
  <c r="AA547" i="4"/>
  <c r="AA555" i="4"/>
  <c r="AA563" i="4"/>
  <c r="AA571" i="4"/>
  <c r="AA579" i="4"/>
  <c r="AA587" i="4"/>
  <c r="AA595" i="4"/>
  <c r="AA603" i="4"/>
  <c r="AA611" i="4"/>
  <c r="AA619" i="4"/>
  <c r="AA627" i="4"/>
  <c r="AA267" i="4"/>
  <c r="AA269" i="4"/>
  <c r="AA271" i="4"/>
  <c r="AA275" i="4"/>
  <c r="AA281" i="4"/>
  <c r="AA283" i="4"/>
  <c r="AA285" i="4"/>
  <c r="AA287" i="4"/>
  <c r="AA289" i="4"/>
  <c r="AA286" i="4"/>
  <c r="AA278" i="4"/>
  <c r="AA270" i="4"/>
  <c r="AA266" i="4"/>
  <c r="AA268" i="4"/>
  <c r="AA272" i="4"/>
  <c r="AA274" i="4"/>
  <c r="AA276" i="4"/>
  <c r="AA280" i="4"/>
  <c r="AA282" i="4"/>
  <c r="AA284" i="4"/>
  <c r="AA288" i="4"/>
  <c r="AA277" i="4"/>
  <c r="AA273" i="4"/>
  <c r="AA279" i="4"/>
  <c r="F89" i="4"/>
  <c r="N137" i="4"/>
  <c r="P136" i="4"/>
  <c r="J89" i="4"/>
  <c r="G105" i="4"/>
  <c r="G106" i="4" l="1"/>
  <c r="J90" i="4"/>
  <c r="N138" i="4"/>
  <c r="P137" i="4"/>
  <c r="F90" i="4"/>
  <c r="N139" i="4" l="1"/>
  <c r="P138" i="4"/>
  <c r="J91" i="4"/>
  <c r="F91" i="4"/>
  <c r="G107" i="4"/>
  <c r="F92" i="4" l="1"/>
  <c r="J92" i="4"/>
  <c r="G108" i="4"/>
  <c r="N140" i="4"/>
  <c r="P139" i="4"/>
  <c r="G109" i="4" l="1"/>
  <c r="J93" i="4"/>
  <c r="N141" i="4"/>
  <c r="P140" i="4"/>
  <c r="F93" i="4"/>
  <c r="N142" i="4" l="1"/>
  <c r="P141" i="4"/>
  <c r="J94" i="4"/>
  <c r="F94" i="4"/>
  <c r="G110" i="4"/>
  <c r="J95" i="4" l="1"/>
  <c r="F95" i="4"/>
  <c r="G111" i="4"/>
  <c r="N143" i="4"/>
  <c r="P142" i="4"/>
  <c r="G112" i="4" l="1"/>
  <c r="F96" i="4"/>
  <c r="N144" i="4"/>
  <c r="P143" i="4"/>
  <c r="J96" i="4"/>
  <c r="F97" i="4" l="1"/>
  <c r="N145" i="4"/>
  <c r="P144" i="4"/>
  <c r="J97" i="4"/>
  <c r="G113" i="4"/>
  <c r="J98" i="4" l="1"/>
  <c r="N146" i="4"/>
  <c r="P145" i="4"/>
  <c r="G114" i="4"/>
  <c r="F98" i="4"/>
  <c r="G115" i="4" l="1"/>
  <c r="N147" i="4"/>
  <c r="P147" i="4" s="1"/>
  <c r="P146" i="4"/>
  <c r="J99" i="4"/>
  <c r="F99" i="4"/>
  <c r="F100" i="4" l="1"/>
  <c r="J100" i="4"/>
  <c r="N148" i="4"/>
  <c r="P148" i="4" s="1"/>
  <c r="G116" i="4"/>
  <c r="N149" i="4" l="1"/>
  <c r="J101" i="4"/>
  <c r="F101" i="4"/>
  <c r="G117" i="4"/>
  <c r="N150" i="4" l="1"/>
  <c r="P149" i="4"/>
  <c r="F102" i="4"/>
  <c r="J102" i="4"/>
  <c r="G118" i="4"/>
  <c r="N151" i="4" l="1"/>
  <c r="P150" i="4"/>
  <c r="J103" i="4"/>
  <c r="G119" i="4"/>
  <c r="F103" i="4"/>
  <c r="N152" i="4" l="1"/>
  <c r="P151" i="4"/>
  <c r="G120" i="4"/>
  <c r="J104" i="4"/>
  <c r="F104" i="4"/>
  <c r="N153" i="4" l="1"/>
  <c r="P152" i="4"/>
  <c r="F105" i="4"/>
  <c r="J105" i="4"/>
  <c r="G121" i="4"/>
  <c r="N154" i="4" l="1"/>
  <c r="P153" i="4"/>
  <c r="G122" i="4"/>
  <c r="J106" i="4"/>
  <c r="F106" i="4"/>
  <c r="N155" i="4" l="1"/>
  <c r="P154" i="4"/>
  <c r="J107" i="4"/>
  <c r="F107" i="4"/>
  <c r="G123" i="4"/>
  <c r="N156" i="4" l="1"/>
  <c r="P155" i="4"/>
  <c r="F108" i="4"/>
  <c r="J108" i="4"/>
  <c r="G124" i="4"/>
  <c r="N157" i="4" l="1"/>
  <c r="P156" i="4"/>
  <c r="J109" i="4"/>
  <c r="G125" i="4"/>
  <c r="F109" i="4"/>
  <c r="N158" i="4" l="1"/>
  <c r="P157" i="4"/>
  <c r="G126" i="4"/>
  <c r="J110" i="4"/>
  <c r="F110" i="4"/>
  <c r="N159" i="4" l="1"/>
  <c r="P158" i="4"/>
  <c r="F111" i="4"/>
  <c r="J111" i="4"/>
  <c r="G127" i="4"/>
  <c r="N160" i="4" l="1"/>
  <c r="P159" i="4"/>
  <c r="G128" i="4"/>
  <c r="J112" i="4"/>
  <c r="F112" i="4"/>
  <c r="N161" i="4" l="1"/>
  <c r="P160" i="4"/>
  <c r="F113" i="4"/>
  <c r="J113" i="4"/>
  <c r="G129" i="4"/>
  <c r="N162" i="4" l="1"/>
  <c r="P161" i="4"/>
  <c r="J114" i="4"/>
  <c r="G130" i="4"/>
  <c r="F114" i="4"/>
  <c r="N163" i="4" l="1"/>
  <c r="P162" i="4"/>
  <c r="G131" i="4"/>
  <c r="F115" i="4"/>
  <c r="J115" i="4"/>
  <c r="N164" i="4" l="1"/>
  <c r="P163" i="4"/>
  <c r="J116" i="4"/>
  <c r="F116" i="4"/>
  <c r="G132" i="4"/>
  <c r="N165" i="4" l="1"/>
  <c r="P164" i="4"/>
  <c r="F117" i="4"/>
  <c r="G133" i="4"/>
  <c r="J117" i="4"/>
  <c r="N166" i="4" l="1"/>
  <c r="P165" i="4"/>
  <c r="J118" i="4"/>
  <c r="G134" i="4"/>
  <c r="F118" i="4"/>
  <c r="N167" i="4" l="1"/>
  <c r="P166" i="4"/>
  <c r="F119" i="4"/>
  <c r="G135" i="4"/>
  <c r="J119" i="4"/>
  <c r="N168" i="4" l="1"/>
  <c r="P167" i="4"/>
  <c r="J120" i="4"/>
  <c r="G136" i="4"/>
  <c r="F120" i="4"/>
  <c r="N169" i="4" l="1"/>
  <c r="P168" i="4"/>
  <c r="F121" i="4"/>
  <c r="G137" i="4"/>
  <c r="J121" i="4"/>
  <c r="N170" i="4" l="1"/>
  <c r="P169" i="4"/>
  <c r="J122" i="4"/>
  <c r="G138" i="4"/>
  <c r="F122" i="4"/>
  <c r="N171" i="4" l="1"/>
  <c r="P170" i="4"/>
  <c r="G139" i="4"/>
  <c r="F123" i="4"/>
  <c r="J123" i="4"/>
  <c r="N172" i="4" l="1"/>
  <c r="P171" i="4"/>
  <c r="J124" i="4"/>
  <c r="F124" i="4"/>
  <c r="G140" i="4"/>
  <c r="N173" i="4" l="1"/>
  <c r="P172" i="4"/>
  <c r="G141" i="4"/>
  <c r="F125" i="4"/>
  <c r="J125" i="4"/>
  <c r="N174" i="4" l="1"/>
  <c r="P173" i="4"/>
  <c r="J126" i="4"/>
  <c r="F126" i="4"/>
  <c r="G142" i="4"/>
  <c r="N175" i="4" l="1"/>
  <c r="P174" i="4"/>
  <c r="G143" i="4"/>
  <c r="F127" i="4"/>
  <c r="J127" i="4"/>
  <c r="N176" i="4" l="1"/>
  <c r="P175" i="4"/>
  <c r="F128" i="4"/>
  <c r="J128" i="4"/>
  <c r="G144" i="4"/>
  <c r="N177" i="4" l="1"/>
  <c r="P176" i="4"/>
  <c r="G145" i="4"/>
  <c r="J129" i="4"/>
  <c r="F129" i="4"/>
  <c r="N178" i="4" l="1"/>
  <c r="P177" i="4"/>
  <c r="F130" i="4"/>
  <c r="J130" i="4"/>
  <c r="G146" i="4"/>
  <c r="N179" i="4" l="1"/>
  <c r="P178" i="4"/>
  <c r="J131" i="4"/>
  <c r="G147" i="4"/>
  <c r="F131" i="4"/>
  <c r="N180" i="4" l="1"/>
  <c r="P179" i="4"/>
  <c r="G148" i="4"/>
  <c r="J132" i="4"/>
  <c r="F132" i="4"/>
  <c r="N181" i="4" l="1"/>
  <c r="P180" i="4"/>
  <c r="F133" i="4"/>
  <c r="J133" i="4"/>
  <c r="G149" i="4"/>
  <c r="G150" i="4" l="1"/>
  <c r="N182" i="4"/>
  <c r="P182" i="4" s="1"/>
  <c r="P181" i="4"/>
  <c r="J134" i="4"/>
  <c r="F134" i="4"/>
  <c r="G151" i="4" l="1"/>
  <c r="F135" i="4"/>
  <c r="J135" i="4"/>
  <c r="G152" i="4" l="1"/>
  <c r="J136" i="4"/>
  <c r="F136" i="4"/>
  <c r="G153" i="4" l="1"/>
  <c r="F137" i="4"/>
  <c r="J137" i="4"/>
  <c r="G154" i="4" l="1"/>
  <c r="J138" i="4"/>
  <c r="F138" i="4"/>
  <c r="G155" i="4" l="1"/>
  <c r="F139" i="4"/>
  <c r="J139" i="4"/>
  <c r="G156" i="4" l="1"/>
  <c r="J140" i="4"/>
  <c r="F140" i="4"/>
  <c r="G157" i="4" l="1"/>
  <c r="F141" i="4"/>
  <c r="J141" i="4"/>
  <c r="G158" i="4" l="1"/>
  <c r="J142" i="4"/>
  <c r="F142" i="4"/>
  <c r="G159" i="4" l="1"/>
  <c r="F143" i="4"/>
  <c r="J143" i="4"/>
  <c r="G160" i="4" l="1"/>
  <c r="J144" i="4"/>
  <c r="F144" i="4"/>
  <c r="G161" i="4" l="1"/>
  <c r="F145" i="4"/>
  <c r="J145" i="4"/>
  <c r="G162" i="4" l="1"/>
  <c r="J146" i="4"/>
  <c r="F146" i="4"/>
  <c r="G163" i="4" l="1"/>
  <c r="F147" i="4"/>
  <c r="J147" i="4"/>
  <c r="G164" i="4" l="1"/>
  <c r="J148" i="4"/>
  <c r="F148" i="4"/>
  <c r="G165" i="4" l="1"/>
  <c r="F149" i="4"/>
  <c r="J149" i="4"/>
  <c r="J150" i="4" l="1"/>
  <c r="F150" i="4"/>
  <c r="G166" i="4"/>
  <c r="G167" i="4" l="1"/>
  <c r="F151" i="4"/>
  <c r="J151" i="4"/>
  <c r="J152" i="4" l="1"/>
  <c r="F152" i="4"/>
  <c r="G168" i="4"/>
  <c r="G169" i="4" l="1"/>
  <c r="F153" i="4"/>
  <c r="J153" i="4"/>
  <c r="J154" i="4" l="1"/>
  <c r="F154" i="4"/>
  <c r="G170" i="4"/>
  <c r="G171" i="4" l="1"/>
  <c r="F155" i="4"/>
  <c r="J155" i="4"/>
  <c r="J156" i="4" l="1"/>
  <c r="F156" i="4"/>
  <c r="G172" i="4"/>
  <c r="F157" i="4" l="1"/>
  <c r="J157" i="4"/>
  <c r="G173" i="4"/>
  <c r="G174" i="4" l="1"/>
  <c r="J158" i="4"/>
  <c r="F158" i="4"/>
  <c r="F159" i="4" l="1"/>
  <c r="J159" i="4"/>
  <c r="G175" i="4"/>
  <c r="G176" i="4" l="1"/>
  <c r="J160" i="4"/>
  <c r="F160" i="4"/>
  <c r="F161" i="4" l="1"/>
  <c r="J161" i="4"/>
  <c r="G177" i="4"/>
  <c r="G178" i="4" l="1"/>
  <c r="J162" i="4"/>
  <c r="F162" i="4"/>
  <c r="F163" i="4" l="1"/>
  <c r="J163" i="4"/>
  <c r="G179" i="4"/>
  <c r="G180" i="4" l="1"/>
  <c r="J164" i="4"/>
  <c r="F164" i="4"/>
  <c r="F165" i="4" l="1"/>
  <c r="J165" i="4"/>
  <c r="G181" i="4"/>
  <c r="G182" i="4" l="1"/>
  <c r="J166" i="4"/>
  <c r="F166" i="4"/>
  <c r="F167" i="4" l="1"/>
  <c r="J167" i="4"/>
  <c r="J168" i="4" l="1"/>
  <c r="F168" i="4"/>
  <c r="F169" i="4" l="1"/>
  <c r="J169" i="4"/>
  <c r="J170" i="4" l="1"/>
  <c r="F170" i="4"/>
  <c r="F171" i="4" l="1"/>
  <c r="J171" i="4"/>
  <c r="J172" i="4" l="1"/>
  <c r="F172" i="4"/>
  <c r="F173" i="4" l="1"/>
  <c r="J173" i="4"/>
  <c r="J174" i="4" l="1"/>
  <c r="F174" i="4"/>
  <c r="F175" i="4" l="1"/>
  <c r="J175" i="4"/>
  <c r="J176" i="4" l="1"/>
  <c r="F176" i="4"/>
  <c r="F177" i="4" l="1"/>
  <c r="J177" i="4"/>
  <c r="J178" i="4" l="1"/>
  <c r="F178" i="4"/>
  <c r="F179" i="4" l="1"/>
  <c r="J179" i="4"/>
  <c r="J180" i="4" l="1"/>
  <c r="F180" i="4"/>
  <c r="F181" i="4" l="1"/>
  <c r="J181" i="4"/>
  <c r="J182" i="4" l="1"/>
  <c r="F182" i="4"/>
</calcChain>
</file>

<file path=xl/sharedStrings.xml><?xml version="1.0" encoding="utf-8"?>
<sst xmlns="http://schemas.openxmlformats.org/spreadsheetml/2006/main" count="12946" uniqueCount="2068">
  <si>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</si>
  <si>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</si>
  <si>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</si>
  <si>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</si>
  <si>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</si>
  <si>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</si>
  <si>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</si>
  <si>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</si>
  <si>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</si>
  <si>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</si>
  <si>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</si>
  <si>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</si>
  <si>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</si>
  <si>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</si>
  <si>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</si>
  <si>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Antofagasta</t>
  </si>
  <si>
    <t>Recoleta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</si>
  <si>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</si>
  <si>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</si>
  <si>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</si>
  <si>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</si>
  <si>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</si>
  <si>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</si>
  <si>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</si>
  <si>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</si>
  <si>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</si>
  <si>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</si>
  <si>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</si>
  <si>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</si>
  <si>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</si>
  <si>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</si>
  <si>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</si>
  <si>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</si>
  <si>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</si>
  <si>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</si>
  <si>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</si>
  <si>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</si>
  <si>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</si>
  <si>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</si>
  <si>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</si>
  <si>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</si>
  <si>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</si>
  <si>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</si>
  <si>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</si>
  <si>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</si>
  <si>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</si>
  <si>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</si>
  <si>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</si>
  <si>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</si>
  <si>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</si>
  <si>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</si>
  <si>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</si>
  <si>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</si>
  <si>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</si>
  <si>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</si>
  <si>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</si>
  <si>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</si>
  <si>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</si>
  <si>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</si>
  <si>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</si>
  <si>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</si>
  <si>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</si>
  <si>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</si>
  <si>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</si>
  <si>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</si>
  <si>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</si>
  <si>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</si>
  <si>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</si>
  <si>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</si>
  <si>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</si>
  <si>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</si>
  <si>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</si>
  <si>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</si>
  <si>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</si>
  <si>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</si>
  <si>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</si>
  <si>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</si>
  <si>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</si>
  <si>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</si>
  <si>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</si>
  <si>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</si>
  <si>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</si>
  <si>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</si>
  <si>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</si>
  <si>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</si>
  <si>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</si>
  <si>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</si>
  <si>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</si>
  <si>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</si>
  <si>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</si>
  <si>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</si>
  <si>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</si>
  <si>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</si>
  <si>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</si>
  <si>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</si>
  <si>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</si>
  <si>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</si>
  <si>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</si>
  <si>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</si>
  <si>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</si>
  <si>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</si>
  <si>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</si>
  <si>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</si>
  <si>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</si>
  <si>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</si>
  <si>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</si>
  <si>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</si>
  <si>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</si>
  <si>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</si>
  <si>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</si>
  <si>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</si>
  <si>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</si>
  <si>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</si>
  <si>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</si>
  <si>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</si>
  <si>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</si>
  <si>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</si>
  <si>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</si>
  <si>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</si>
  <si>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</si>
  <si>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</si>
  <si>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</si>
  <si>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</si>
  <si>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</si>
  <si>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</si>
  <si>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</si>
  <si>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</si>
  <si>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</si>
  <si>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</si>
  <si>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</si>
  <si>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</si>
  <si>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</si>
  <si>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</si>
  <si>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</si>
  <si>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</si>
  <si>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</si>
  <si>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</si>
  <si>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</si>
  <si>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</si>
  <si>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</si>
  <si>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</si>
  <si>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</si>
  <si>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</si>
  <si>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</si>
  <si>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</si>
  <si>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</si>
  <si>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</si>
  <si>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</si>
  <si>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</si>
  <si>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</si>
  <si>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</si>
  <si>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</si>
  <si>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</si>
  <si>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</si>
  <si>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</si>
  <si>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</si>
  <si>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</si>
  <si>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</si>
  <si>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</si>
  <si>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</si>
  <si>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</si>
  <si>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</si>
  <si>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</si>
  <si>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</si>
  <si>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</si>
  <si>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</si>
  <si>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</si>
  <si>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</si>
  <si>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</si>
  <si>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</si>
  <si>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</si>
  <si>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</si>
  <si>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</si>
  <si>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</si>
  <si>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</si>
  <si>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</si>
  <si>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</si>
  <si>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</si>
  <si>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</si>
  <si>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</si>
  <si>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</si>
  <si>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</si>
  <si>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</si>
  <si>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</si>
  <si>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</si>
  <si>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</si>
  <si>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</si>
  <si>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</si>
  <si>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</si>
  <si>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</si>
  <si>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</si>
  <si>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</si>
  <si>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</si>
  <si>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</si>
  <si>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</si>
  <si>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</si>
  <si>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</si>
  <si>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</si>
  <si>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</si>
  <si>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</si>
  <si>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</si>
  <si>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</si>
  <si>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</si>
  <si>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</si>
  <si>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</si>
  <si>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</si>
  <si>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</si>
  <si>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</si>
  <si>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</si>
  <si>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</si>
  <si>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</si>
  <si>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</si>
  <si>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</si>
  <si>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</si>
  <si>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</si>
  <si>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</si>
  <si>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</si>
  <si>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</si>
  <si>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</si>
  <si>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</si>
  <si>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</si>
  <si>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</si>
  <si>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</si>
  <si>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</si>
  <si>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</si>
  <si>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</si>
  <si>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</si>
  <si>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</si>
  <si>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</si>
  <si>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</si>
  <si>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</si>
  <si>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</si>
  <si>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</si>
  <si>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</si>
  <si>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</si>
  <si>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</si>
  <si>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</si>
  <si>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</si>
  <si>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</si>
  <si>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</si>
  <si>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</si>
  <si>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</si>
  <si>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</si>
  <si>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</si>
  <si>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</si>
  <si>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</si>
  <si>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</si>
  <si>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</si>
  <si>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</si>
  <si>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</si>
  <si>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</si>
  <si>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</si>
  <si>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</si>
  <si>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</si>
  <si>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</si>
  <si>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</si>
  <si>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</si>
  <si>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</si>
  <si>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</si>
  <si>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</si>
  <si>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</si>
  <si>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</si>
  <si>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</si>
  <si>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</si>
  <si>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</si>
  <si>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</si>
  <si>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</si>
  <si>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</si>
  <si>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</si>
  <si>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</si>
  <si>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</si>
  <si>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</si>
  <si>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</si>
  <si>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</si>
  <si>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</si>
  <si>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</si>
  <si>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</si>
  <si>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</si>
  <si>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</si>
  <si>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</si>
  <si>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</si>
  <si>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</si>
  <si>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</si>
  <si>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</si>
  <si>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</si>
  <si>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</si>
  <si>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</si>
  <si>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</si>
  <si>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</si>
  <si>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</si>
  <si>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</si>
  <si>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</si>
  <si>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</si>
  <si>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</si>
  <si>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</si>
  <si>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</si>
  <si>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</si>
  <si>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</si>
  <si>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</si>
  <si>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</si>
  <si>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</si>
  <si>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</si>
  <si>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</si>
  <si>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</si>
  <si>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</si>
  <si>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</si>
  <si>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</si>
  <si>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</si>
  <si>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</si>
  <si>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</si>
  <si>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</si>
  <si>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</si>
  <si>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</si>
  <si>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</si>
  <si>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</si>
  <si>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</si>
  <si>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</si>
  <si>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</si>
  <si>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</si>
  <si>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</si>
  <si>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</si>
  <si>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</si>
  <si>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</si>
  <si>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</si>
  <si>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</si>
  <si>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</si>
  <si>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</si>
  <si>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</si>
  <si>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</si>
  <si>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</si>
  <si>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</si>
  <si>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</si>
  <si>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</si>
  <si>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</si>
  <si>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</si>
  <si>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</si>
  <si>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</si>
  <si>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</si>
  <si>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</si>
  <si>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</si>
  <si>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</si>
  <si>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</si>
  <si>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</si>
  <si>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</si>
  <si>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</si>
  <si>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</si>
  <si>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</si>
  <si>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</si>
  <si>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</si>
  <si>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</si>
  <si>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</si>
  <si>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</si>
  <si>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</si>
  <si>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</si>
  <si>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</si>
  <si>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</si>
  <si>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</si>
  <si>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</si>
  <si>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</si>
  <si>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</si>
  <si>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</si>
  <si>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</si>
  <si>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</si>
  <si>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</si>
  <si>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</si>
  <si>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</si>
  <si>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</si>
  <si>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</si>
  <si>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</si>
  <si>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</si>
  <si>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</si>
  <si>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</si>
  <si>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</si>
  <si>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</si>
  <si>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</si>
  <si>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</si>
  <si>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</si>
  <si>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</si>
  <si>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</si>
  <si>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</si>
  <si>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</si>
  <si>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</si>
  <si>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</si>
  <si>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</si>
  <si>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</si>
  <si>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</si>
  <si>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</si>
  <si>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</si>
  <si>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</si>
  <si>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</si>
  <si>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</si>
  <si>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</si>
  <si>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</si>
  <si>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</si>
  <si>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</si>
  <si>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</si>
  <si>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</si>
  <si>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</si>
  <si>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</si>
  <si>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</si>
  <si>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</si>
  <si>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</si>
  <si>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</si>
  <si>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</si>
  <si>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</si>
  <si>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</si>
  <si>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</si>
  <si>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</si>
  <si>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</si>
  <si>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</si>
  <si>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</si>
  <si>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</si>
  <si>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</si>
  <si>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</si>
  <si>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</si>
  <si>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</si>
  <si>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</si>
  <si>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</si>
  <si>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</si>
  <si>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</si>
  <si>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</si>
  <si>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</si>
  <si>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</si>
  <si>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</si>
  <si>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</si>
  <si>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</si>
  <si>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</si>
  <si>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</si>
  <si>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</si>
  <si>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</si>
  <si>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</si>
  <si>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</si>
  <si>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</si>
  <si>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</si>
  <si>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</si>
  <si>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</si>
  <si>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</si>
  <si>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</si>
  <si>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</si>
  <si>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</si>
  <si>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</si>
  <si>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id_grafico</t>
  </si>
  <si>
    <t>idterritorio</t>
  </si>
  <si>
    <t>id_territorio</t>
  </si>
  <si>
    <t>cod</t>
  </si>
  <si>
    <t>#1774B9</t>
  </si>
  <si>
    <t>Agricultura</t>
  </si>
  <si>
    <t>Agropecuario y Forestal</t>
  </si>
  <si>
    <t>Fruta</t>
  </si>
  <si>
    <t>Exportaciones</t>
  </si>
  <si>
    <t>Ninguno</t>
  </si>
  <si>
    <t>Periodo 2012-2020</t>
  </si>
  <si>
    <t>toneladas (t)</t>
  </si>
  <si>
    <t>Oficina de Estudios y Políticas Agrarias (ODEPA)</t>
  </si>
  <si>
    <t>Tipo de Fruta</t>
  </si>
  <si>
    <t>Berries,Cítricos,Frutos de hueso (carozo),Frutos de pepita,Frutos secos,Frutos oleaginosos,Otros,Tropicales y subtropicales,Uva</t>
  </si>
  <si>
    <t>Gráfico Apilado</t>
  </si>
  <si>
    <t>Arándano</t>
  </si>
  <si>
    <t>Frambuesa</t>
  </si>
  <si>
    <t>Higo</t>
  </si>
  <si>
    <t>Kiwi</t>
  </si>
  <si>
    <t>Mora</t>
  </si>
  <si>
    <t>Otros berries</t>
  </si>
  <si>
    <t>Limón</t>
  </si>
  <si>
    <t>Mandarina</t>
  </si>
  <si>
    <t>Naranja</t>
  </si>
  <si>
    <t>Pomelo</t>
  </si>
  <si>
    <t>Otros cítricos</t>
  </si>
  <si>
    <t>Cereza</t>
  </si>
  <si>
    <t>Ciruela</t>
  </si>
  <si>
    <t>Damasco</t>
  </si>
  <si>
    <t>Durazno</t>
  </si>
  <si>
    <t>Nectarín</t>
  </si>
  <si>
    <t>Manzana</t>
  </si>
  <si>
    <t>Membrillo</t>
  </si>
  <si>
    <t>Pera</t>
  </si>
  <si>
    <t>Almendra</t>
  </si>
  <si>
    <t>Avellana</t>
  </si>
  <si>
    <t>Castaña</t>
  </si>
  <si>
    <t>Nuez</t>
  </si>
  <si>
    <t>Pistacho</t>
  </si>
  <si>
    <t>Otros frutos secos</t>
  </si>
  <si>
    <t>Olivo</t>
  </si>
  <si>
    <t>Palta</t>
  </si>
  <si>
    <t>Chirimoya</t>
  </si>
  <si>
    <t>Otros frutos</t>
  </si>
  <si>
    <t>Plumcots</t>
  </si>
  <si>
    <t>Mango</t>
  </si>
  <si>
    <t>Piña</t>
  </si>
  <si>
    <t>Plátano</t>
  </si>
  <si>
    <t>Coco</t>
  </si>
  <si>
    <t>Uva</t>
  </si>
  <si>
    <t>Frutilla</t>
  </si>
  <si>
    <t>Aceituna</t>
  </si>
  <si>
    <t>Arándanos y mirtilos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</si>
  <si>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</si>
  <si>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</si>
  <si>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</si>
  <si>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</si>
  <si>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</si>
  <si>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</si>
  <si>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</si>
  <si>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</si>
  <si>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</si>
  <si>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</si>
  <si>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</si>
  <si>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</si>
  <si>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</si>
  <si>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</si>
  <si>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</si>
  <si>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</si>
  <si>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</si>
  <si>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</si>
  <si>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</si>
  <si>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</si>
  <si>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</si>
  <si>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</si>
  <si>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</si>
  <si>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</si>
  <si>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</si>
  <si>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</si>
  <si>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</si>
  <si>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</si>
  <si>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</si>
  <si>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</si>
  <si>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</si>
  <si>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</si>
  <si>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</si>
  <si>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</si>
  <si>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</si>
  <si>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</si>
  <si>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</si>
  <si>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</si>
  <si>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</si>
  <si>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</si>
  <si>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</si>
  <si>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</si>
  <si>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</si>
  <si>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</si>
  <si>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</si>
  <si>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</si>
  <si>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</si>
  <si>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</si>
  <si>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</si>
  <si>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</si>
  <si>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</si>
  <si>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</si>
  <si>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</si>
  <si>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</si>
  <si>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</si>
  <si>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</si>
  <si>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</si>
  <si>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</si>
  <si>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</si>
  <si>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</si>
  <si>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</si>
  <si>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</si>
  <si>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</si>
  <si>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</si>
  <si>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</si>
  <si>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</si>
  <si>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</si>
  <si>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</si>
  <si>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</si>
  <si>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</si>
  <si>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</si>
  <si>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</si>
  <si>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</si>
  <si>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</si>
  <si>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</si>
  <si>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</si>
  <si>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</si>
  <si>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</si>
  <si>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</si>
  <si>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</si>
  <si>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</si>
  <si>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</si>
  <si>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</si>
  <si>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</si>
  <si>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</si>
  <si>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</si>
  <si>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</si>
  <si>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</si>
  <si>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</si>
  <si>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</si>
  <si>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</si>
  <si>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</si>
  <si>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</si>
  <si>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</si>
  <si>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</si>
  <si>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</si>
  <si>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</si>
  <si>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</si>
  <si>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</si>
  <si>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</si>
  <si>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</si>
  <si>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</si>
  <si>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</si>
  <si>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</si>
  <si>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</si>
  <si>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</si>
  <si>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</si>
  <si>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</si>
  <si>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</si>
  <si>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</si>
  <si>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</si>
  <si>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</si>
  <si>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</si>
  <si>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</si>
  <si>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</si>
  <si>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</si>
  <si>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</si>
  <si>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</si>
  <si>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</si>
  <si>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</si>
  <si>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</si>
  <si>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</si>
  <si>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</si>
  <si>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</si>
  <si>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</si>
  <si>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</si>
  <si>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</si>
  <si>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</si>
  <si>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Gráfico de Evolución</t>
  </si>
  <si>
    <t>Mangos y guayabas</t>
  </si>
  <si>
    <t>Año 2020</t>
  </si>
  <si>
    <t>Mapa Países de Destino</t>
  </si>
  <si>
    <t>Aceites</t>
  </si>
  <si>
    <t>Congelados</t>
  </si>
  <si>
    <t>Conservas</t>
  </si>
  <si>
    <t>Deshidratados</t>
  </si>
  <si>
    <t>Fresca</t>
  </si>
  <si>
    <t>Frutos secos</t>
  </si>
  <si>
    <t>Jugos</t>
  </si>
  <si>
    <t>Dólares (USD)</t>
  </si>
  <si>
    <t>Fruta por Tipo de Procesamiento</t>
  </si>
  <si>
    <t>Marruecos</t>
  </si>
  <si>
    <t>Emiratos Árabes Unidos</t>
  </si>
  <si>
    <t>Argentina</t>
  </si>
  <si>
    <t>Australia</t>
  </si>
  <si>
    <t>Austria</t>
  </si>
  <si>
    <t>Azerbaiyán</t>
  </si>
  <si>
    <t>Bélgica</t>
  </si>
  <si>
    <t>Bielorrusia</t>
  </si>
  <si>
    <t>Bolivia</t>
  </si>
  <si>
    <t>Brasil</t>
  </si>
  <si>
    <t>Canadá</t>
  </si>
  <si>
    <t>Suiza</t>
  </si>
  <si>
    <t>China</t>
  </si>
  <si>
    <t>Colombia</t>
  </si>
  <si>
    <t>Costa Rica</t>
  </si>
  <si>
    <t>Cuba</t>
  </si>
  <si>
    <t>Alemania</t>
  </si>
  <si>
    <t>Dinamarca</t>
  </si>
  <si>
    <t>República Dominicana</t>
  </si>
  <si>
    <t>Ecuador</t>
  </si>
  <si>
    <t>España</t>
  </si>
  <si>
    <t>Finlandia</t>
  </si>
  <si>
    <t>Francia</t>
  </si>
  <si>
    <t>Reino Unido</t>
  </si>
  <si>
    <t>Guatemala</t>
  </si>
  <si>
    <t>Hong Kong</t>
  </si>
  <si>
    <t>Honduras</t>
  </si>
  <si>
    <t>Indonesia</t>
  </si>
  <si>
    <t>India</t>
  </si>
  <si>
    <t>Israel</t>
  </si>
  <si>
    <t>Italia</t>
  </si>
  <si>
    <t>Japón</t>
  </si>
  <si>
    <t>Corea del Sur</t>
  </si>
  <si>
    <t>Kuwait</t>
  </si>
  <si>
    <t>Libia</t>
  </si>
  <si>
    <t>Lituania</t>
  </si>
  <si>
    <t>Letonia</t>
  </si>
  <si>
    <t>México</t>
  </si>
  <si>
    <t>Países Bajos</t>
  </si>
  <si>
    <t>Noruega</t>
  </si>
  <si>
    <t>Nueva Zelanda</t>
  </si>
  <si>
    <t>Panamá</t>
  </si>
  <si>
    <t>Perú</t>
  </si>
  <si>
    <t>Filipinas</t>
  </si>
  <si>
    <t>Polonia</t>
  </si>
  <si>
    <t>Puerto Rico</t>
  </si>
  <si>
    <t>Portugal</t>
  </si>
  <si>
    <t>Paraguay</t>
  </si>
  <si>
    <t>Rumania</t>
  </si>
  <si>
    <t>Rusia</t>
  </si>
  <si>
    <t>Arabia Saudita</t>
  </si>
  <si>
    <t>Singapur</t>
  </si>
  <si>
    <t>El Salvador</t>
  </si>
  <si>
    <t>Suecia</t>
  </si>
  <si>
    <t>Tailandia</t>
  </si>
  <si>
    <t>Turquía</t>
  </si>
  <si>
    <t>Taiwán</t>
  </si>
  <si>
    <t>Uruguay</t>
  </si>
  <si>
    <t>Estados Unidos</t>
  </si>
  <si>
    <t>Venezuela</t>
  </si>
  <si>
    <t>Vietnam</t>
  </si>
  <si>
    <t>País de Destino</t>
  </si>
  <si>
    <t>Gráfico Proporciones</t>
  </si>
  <si>
    <t>Ingresos Históricos</t>
  </si>
  <si>
    <t>Socioeconómico</t>
  </si>
  <si>
    <t>Ingreso Promedio Nacional</t>
  </si>
  <si>
    <t>Ingresos Nacionales</t>
  </si>
  <si>
    <t>País</t>
  </si>
  <si>
    <t>Ingreso Nacional</t>
  </si>
  <si>
    <t>Años 2006-2009-2011-2013-2015-2017</t>
  </si>
  <si>
    <t>CLP/mes</t>
  </si>
  <si>
    <t>Elaboración propia con base en Encuestas CASEN 2006 a 2017</t>
  </si>
  <si>
    <t>Evolución del Ingreso Promedio Mensual por Persona a Escala Nacional</t>
  </si>
  <si>
    <t>Gráfico Evolución</t>
  </si>
  <si>
    <t>https://analytics.zoho.com/open-view/2395394000008161153</t>
  </si>
  <si>
    <t>Ingreso Promedio Regional</t>
  </si>
  <si>
    <t>Ingresos Regionales</t>
  </si>
  <si>
    <t>Región</t>
  </si>
  <si>
    <t>Ingreso Regional</t>
  </si>
  <si>
    <t>Evolución del Ingreso Promedio Mensual por Persona para la Región de Tarapacá</t>
  </si>
  <si>
    <t>https://analytics.zoho.com/open-view/2395394000008161200?ZOHO_CRITERIA=%22Localiza%20Chile%22.%22Codreg%22%3D1</t>
  </si>
  <si>
    <t>Evolución del Ingreso Promedio Mensual por Persona para la Región de Antofagasta</t>
  </si>
  <si>
    <t>https://analytics.zoho.com/open-view/2395394000008161200?ZOHO_CRITERIA=%22Localiza%20Chile%22.%22Codreg%22%3D2</t>
  </si>
  <si>
    <t>Evolución del Ingreso Promedio Mensual por Persona para la Región de Atacama</t>
  </si>
  <si>
    <t>https://analytics.zoho.com/open-view/2395394000008161200?ZOHO_CRITERIA=%22Localiza%20Chile%22.%22Codreg%22%3D3</t>
  </si>
  <si>
    <t>Evolución del Ingreso Promedio Mensual por Persona para la Región de Coquimbo</t>
  </si>
  <si>
    <t>https://analytics.zoho.com/open-view/2395394000008161200?ZOHO_CRITERIA=%22Localiza%20Chile%22.%22Codreg%22%3D4</t>
  </si>
  <si>
    <t>Evolución del Ingreso Promedio Mensual por Persona para la Región de Valparaíso</t>
  </si>
  <si>
    <t>https://analytics.zoho.com/open-view/2395394000008161200?ZOHO_CRITERIA=%22Localiza%20Chile%22.%22Codreg%22%3D5</t>
  </si>
  <si>
    <t>Evolución del Ingreso Promedio Mensual por Persona para la Región de O'Higgins</t>
  </si>
  <si>
    <t>https://analytics.zoho.com/open-view/2395394000008161200?ZOHO_CRITERIA=%22Localiza%20Chile%22.%22Codreg%22%3D6</t>
  </si>
  <si>
    <t>Evolución del Ingreso Promedio Mensual por Persona para la Región de Maule</t>
  </si>
  <si>
    <t>https://analytics.zoho.com/open-view/2395394000008161200?ZOHO_CRITERIA=%22Localiza%20Chile%22.%22Codreg%22%3D7</t>
  </si>
  <si>
    <t>Evolución del Ingreso Promedio Mensual por Persona para la Región del Biobío</t>
  </si>
  <si>
    <t>https://analytics.zoho.com/open-view/2395394000008161200?ZOHO_CRITERIA=%22Localiza%20Chile%22.%22Codreg%22%3D8</t>
  </si>
  <si>
    <t>Evolución del Ingreso Promedio Mensual por Persona para la Región de La Araucanía</t>
  </si>
  <si>
    <t>https://analytics.zoho.com/open-view/2395394000008161200?ZOHO_CRITERIA=%22Localiza%20Chile%22.%22Codreg%22%3D9</t>
  </si>
  <si>
    <t>Evolución del Ingreso Promedio Mensual por Persona para la Región de Los Lagos</t>
  </si>
  <si>
    <t>https://analytics.zoho.com/open-view/2395394000008161200?ZOHO_CRITERIA=%22Localiza%20Chile%22.%22Codreg%22%3D10</t>
  </si>
  <si>
    <t>Evolución del Ingreso Promedio Mensual por Persona para la Región de Aysén</t>
  </si>
  <si>
    <t>https://analytics.zoho.com/open-view/2395394000008161200?ZOHO_CRITERIA=%22Localiza%20Chile%22.%22Codreg%22%3D11</t>
  </si>
  <si>
    <t>Evolución del Ingreso Promedio Mensual por Persona para la Región de Magallanes</t>
  </si>
  <si>
    <t>https://analytics.zoho.com/open-view/2395394000008161200?ZOHO_CRITERIA=%22Localiza%20Chile%22.%22Codreg%22%3D12</t>
  </si>
  <si>
    <t>Evolución del Ingreso Promedio Mensual por Persona para la Región Metropolitana</t>
  </si>
  <si>
    <t>https://analytics.zoho.com/open-view/2395394000008161200?ZOHO_CRITERIA=%22Localiza%20Chile%22.%22Codreg%22%3D13</t>
  </si>
  <si>
    <t>Evolución del Ingreso Promedio Mensual por Persona para la Región de Los Ríos</t>
  </si>
  <si>
    <t>https://analytics.zoho.com/open-view/2395394000008161200?ZOHO_CRITERIA=%22Localiza%20Chile%22.%22Codreg%22%3D14</t>
  </si>
  <si>
    <t>Evolución del Ingreso Promedio Mensual por Persona para la Región de Arica y Parinacota</t>
  </si>
  <si>
    <t>https://analytics.zoho.com/open-view/2395394000008161200?ZOHO_CRITERIA=%22Localiza%20Chile%22.%22Codreg%22%3D15</t>
  </si>
  <si>
    <t>Evolución del Ingreso Promedio Mensual por Persona para la Región de Ñuble</t>
  </si>
  <si>
    <t>https://analytics.zoho.com/open-view/2395394000008161200?ZOHO_CRITERIA=%22Localiza%20Chile%22.%22Codreg%22%3D16</t>
  </si>
  <si>
    <t>Ingreso Promedio Comunal</t>
  </si>
  <si>
    <t>Ingresos Comunales</t>
  </si>
  <si>
    <t>Comuna</t>
  </si>
  <si>
    <t>Ingreso Comunal</t>
  </si>
  <si>
    <t>Evolución del Ingreso Promedio Mensual por Persona en la comuna de Iquique</t>
  </si>
  <si>
    <t>https://analytics.zoho.com/open-view/2395394000008161220?ZOHO_CRITERIA=%22Localiza%20Chile%22.%22Codcom%22%3D1101</t>
  </si>
  <si>
    <t>Evolución del Ingreso Promedio Mensual por Persona en la comuna de Alto Hospicio</t>
  </si>
  <si>
    <t>https://analytics.zoho.com/open-view/2395394000008161220?ZOHO_CRITERIA=%22Localiza%20Chile%22.%22Codcom%22%3D1107</t>
  </si>
  <si>
    <t>Evolución del Ingreso Promedio Mensual por Persona en la comuna de Pozo Almonte</t>
  </si>
  <si>
    <t>https://analytics.zoho.com/open-view/2395394000008161220?ZOHO_CRITERIA=%22Localiza%20Chile%22.%22Codcom%22%3D1401</t>
  </si>
  <si>
    <t>Evolución del Ingreso Promedio Mensual por Persona en la comuna de Camiña</t>
  </si>
  <si>
    <t>https://analytics.zoho.com/open-view/2395394000008161220?ZOHO_CRITERIA=%22Localiza%20Chile%22.%22Codcom%22%3D1402</t>
  </si>
  <si>
    <t>Evolución del Ingreso Promedio Mensual por Persona en la comuna de Colchane</t>
  </si>
  <si>
    <t>https://analytics.zoho.com/open-view/2395394000008161220?ZOHO_CRITERIA=%22Localiza%20Chile%22.%22Codcom%22%3D1403</t>
  </si>
  <si>
    <t>Evolución del Ingreso Promedio Mensual por Persona en la comuna de Huara</t>
  </si>
  <si>
    <t>https://analytics.zoho.com/open-view/2395394000008161220?ZOHO_CRITERIA=%22Localiza%20Chile%22.%22Codcom%22%3D1404</t>
  </si>
  <si>
    <t>Evolución del Ingreso Promedio Mensual por Persona en la comuna de Pica</t>
  </si>
  <si>
    <t>https://analytics.zoho.com/open-view/2395394000008161220?ZOHO_CRITERIA=%22Localiza%20Chile%22.%22Codcom%22%3D1405</t>
  </si>
  <si>
    <t>Evolución del Ingreso Promedio Mensual por Persona en la comuna de Antofagasta</t>
  </si>
  <si>
    <t>https://analytics.zoho.com/open-view/2395394000008161220?ZOHO_CRITERIA=%22Localiza%20Chile%22.%22Codcom%22%3D2101</t>
  </si>
  <si>
    <t>Evolución del Ingreso Promedio Mensual por Persona en la comuna de Mejillones</t>
  </si>
  <si>
    <t>https://analytics.zoho.com/open-view/2395394000008161220?ZOHO_CRITERIA=%22Localiza%20Chile%22.%22Codcom%22%3D2102</t>
  </si>
  <si>
    <t>Evolución del Ingreso Promedio Mensual por Persona en la comuna de Sierra Gorda</t>
  </si>
  <si>
    <t>https://analytics.zoho.com/open-view/2395394000008161220?ZOHO_CRITERIA=%22Localiza%20Chile%22.%22Codcom%22%3D2103</t>
  </si>
  <si>
    <t>Evolución del Ingreso Promedio Mensual por Persona en la comuna de Taltal</t>
  </si>
  <si>
    <t>https://analytics.zoho.com/open-view/2395394000008161220?ZOHO_CRITERIA=%22Localiza%20Chile%22.%22Codcom%22%3D2104</t>
  </si>
  <si>
    <t>Evolución del Ingreso Promedio Mensual por Persona en la comuna de Calama</t>
  </si>
  <si>
    <t>https://analytics.zoho.com/open-view/2395394000008161220?ZOHO_CRITERIA=%22Localiza%20Chile%22.%22Codcom%22%3D2201</t>
  </si>
  <si>
    <t>Evolución del Ingreso Promedio Mensual por Persona en la comuna de Ollagüe</t>
  </si>
  <si>
    <t>https://analytics.zoho.com/open-view/2395394000008161220?ZOHO_CRITERIA=%22Localiza%20Chile%22.%22Codcom%22%3D2202</t>
  </si>
  <si>
    <t>Evolución del Ingreso Promedio Mensual por Persona en la comuna de San Pedro de Atacama</t>
  </si>
  <si>
    <t>https://analytics.zoho.com/open-view/2395394000008161220?ZOHO_CRITERIA=%22Localiza%20Chile%22.%22Codcom%22%3D2203</t>
  </si>
  <si>
    <t>Evolución del Ingreso Promedio Mensual por Persona en la comuna de Tocopilla</t>
  </si>
  <si>
    <t>https://analytics.zoho.com/open-view/2395394000008161220?ZOHO_CRITERIA=%22Localiza%20Chile%22.%22Codcom%22%3D2301</t>
  </si>
  <si>
    <t>Evolución del Ingreso Promedio Mensual por Persona en la comuna de María Elena</t>
  </si>
  <si>
    <t>https://analytics.zoho.com/open-view/2395394000008161220?ZOHO_CRITERIA=%22Localiza%20Chile%22.%22Codcom%22%3D2302</t>
  </si>
  <si>
    <t>Evolución del Ingreso Promedio Mensual por Persona en la comuna de Copiapó</t>
  </si>
  <si>
    <t>https://analytics.zoho.com/open-view/2395394000008161220?ZOHO_CRITERIA=%22Localiza%20Chile%22.%22Codcom%22%3D3101</t>
  </si>
  <si>
    <t>Evolución del Ingreso Promedio Mensual por Persona en la comuna de Caldera</t>
  </si>
  <si>
    <t>https://analytics.zoho.com/open-view/2395394000008161220?ZOHO_CRITERIA=%22Localiza%20Chile%22.%22Codcom%22%3D3102</t>
  </si>
  <si>
    <t>Evolución del Ingreso Promedio Mensual por Persona en la comuna de Tierra Amarilla</t>
  </si>
  <si>
    <t>https://analytics.zoho.com/open-view/2395394000008161220?ZOHO_CRITERIA=%22Localiza%20Chile%22.%22Codcom%22%3D3103</t>
  </si>
  <si>
    <t>Evolución del Ingreso Promedio Mensual por Persona en la comuna de Chañaral</t>
  </si>
  <si>
    <t>https://analytics.zoho.com/open-view/2395394000008161220?ZOHO_CRITERIA=%22Localiza%20Chile%22.%22Codcom%22%3D3201</t>
  </si>
  <si>
    <t>Evolución del Ingreso Promedio Mensual por Persona en la comuna de Diego de Almagro</t>
  </si>
  <si>
    <t>https://analytics.zoho.com/open-view/2395394000008161220?ZOHO_CRITERIA=%22Localiza%20Chile%22.%22Codcom%22%3D3202</t>
  </si>
  <si>
    <t>Evolución del Ingreso Promedio Mensual por Persona en la comuna de Vallenar</t>
  </si>
  <si>
    <t>https://analytics.zoho.com/open-view/2395394000008161220?ZOHO_CRITERIA=%22Localiza%20Chile%22.%22Codcom%22%3D3301</t>
  </si>
  <si>
    <t>Evolución del Ingreso Promedio Mensual por Persona en la comuna de Alto del Carmen</t>
  </si>
  <si>
    <t>https://analytics.zoho.com/open-view/2395394000008161220?ZOHO_CRITERIA=%22Localiza%20Chile%22.%22Codcom%22%3D3302</t>
  </si>
  <si>
    <t>Evolución del Ingreso Promedio Mensual por Persona en la comuna de Freirina</t>
  </si>
  <si>
    <t>https://analytics.zoho.com/open-view/2395394000008161220?ZOHO_CRITERIA=%22Localiza%20Chile%22.%22Codcom%22%3D3303</t>
  </si>
  <si>
    <t>Evolución del Ingreso Promedio Mensual por Persona en la comuna de Huasco</t>
  </si>
  <si>
    <t>https://analytics.zoho.com/open-view/2395394000008161220?ZOHO_CRITERIA=%22Localiza%20Chile%22.%22Codcom%22%3D3304</t>
  </si>
  <si>
    <t>Evolución del Ingreso Promedio Mensual por Persona en la comuna de La Serena</t>
  </si>
  <si>
    <t>https://analytics.zoho.com/open-view/2395394000008161220?ZOHO_CRITERIA=%22Localiza%20Chile%22.%22Codcom%22%3D4101</t>
  </si>
  <si>
    <t>Evolución del Ingreso Promedio Mensual por Persona en la comuna de Coquimbo</t>
  </si>
  <si>
    <t>https://analytics.zoho.com/open-view/2395394000008161220?ZOHO_CRITERIA=%22Localiza%20Chile%22.%22Codcom%22%3D4102</t>
  </si>
  <si>
    <t>Evolución del Ingreso Promedio Mensual por Persona en la comuna de Andacollo</t>
  </si>
  <si>
    <t>https://analytics.zoho.com/open-view/2395394000008161220?ZOHO_CRITERIA=%22Localiza%20Chile%22.%22Codcom%22%3D4103</t>
  </si>
  <si>
    <t>Evolución del Ingreso Promedio Mensual por Persona en la comuna de La Higuera</t>
  </si>
  <si>
    <t>https://analytics.zoho.com/open-view/2395394000008161220?ZOHO_CRITERIA=%22Localiza%20Chile%22.%22Codcom%22%3D4104</t>
  </si>
  <si>
    <t>Evolución del Ingreso Promedio Mensual por Persona en la comuna de Paiguano</t>
  </si>
  <si>
    <t>https://analytics.zoho.com/open-view/2395394000008161220?ZOHO_CRITERIA=%22Localiza%20Chile%22.%22Codcom%22%3D4105</t>
  </si>
  <si>
    <t>Evolución del Ingreso Promedio Mensual por Persona en la comuna de Vicuña</t>
  </si>
  <si>
    <t>https://analytics.zoho.com/open-view/2395394000008161220?ZOHO_CRITERIA=%22Localiza%20Chile%22.%22Codcom%22%3D4106</t>
  </si>
  <si>
    <t>Evolución del Ingreso Promedio Mensual por Persona en la comuna de Illapel</t>
  </si>
  <si>
    <t>https://analytics.zoho.com/open-view/2395394000008161220?ZOHO_CRITERIA=%22Localiza%20Chile%22.%22Codcom%22%3D4201</t>
  </si>
  <si>
    <t>Evolución del Ingreso Promedio Mensual por Persona en la comuna de Canela</t>
  </si>
  <si>
    <t>https://analytics.zoho.com/open-view/2395394000008161220?ZOHO_CRITERIA=%22Localiza%20Chile%22.%22Codcom%22%3D4202</t>
  </si>
  <si>
    <t>Evolución del Ingreso Promedio Mensual por Persona en la comuna de Los Vilos</t>
  </si>
  <si>
    <t>https://analytics.zoho.com/open-view/2395394000008161220?ZOHO_CRITERIA=%22Localiza%20Chile%22.%22Codcom%22%3D4203</t>
  </si>
  <si>
    <t>Evolución del Ingreso Promedio Mensual por Persona en la comuna de Salamanca</t>
  </si>
  <si>
    <t>https://analytics.zoho.com/open-view/2395394000008161220?ZOHO_CRITERIA=%22Localiza%20Chile%22.%22Codcom%22%3D4204</t>
  </si>
  <si>
    <t>Evolución del Ingreso Promedio Mensual por Persona en la comuna de Ovalle</t>
  </si>
  <si>
    <t>https://analytics.zoho.com/open-view/2395394000008161220?ZOHO_CRITERIA=%22Localiza%20Chile%22.%22Codcom%22%3D4301</t>
  </si>
  <si>
    <t>Evolución del Ingreso Promedio Mensual por Persona en la comuna de Combarbalá</t>
  </si>
  <si>
    <t>https://analytics.zoho.com/open-view/2395394000008161220?ZOHO_CRITERIA=%22Localiza%20Chile%22.%22Codcom%22%3D4302</t>
  </si>
  <si>
    <t>Evolución del Ingreso Promedio Mensual por Persona en la comuna de Monte Patria</t>
  </si>
  <si>
    <t>https://analytics.zoho.com/open-view/2395394000008161220?ZOHO_CRITERIA=%22Localiza%20Chile%22.%22Codcom%22%3D4303</t>
  </si>
  <si>
    <t>Evolución del Ingreso Promedio Mensual por Persona en la comuna de Punitaqui</t>
  </si>
  <si>
    <t>https://analytics.zoho.com/open-view/2395394000008161220?ZOHO_CRITERIA=%22Localiza%20Chile%22.%22Codcom%22%3D4304</t>
  </si>
  <si>
    <t>Evolución del Ingreso Promedio Mensual por Persona en la comuna de Río Hurtado</t>
  </si>
  <si>
    <t>https://analytics.zoho.com/open-view/2395394000008161220?ZOHO_CRITERIA=%22Localiza%20Chile%22.%22Codcom%22%3D4305</t>
  </si>
  <si>
    <t>Evolución del Ingreso Promedio Mensual por Persona en la comuna de Valparaíso</t>
  </si>
  <si>
    <t>https://analytics.zoho.com/open-view/2395394000008161220?ZOHO_CRITERIA=%22Localiza%20Chile%22.%22Codcom%22%3D5101</t>
  </si>
  <si>
    <t>Evolución del Ingreso Promedio Mensual por Persona en la comuna de Casablanca</t>
  </si>
  <si>
    <t>https://analytics.zoho.com/open-view/2395394000008161220?ZOHO_CRITERIA=%22Localiza%20Chile%22.%22Codcom%22%3D5102</t>
  </si>
  <si>
    <t>Evolución del Ingreso Promedio Mensual por Persona en la comuna de Concón</t>
  </si>
  <si>
    <t>https://analytics.zoho.com/open-view/2395394000008161220?ZOHO_CRITERIA=%22Localiza%20Chile%22.%22Codcom%22%3D5103</t>
  </si>
  <si>
    <t>Evolución del Ingreso Promedio Mensual por Persona en la comuna de Juan Fernández</t>
  </si>
  <si>
    <t>https://analytics.zoho.com/open-view/2395394000008161220?ZOHO_CRITERIA=%22Localiza%20Chile%22.%22Codcom%22%3D5104</t>
  </si>
  <si>
    <t>Evolución del Ingreso Promedio Mensual por Persona en la comuna de Puchuncaví</t>
  </si>
  <si>
    <t>https://analytics.zoho.com/open-view/2395394000008161220?ZOHO_CRITERIA=%22Localiza%20Chile%22.%22Codcom%22%3D5105</t>
  </si>
  <si>
    <t>Evolución del Ingreso Promedio Mensual por Persona en la comuna de Quintero</t>
  </si>
  <si>
    <t>https://analytics.zoho.com/open-view/2395394000008161220?ZOHO_CRITERIA=%22Localiza%20Chile%22.%22Codcom%22%3D5107</t>
  </si>
  <si>
    <t>Evolución del Ingreso Promedio Mensual por Persona en la comuna de Viña del Mar</t>
  </si>
  <si>
    <t>https://analytics.zoho.com/open-view/2395394000008161220?ZOHO_CRITERIA=%22Localiza%20Chile%22.%22Codcom%22%3D5109</t>
  </si>
  <si>
    <t>Evolución del Ingreso Promedio Mensual por Persona en la comuna de Isla de Pascua</t>
  </si>
  <si>
    <t>https://analytics.zoho.com/open-view/2395394000008161220?ZOHO_CRITERIA=%22Localiza%20Chile%22.%22Codcom%22%3D5201</t>
  </si>
  <si>
    <t>Evolución del Ingreso Promedio Mensual por Persona en la comuna de Los Andes</t>
  </si>
  <si>
    <t>https://analytics.zoho.com/open-view/2395394000008161220?ZOHO_CRITERIA=%22Localiza%20Chile%22.%22Codcom%22%3D5301</t>
  </si>
  <si>
    <t>Evolución del Ingreso Promedio Mensual por Persona en la comuna de Calle Larga</t>
  </si>
  <si>
    <t>https://analytics.zoho.com/open-view/2395394000008161220?ZOHO_CRITERIA=%22Localiza%20Chile%22.%22Codcom%22%3D5302</t>
  </si>
  <si>
    <t>Evolución del Ingreso Promedio Mensual por Persona en la comuna de Rinconada</t>
  </si>
  <si>
    <t>https://analytics.zoho.com/open-view/2395394000008161220?ZOHO_CRITERIA=%22Localiza%20Chile%22.%22Codcom%22%3D5303</t>
  </si>
  <si>
    <t>Evolución del Ingreso Promedio Mensual por Persona en la comuna de San Esteban</t>
  </si>
  <si>
    <t>https://analytics.zoho.com/open-view/2395394000008161220?ZOHO_CRITERIA=%22Localiza%20Chile%22.%22Codcom%22%3D5304</t>
  </si>
  <si>
    <t>Evolución del Ingreso Promedio Mensual por Persona en la comuna de La Ligua</t>
  </si>
  <si>
    <t>https://analytics.zoho.com/open-view/2395394000008161220?ZOHO_CRITERIA=%22Localiza%20Chile%22.%22Codcom%22%3D5401</t>
  </si>
  <si>
    <t>Evolución del Ingreso Promedio Mensual por Persona en la comuna de Cabildo</t>
  </si>
  <si>
    <t>https://analytics.zoho.com/open-view/2395394000008161220?ZOHO_CRITERIA=%22Localiza%20Chile%22.%22Codcom%22%3D5402</t>
  </si>
  <si>
    <t>Evolución del Ingreso Promedio Mensual por Persona en la comuna de Papudo</t>
  </si>
  <si>
    <t>https://analytics.zoho.com/open-view/2395394000008161220?ZOHO_CRITERIA=%22Localiza%20Chile%22.%22Codcom%22%3D5403</t>
  </si>
  <si>
    <t>Evolución del Ingreso Promedio Mensual por Persona en la comuna de Petorca</t>
  </si>
  <si>
    <t>https://analytics.zoho.com/open-view/2395394000008161220?ZOHO_CRITERIA=%22Localiza%20Chile%22.%22Codcom%22%3D5404</t>
  </si>
  <si>
    <t>Evolución del Ingreso Promedio Mensual por Persona en la comuna de Zapallar</t>
  </si>
  <si>
    <t>https://analytics.zoho.com/open-view/2395394000008161220?ZOHO_CRITERIA=%22Localiza%20Chile%22.%22Codcom%22%3D5405</t>
  </si>
  <si>
    <t>Evolución del Ingreso Promedio Mensual por Persona en la comuna de Quillota</t>
  </si>
  <si>
    <t>https://analytics.zoho.com/open-view/2395394000008161220?ZOHO_CRITERIA=%22Localiza%20Chile%22.%22Codcom%22%3D5501</t>
  </si>
  <si>
    <t>Evolución del Ingreso Promedio Mensual por Persona en la comuna de Calera</t>
  </si>
  <si>
    <t>https://analytics.zoho.com/open-view/2395394000008161220?ZOHO_CRITERIA=%22Localiza%20Chile%22.%22Codcom%22%3D5502</t>
  </si>
  <si>
    <t>Evolución del Ingreso Promedio Mensual por Persona en la comuna de Hijuelas</t>
  </si>
  <si>
    <t>https://analytics.zoho.com/open-view/2395394000008161220?ZOHO_CRITERIA=%22Localiza%20Chile%22.%22Codcom%22%3D5503</t>
  </si>
  <si>
    <t>Evolución del Ingreso Promedio Mensual por Persona en la comuna de La Cruz</t>
  </si>
  <si>
    <t>https://analytics.zoho.com/open-view/2395394000008161220?ZOHO_CRITERIA=%22Localiza%20Chile%22.%22Codcom%22%3D5504</t>
  </si>
  <si>
    <t>Evolución del Ingreso Promedio Mensual por Persona en la comuna de Nogales</t>
  </si>
  <si>
    <t>https://analytics.zoho.com/open-view/2395394000008161220?ZOHO_CRITERIA=%22Localiza%20Chile%22.%22Codcom%22%3D5506</t>
  </si>
  <si>
    <t>Evolución del Ingreso Promedio Mensual por Persona en la comuna de San Antonio</t>
  </si>
  <si>
    <t>https://analytics.zoho.com/open-view/2395394000008161220?ZOHO_CRITERIA=%22Localiza%20Chile%22.%22Codcom%22%3D5601</t>
  </si>
  <si>
    <t>Evolución del Ingreso Promedio Mensual por Persona en la comuna de Algarrobo</t>
  </si>
  <si>
    <t>https://analytics.zoho.com/open-view/2395394000008161220?ZOHO_CRITERIA=%22Localiza%20Chile%22.%22Codcom%22%3D5602</t>
  </si>
  <si>
    <t>Evolución del Ingreso Promedio Mensual por Persona en la comuna de Cartagena</t>
  </si>
  <si>
    <t>https://analytics.zoho.com/open-view/2395394000008161220?ZOHO_CRITERIA=%22Localiza%20Chile%22.%22Codcom%22%3D5603</t>
  </si>
  <si>
    <t>Evolución del Ingreso Promedio Mensual por Persona en la comuna de El Quisco</t>
  </si>
  <si>
    <t>https://analytics.zoho.com/open-view/2395394000008161220?ZOHO_CRITERIA=%22Localiza%20Chile%22.%22Codcom%22%3D5604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</si>
  <si>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</si>
  <si>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</si>
  <si>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</si>
  <si>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</si>
  <si>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</si>
  <si>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</si>
  <si>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</si>
  <si>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</si>
  <si>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</si>
  <si>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</si>
  <si>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</si>
  <si>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</si>
  <si>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</si>
  <si>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</si>
  <si>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</si>
  <si>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</si>
  <si>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</si>
  <si>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</si>
  <si>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</si>
  <si>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</si>
  <si>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</si>
  <si>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</si>
  <si>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</si>
  <si>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</si>
  <si>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</si>
  <si>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</si>
  <si>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</si>
  <si>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</si>
  <si>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</si>
  <si>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</si>
  <si>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</si>
  <si>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</si>
  <si>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</si>
  <si>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</si>
  <si>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</si>
  <si>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</si>
  <si>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</si>
  <si>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</si>
  <si>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</si>
  <si>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</si>
  <si>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</si>
  <si>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</si>
  <si>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</si>
  <si>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</si>
  <si>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</si>
  <si>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</si>
  <si>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</si>
  <si>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</si>
  <si>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</si>
  <si>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</si>
  <si>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</si>
  <si>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</si>
  <si>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</si>
  <si>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</si>
  <si>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</si>
  <si>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</si>
  <si>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</si>
  <si>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</si>
  <si>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</si>
  <si>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</si>
  <si>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</si>
  <si>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</si>
  <si>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</si>
  <si>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</si>
  <si>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</si>
  <si>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</si>
  <si>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</si>
  <si>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</si>
  <si>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</si>
  <si>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</si>
  <si>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</si>
  <si>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</si>
  <si>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</si>
  <si>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</si>
  <si>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</si>
  <si>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</si>
  <si>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</si>
  <si>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</si>
  <si>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</si>
  <si>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</si>
  <si>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</si>
  <si>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</si>
  <si>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</si>
  <si>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Sitio Público</t>
  </si>
  <si>
    <t>idoriginal</t>
  </si>
  <si>
    <t>Enfermedades Mundiales</t>
  </si>
  <si>
    <t>Salud</t>
  </si>
  <si>
    <t>Casos Confirmados</t>
  </si>
  <si>
    <t>Evolución COVID-19</t>
  </si>
  <si>
    <t>Periodo 2020-2021</t>
  </si>
  <si>
    <t>Casos</t>
  </si>
  <si>
    <t>Ministerio de Ciencias, Tecnología, Conocimiento e Innovación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</si>
  <si>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</si>
  <si>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</si>
  <si>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</si>
  <si>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</si>
  <si>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</si>
  <si>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</si>
  <si>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</si>
  <si>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</si>
  <si>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</si>
  <si>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</si>
  <si>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</si>
  <si>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</si>
  <si>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</si>
  <si>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</si>
  <si>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</si>
  <si>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</si>
  <si>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</si>
  <si>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</si>
  <si>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</si>
  <si>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</si>
  <si>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</si>
  <si>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</si>
  <si>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</si>
  <si>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</si>
  <si>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</si>
  <si>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</si>
  <si>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</si>
  <si>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</si>
  <si>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</si>
  <si>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</si>
  <si>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</si>
  <si>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</si>
  <si>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</si>
  <si>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</si>
  <si>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</si>
  <si>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</si>
  <si>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</si>
  <si>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</si>
  <si>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</si>
  <si>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</si>
  <si>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</si>
  <si>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</si>
  <si>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</si>
  <si>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</si>
  <si>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</si>
  <si>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</si>
  <si>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</si>
  <si>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</si>
  <si>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</si>
  <si>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</si>
  <si>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</si>
  <si>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</si>
  <si>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</si>
  <si>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</si>
  <si>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</si>
  <si>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</si>
  <si>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</si>
  <si>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</si>
  <si>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</si>
  <si>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</si>
  <si>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</si>
  <si>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</si>
  <si>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</si>
  <si>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</si>
  <si>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</si>
  <si>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</si>
  <si>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</si>
  <si>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</si>
  <si>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</si>
  <si>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</si>
  <si>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</si>
  <si>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</si>
  <si>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</si>
  <si>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</si>
  <si>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</si>
  <si>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</si>
  <si>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</si>
  <si>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</si>
  <si>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</si>
  <si>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</si>
  <si>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</si>
  <si>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</si>
  <si>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</si>
  <si>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</si>
  <si>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</si>
  <si>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</si>
  <si>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</si>
  <si>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</si>
  <si>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</si>
  <si>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</si>
  <si>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</si>
  <si>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</si>
  <si>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</si>
  <si>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</si>
  <si>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</si>
  <si>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</si>
  <si>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</si>
  <si>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</si>
  <si>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</si>
  <si>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</si>
  <si>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</si>
  <si>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</si>
  <si>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</si>
  <si>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</si>
  <si>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</si>
  <si>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</si>
  <si>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</si>
  <si>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</si>
  <si>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</si>
  <si>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</si>
  <si>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</si>
  <si>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</si>
  <si>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</si>
  <si>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</si>
  <si>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</si>
  <si>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</si>
  <si>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</si>
  <si>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</si>
  <si>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</si>
  <si>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</si>
  <si>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</si>
  <si>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</si>
  <si>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</si>
  <si>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</si>
  <si>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</si>
  <si>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</si>
  <si>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</si>
  <si>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</si>
  <si>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</si>
  <si>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</si>
  <si>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</si>
  <si>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</si>
  <si>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</si>
  <si>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</si>
  <si>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</si>
  <si>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</si>
  <si>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</si>
  <si>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</si>
  <si>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</si>
  <si>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</si>
  <si>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</si>
  <si>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</si>
  <si>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</si>
  <si>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</si>
  <si>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</si>
  <si>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</si>
  <si>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</si>
  <si>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</si>
  <si>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</si>
  <si>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</si>
  <si>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</si>
  <si>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</si>
  <si>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</si>
  <si>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</si>
  <si>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</si>
  <si>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</si>
  <si>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</si>
  <si>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</si>
  <si>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</si>
  <si>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</si>
  <si>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</si>
  <si>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</si>
  <si>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</si>
  <si>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</si>
  <si>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</si>
  <si>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</si>
  <si>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</si>
  <si>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</si>
  <si>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</si>
  <si>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</si>
  <si>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</si>
  <si>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</si>
  <si>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</si>
  <si>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</si>
  <si>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</si>
  <si>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</si>
  <si>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</si>
  <si>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</si>
  <si>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</si>
  <si>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</si>
  <si>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</si>
  <si>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</si>
  <si>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</si>
  <si>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</si>
  <si>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</si>
  <si>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</si>
  <si>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</si>
  <si>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</si>
  <si>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</si>
  <si>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</si>
  <si>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</si>
  <si>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</si>
  <si>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</si>
  <si>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</si>
  <si>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</si>
  <si>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</si>
  <si>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</si>
  <si>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</si>
  <si>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</si>
  <si>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</si>
  <si>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</si>
  <si>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</si>
  <si>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</si>
  <si>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</si>
  <si>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</si>
  <si>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</si>
  <si>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</si>
  <si>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</si>
  <si>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</si>
  <si>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</si>
  <si>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</si>
  <si>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</si>
  <si>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</si>
  <si>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</si>
  <si>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</si>
  <si>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</si>
  <si>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</si>
  <si>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</si>
  <si>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</si>
  <si>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</si>
  <si>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</si>
  <si>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</si>
  <si>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</si>
  <si>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</si>
  <si>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</si>
  <si>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</si>
  <si>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</si>
  <si>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</si>
  <si>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</si>
  <si>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</si>
  <si>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</si>
  <si>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</si>
  <si>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</si>
  <si>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</si>
  <si>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</si>
  <si>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</si>
  <si>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</si>
  <si>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</si>
  <si>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</si>
  <si>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</si>
  <si>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</si>
  <si>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</si>
  <si>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</si>
  <si>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</si>
  <si>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</si>
  <si>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</si>
  <si>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</si>
  <si>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</si>
  <si>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</si>
  <si>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</si>
  <si>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</si>
  <si>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</si>
  <si>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</si>
  <si>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</si>
  <si>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</si>
  <si>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</si>
  <si>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</si>
  <si>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</si>
  <si>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</si>
  <si>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</si>
  <si>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</si>
  <si>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</si>
  <si>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</si>
  <si>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</si>
  <si>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</si>
  <si>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</si>
  <si>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</si>
  <si>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</si>
  <si>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</si>
  <si>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</si>
  <si>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</si>
  <si>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</si>
  <si>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</si>
  <si>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</si>
  <si>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</si>
  <si>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</si>
  <si>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</si>
  <si>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</si>
  <si>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</si>
  <si>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</si>
  <si>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</si>
  <si>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</si>
  <si>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</si>
  <si>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</si>
  <si>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</si>
  <si>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</si>
  <si>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</si>
  <si>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</si>
  <si>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</si>
  <si>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</si>
  <si>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</si>
  <si>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</si>
  <si>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</si>
  <si>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</si>
  <si>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</si>
  <si>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</si>
  <si>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</si>
  <si>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</si>
  <si>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</si>
  <si>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</si>
  <si>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</si>
  <si>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</si>
  <si>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</si>
  <si>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</si>
  <si>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</si>
  <si>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</si>
  <si>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</si>
  <si>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</si>
  <si>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</si>
  <si>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</si>
  <si>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</si>
  <si>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</si>
  <si>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</si>
  <si>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</si>
  <si>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</si>
  <si>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</si>
  <si>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</si>
  <si>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</si>
  <si>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</si>
  <si>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</si>
  <si>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</si>
  <si>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</si>
  <si>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</si>
  <si>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</si>
  <si>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</si>
  <si>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</si>
  <si>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</si>
  <si>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</si>
  <si>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</si>
  <si>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</si>
  <si>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</si>
  <si>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</si>
  <si>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</si>
  <si>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</si>
  <si>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</si>
  <si>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</si>
  <si>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</si>
  <si>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</si>
  <si>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</si>
  <si>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</si>
  <si>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</si>
  <si>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</si>
  <si>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</si>
  <si>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</si>
  <si>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</si>
  <si>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</si>
  <si>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Nuevos Casos Confirmados de COVID-19 en la comuna de Curacaví</t>
  </si>
  <si>
    <t>https://analytics.zoho.com/open-view/2395394000008134446?ZOHO_CRITERIA=%22Localiza_CL_Poblacion%22.%22Codcom%22%3D13503</t>
  </si>
  <si>
    <t>Nuevos Casos Confirmados de COVID-19 en la comuna de María Pinto</t>
  </si>
  <si>
    <t>https://analytics.zoho.com/open-view/2395394000008134446?ZOHO_CRITERIA=%22Localiza_CL_Poblacion%22.%22Codcom%22%3D13504</t>
  </si>
  <si>
    <t>Nuevos Casos Confirmados de COVID-19 en la comuna de San Pedro</t>
  </si>
  <si>
    <t>https://analytics.zoho.com/open-view/2395394000008134446?ZOHO_CRITERIA=%22Localiza_CL_Poblacion%22.%22Codcom%22%3D13505</t>
  </si>
  <si>
    <t>Nuevos Casos Confirmados de COVID-19 en la comuna de Talagante</t>
  </si>
  <si>
    <t>https://analytics.zoho.com/open-view/2395394000008134446?ZOHO_CRITERIA=%22Localiza_CL_Poblacion%22.%22Codcom%22%3D13601</t>
  </si>
  <si>
    <t>Nuevos Casos Confirmados de COVID-19 en la comuna de El Monte</t>
  </si>
  <si>
    <t>https://analytics.zoho.com/open-view/2395394000008134446?ZOHO_CRITERIA=%22Localiza_CL_Poblacion%22.%22Codcom%22%3D13602</t>
  </si>
  <si>
    <t>Nuevos Casos Confirmados de COVID-19 en la comuna de Isla de Maipo</t>
  </si>
  <si>
    <t>https://analytics.zoho.com/open-view/2395394000008134446?ZOHO_CRITERIA=%22Localiza_CL_Poblacion%22.%22Codcom%22%3D13603</t>
  </si>
  <si>
    <t>Nuevos Casos Confirmados de COVID-19 en la comuna de Padre Hurtado</t>
  </si>
  <si>
    <t>https://analytics.zoho.com/open-view/2395394000008134446?ZOHO_CRITERIA=%22Localiza_CL_Poblacion%22.%22Codcom%22%3D13604</t>
  </si>
  <si>
    <t>Nuevos Casos Confirmados de COVID-19 en la comuna de Peñaflor</t>
  </si>
  <si>
    <t>https://analytics.zoho.com/open-view/2395394000008134446?ZOHO_CRITERIA=%22Localiza_CL_Poblacion%22.%22Codcom%22%3D13605</t>
  </si>
  <si>
    <t>Nuevos Casos Confirmados de COVID-19 en la comuna de Valdivia</t>
  </si>
  <si>
    <t>https://analytics.zoho.com/open-view/2395394000008134446?ZOHO_CRITERIA=%22Localiza_CL_Poblacion%22.%22Codcom%22%3D14101</t>
  </si>
  <si>
    <t>Nuevos Casos Confirmados de COVID-19 en la comuna de Corral</t>
  </si>
  <si>
    <t>https://analytics.zoho.com/open-view/2395394000008134446?ZOHO_CRITERIA=%22Localiza_CL_Poblacion%22.%22Codcom%22%3D14102</t>
  </si>
  <si>
    <t>Nuevos Casos Confirmados de COVID-19 en la comuna de Lanco</t>
  </si>
  <si>
    <t>https://analytics.zoho.com/open-view/2395394000008134446?ZOHO_CRITERIA=%22Localiza_CL_Poblacion%22.%22Codcom%22%3D14103</t>
  </si>
  <si>
    <t>Nuevos Casos Confirmados de COVID-19 en la comuna de Los Lagos</t>
  </si>
  <si>
    <t>https://analytics.zoho.com/open-view/2395394000008134446?ZOHO_CRITERIA=%22Localiza_CL_Poblacion%22.%22Codcom%22%3D14104</t>
  </si>
  <si>
    <t>Nuevos Casos Confirmados de COVID-19 en la comuna de Máfil</t>
  </si>
  <si>
    <t>https://analytics.zoho.com/open-view/2395394000008134446?ZOHO_CRITERIA=%22Localiza_CL_Poblacion%22.%22Codcom%22%3D14105</t>
  </si>
  <si>
    <t>Nuevos Casos Confirmados de COVID-19 en la comuna de Mariquina</t>
  </si>
  <si>
    <t>https://analytics.zoho.com/open-view/2395394000008134446?ZOHO_CRITERIA=%22Localiza_CL_Poblacion%22.%22Codcom%22%3D14106</t>
  </si>
  <si>
    <t>Nuevos Casos Confirmados de COVID-19 en la comuna de Paillaco</t>
  </si>
  <si>
    <t>https://analytics.zoho.com/open-view/2395394000008134446?ZOHO_CRITERIA=%22Localiza_CL_Poblacion%22.%22Codcom%22%3D14107</t>
  </si>
  <si>
    <t>Nuevos Casos Confirmados de COVID-19 en la comuna de Panguipulli</t>
  </si>
  <si>
    <t>https://analytics.zoho.com/open-view/2395394000008134446?ZOHO_CRITERIA=%22Localiza_CL_Poblacion%22.%22Codcom%22%3D14108</t>
  </si>
  <si>
    <t>Nuevos Casos Confirmados de COVID-19 en la comuna de La Unión</t>
  </si>
  <si>
    <t>https://analytics.zoho.com/open-view/2395394000008134446?ZOHO_CRITERIA=%22Localiza_CL_Poblacion%22.%22Codcom%22%3D14201</t>
  </si>
  <si>
    <t>Nuevos Casos Confirmados de COVID-19 en la comuna de Futrono</t>
  </si>
  <si>
    <t>https://analytics.zoho.com/open-view/2395394000008134446?ZOHO_CRITERIA=%22Localiza_CL_Poblacion%22.%22Codcom%22%3D14202</t>
  </si>
  <si>
    <t>Nuevos Casos Confirmados de COVID-19 en la comuna de Lago Ranco</t>
  </si>
  <si>
    <t>https://analytics.zoho.com/open-view/2395394000008134446?ZOHO_CRITERIA=%22Localiza_CL_Poblacion%22.%22Codcom%22%3D14203</t>
  </si>
  <si>
    <t>Nuevos Casos Confirmados de COVID-19 en la comuna de Río Bueno</t>
  </si>
  <si>
    <t>https://analytics.zoho.com/open-view/2395394000008134446?ZOHO_CRITERIA=%22Localiza_CL_Poblacion%22.%22Codcom%22%3D14204</t>
  </si>
  <si>
    <t>Nuevos Casos Confirmados de COVID-19 en la comuna de Arica</t>
  </si>
  <si>
    <t>https://analytics.zoho.com/open-view/2395394000008134446?ZOHO_CRITERIA=%22Localiza_CL_Poblacion%22.%22Codcom%22%3D15101</t>
  </si>
  <si>
    <t>Nuevos Casos Confirmados de COVID-19 en la comuna de Camarones</t>
  </si>
  <si>
    <t>https://analytics.zoho.com/open-view/2395394000008134446?ZOHO_CRITERIA=%22Localiza_CL_Poblacion%22.%22Codcom%22%3D15102</t>
  </si>
  <si>
    <t>Nuevos Casos Confirmados de COVID-19 en la comuna de Putre</t>
  </si>
  <si>
    <t>https://analytics.zoho.com/open-view/2395394000008134446?ZOHO_CRITERIA=%22Localiza_CL_Poblacion%22.%22Codcom%22%3D15201</t>
  </si>
  <si>
    <t>Nuevos Casos Confirmados de COVID-19 en la comuna de General Lagos</t>
  </si>
  <si>
    <t>https://analytics.zoho.com/open-view/2395394000008134446?ZOHO_CRITERIA=%22Localiza_CL_Poblacion%22.%22Codcom%22%3D15202</t>
  </si>
  <si>
    <t>Vacunación</t>
  </si>
  <si>
    <t>Evolución Vacunación</t>
  </si>
  <si>
    <t>Vacunación 1era y 2da dosis</t>
  </si>
  <si>
    <t>Unidades</t>
  </si>
  <si>
    <t>Evolución del Proceso de Vacunación contra COVID-19 en la comuna de Iquique</t>
  </si>
  <si>
    <t>https://analytics.zoho.com/open-view/2395394000008136598?ZOHO_CRITERIA=%22Localiza_CL_Poblacion%22.%22Codcom%22%3D1101</t>
  </si>
  <si>
    <t>Evolución del Proceso de Vacunación contra COVID-19 en la comuna de Alto Hospicio</t>
  </si>
  <si>
    <t>https://analytics.zoho.com/open-view/2395394000008136598?ZOHO_CRITERIA=%22Localiza_CL_Poblacion%22.%22Codcom%22%3D1107</t>
  </si>
  <si>
    <t>Evolución del Proceso de Vacunación contra COVID-19 en la comuna de Pozo Almonte</t>
  </si>
  <si>
    <t>https://analytics.zoho.com/open-view/2395394000008136598?ZOHO_CRITERIA=%22Localiza_CL_Poblacion%22.%22Codcom%22%3D1401</t>
  </si>
  <si>
    <t>Evolución del Proceso de Vacunación contra COVID-19 en la comuna de Camiña</t>
  </si>
  <si>
    <t>https://analytics.zoho.com/open-view/2395394000008136598?ZOHO_CRITERIA=%22Localiza_CL_Poblacion%22.%22Codcom%22%3D1402</t>
  </si>
  <si>
    <t>Evolución del Proceso de Vacunación contra COVID-19 en la comuna de Colchane</t>
  </si>
  <si>
    <t>https://analytics.zoho.com/open-view/2395394000008136598?ZOHO_CRITERIA=%22Localiza_CL_Poblacion%22.%22Codcom%22%3D1403</t>
  </si>
  <si>
    <t>Evolución del Proceso de Vacunación contra COVID-19 en la comuna de Huara</t>
  </si>
  <si>
    <t>https://analytics.zoho.com/open-view/2395394000008136598?ZOHO_CRITERIA=%22Localiza_CL_Poblacion%22.%22Codcom%22%3D1404</t>
  </si>
  <si>
    <t>Evolución del Proceso de Vacunación contra COVID-19 en la comuna de Pica</t>
  </si>
  <si>
    <t>https://analytics.zoho.com/open-view/2395394000008136598?ZOHO_CRITERIA=%22Localiza_CL_Poblacion%22.%22Codcom%22%3D1405</t>
  </si>
  <si>
    <t>Evolución del Proceso de Vacunación contra COVID-19 en la comuna de Antofagasta</t>
  </si>
  <si>
    <t>https://analytics.zoho.com/open-view/2395394000008136598?ZOHO_CRITERIA=%22Localiza_CL_Poblacion%22.%22Codcom%22%3D2101</t>
  </si>
  <si>
    <t>Evolución del Proceso de Vacunación contra COVID-19 en la comuna de Mejillones</t>
  </si>
  <si>
    <t>https://analytics.zoho.com/open-view/2395394000008136598?ZOHO_CRITERIA=%22Localiza_CL_Poblacion%22.%22Codcom%22%3D2102</t>
  </si>
  <si>
    <t>Evolución del Proceso de Vacunación contra COVID-19 en la comuna de Sierra Gorda</t>
  </si>
  <si>
    <t>https://analytics.zoho.com/open-view/2395394000008136598?ZOHO_CRITERIA=%22Localiza_CL_Poblacion%22.%22Codcom%22%3D2103</t>
  </si>
  <si>
    <t>Evolución del Proceso de Vacunación contra COVID-19 en la comuna de Taltal</t>
  </si>
  <si>
    <t>https://analytics.zoho.com/open-view/2395394000008136598?ZOHO_CRITERIA=%22Localiza_CL_Poblacion%22.%22Codcom%22%3D2104</t>
  </si>
  <si>
    <t>Evolución del Proceso de Vacunación contra COVID-19 en la comuna de Calama</t>
  </si>
  <si>
    <t>https://analytics.zoho.com/open-view/2395394000008136598?ZOHO_CRITERIA=%22Localiza_CL_Poblacion%22.%22Codcom%22%3D2201</t>
  </si>
  <si>
    <t>Evolución del Proceso de Vacunación contra COVID-19 en la comuna de Ollagüe</t>
  </si>
  <si>
    <t>https://analytics.zoho.com/open-view/2395394000008136598?ZOHO_CRITERIA=%22Localiza_CL_Poblacion%22.%22Codcom%22%3D2202</t>
  </si>
  <si>
    <t>Evolución del Proceso de Vacunación contra COVID-19 en la comuna de San Pedro de Atacama</t>
  </si>
  <si>
    <t>https://analytics.zoho.com/open-view/2395394000008136598?ZOHO_CRITERIA=%22Localiza_CL_Poblacion%22.%22Codcom%22%3D2203</t>
  </si>
  <si>
    <t>Evolución del Proceso de Vacunación contra COVID-19 en la comuna de Tocopilla</t>
  </si>
  <si>
    <t>https://analytics.zoho.com/open-view/2395394000008136598?ZOHO_CRITERIA=%22Localiza_CL_Poblacion%22.%22Codcom%22%3D2301</t>
  </si>
  <si>
    <t>Evolución del Proceso de Vacunación contra COVID-19 en la comuna de María Elena</t>
  </si>
  <si>
    <t>https://analytics.zoho.com/open-view/2395394000008136598?ZOHO_CRITERIA=%22Localiza_CL_Poblacion%22.%22Codcom%22%3D2302</t>
  </si>
  <si>
    <t>Evolución del Proceso de Vacunación contra COVID-19 en la comuna de Copiapó</t>
  </si>
  <si>
    <t>https://analytics.zoho.com/open-view/2395394000008136598?ZOHO_CRITERIA=%22Localiza_CL_Poblacion%22.%22Codcom%22%3D3101</t>
  </si>
  <si>
    <t>Evolución del Proceso de Vacunación contra COVID-19 en la comuna de Caldera</t>
  </si>
  <si>
    <t>https://analytics.zoho.com/open-view/2395394000008136598?ZOHO_CRITERIA=%22Localiza_CL_Poblacion%22.%22Codcom%22%3D3102</t>
  </si>
  <si>
    <t>Evolución del Proceso de Vacunación contra COVID-19 en la comuna de Tierra Amarilla</t>
  </si>
  <si>
    <t>https://analytics.zoho.com/open-view/2395394000008136598?ZOHO_CRITERIA=%22Localiza_CL_Poblacion%22.%22Codcom%22%3D3103</t>
  </si>
  <si>
    <t>Evolución del Proceso de Vacunación contra COVID-19 en la comuna de Chañaral</t>
  </si>
  <si>
    <t>https://analytics.zoho.com/open-view/2395394000008136598?ZOHO_CRITERIA=%22Localiza_CL_Poblacion%22.%22Codcom%22%3D3201</t>
  </si>
  <si>
    <t>Evolución del Proceso de Vacunación contra COVID-19 en la comuna de Diego de Almagro</t>
  </si>
  <si>
    <t>https://analytics.zoho.com/open-view/2395394000008136598?ZOHO_CRITERIA=%22Localiza_CL_Poblacion%22.%22Codcom%22%3D3202</t>
  </si>
  <si>
    <t>Evolución del Proceso de Vacunación contra COVID-19 en la comuna de Vallenar</t>
  </si>
  <si>
    <t>https://analytics.zoho.com/open-view/2395394000008136598?ZOHO_CRITERIA=%22Localiza_CL_Poblacion%22.%22Codcom%22%3D3301</t>
  </si>
  <si>
    <t>Evolución del Proceso de Vacunación contra COVID-19 en la comuna de Alto del Carmen</t>
  </si>
  <si>
    <t>https://analytics.zoho.com/open-view/2395394000008136598?ZOHO_CRITERIA=%22Localiza_CL_Poblacion%22.%22Codcom%22%3D3302</t>
  </si>
  <si>
    <t>Evolución del Proceso de Vacunación contra COVID-19 en la comuna de Freirina</t>
  </si>
  <si>
    <t>https://analytics.zoho.com/open-view/2395394000008136598?ZOHO_CRITERIA=%22Localiza_CL_Poblacion%22.%22Codcom%22%3D3303</t>
  </si>
  <si>
    <t>Evolución del Proceso de Vacunación contra COVID-19 en la comuna de Huasco</t>
  </si>
  <si>
    <t>https://analytics.zoho.com/open-view/2395394000008136598?ZOHO_CRITERIA=%22Localiza_CL_Poblacion%22.%22Codcom%22%3D3304</t>
  </si>
  <si>
    <t>Evolución del Proceso de Vacunación contra COVID-19 en la comuna de La Serena</t>
  </si>
  <si>
    <t>https://analytics.zoho.com/open-view/2395394000008136598?ZOHO_CRITERIA=%22Localiza_CL_Poblacion%22.%22Codcom%22%3D4101</t>
  </si>
  <si>
    <t>Evolución del Proceso de Vacunación contra COVID-19 en la comuna de Coquimbo</t>
  </si>
  <si>
    <t>https://analytics.zoho.com/open-view/2395394000008136598?ZOHO_CRITERIA=%22Localiza_CL_Poblacion%22.%22Codcom%22%3D4102</t>
  </si>
  <si>
    <t>Evolución del Proceso de Vacunación contra COVID-19 en la comuna de Andacollo</t>
  </si>
  <si>
    <t>https://analytics.zoho.com/open-view/2395394000008136598?ZOHO_CRITERIA=%22Localiza_CL_Poblacion%22.%22Codcom%22%3D4103</t>
  </si>
  <si>
    <t>Evolución del Proceso de Vacunación contra COVID-19 en la comuna de La Higuera</t>
  </si>
  <si>
    <t>https://analytics.zoho.com/open-view/2395394000008136598?ZOHO_CRITERIA=%22Localiza_CL_Poblacion%22.%22Codcom%22%3D4104</t>
  </si>
  <si>
    <t>Evolución del Proceso de Vacunación contra COVID-19 en la comuna de Paiguano</t>
  </si>
  <si>
    <t>https://analytics.zoho.com/open-view/2395394000008136598?ZOHO_CRITERIA=%22Localiza_CL_Poblacion%22.%22Codcom%22%3D4105</t>
  </si>
  <si>
    <t>Evolución del Proceso de Vacunación contra COVID-19 en la comuna de Vicuña</t>
  </si>
  <si>
    <t>https://analytics.zoho.com/open-view/2395394000008136598?ZOHO_CRITERIA=%22Localiza_CL_Poblacion%22.%22Codcom%22%3D4106</t>
  </si>
  <si>
    <t>Evolución del Proceso de Vacunación contra COVID-19 en la comuna de Illapel</t>
  </si>
  <si>
    <t>https://analytics.zoho.com/open-view/2395394000008136598?ZOHO_CRITERIA=%22Localiza_CL_Poblacion%22.%22Codcom%22%3D4201</t>
  </si>
  <si>
    <t>Evolución del Proceso de Vacunación contra COVID-19 en la comuna de Canela</t>
  </si>
  <si>
    <t>https://analytics.zoho.com/open-view/2395394000008136598?ZOHO_CRITERIA=%22Localiza_CL_Poblacion%22.%22Codcom%22%3D4202</t>
  </si>
  <si>
    <t>Evolución del Proceso de Vacunación contra COVID-19 en la comuna de Los Vilos</t>
  </si>
  <si>
    <t>https://analytics.zoho.com/open-view/2395394000008136598?ZOHO_CRITERIA=%22Localiza_CL_Poblacion%22.%22Codcom%22%3D4203</t>
  </si>
  <si>
    <t>Evolución del Proceso de Vacunación contra COVID-19 en la comuna de Salamanca</t>
  </si>
  <si>
    <t>https://analytics.zoho.com/open-view/2395394000008136598?ZOHO_CRITERIA=%22Localiza_CL_Poblacion%22.%22Codcom%22%3D4204</t>
  </si>
  <si>
    <t>Evolución del Proceso de Vacunación contra COVID-19 en la comuna de Ovalle</t>
  </si>
  <si>
    <t>https://analytics.zoho.com/open-view/2395394000008136598?ZOHO_CRITERIA=%22Localiza_CL_Poblacion%22.%22Codcom%22%3D4301</t>
  </si>
  <si>
    <t>Evolución del Proceso de Vacunación contra COVID-19 en la comuna de Combarbalá</t>
  </si>
  <si>
    <t>https://analytics.zoho.com/open-view/2395394000008136598?ZOHO_CRITERIA=%22Localiza_CL_Poblacion%22.%22Codcom%22%3D4302</t>
  </si>
  <si>
    <t>Evolución del Proceso de Vacunación contra COVID-19 en la comuna de Monte Patria</t>
  </si>
  <si>
    <t>https://analytics.zoho.com/open-view/2395394000008136598?ZOHO_CRITERIA=%22Localiza_CL_Poblacion%22.%22Codcom%22%3D4303</t>
  </si>
  <si>
    <t>Evolución del Proceso de Vacunación contra COVID-19 en la comuna de Punitaqui</t>
  </si>
  <si>
    <t>https://analytics.zoho.com/open-view/2395394000008136598?ZOHO_CRITERIA=%22Localiza_CL_Poblacion%22.%22Codcom%22%3D4304</t>
  </si>
  <si>
    <t>Evolución del Proceso de Vacunación contra COVID-19 en la comuna de Río Hurtado</t>
  </si>
  <si>
    <t>https://analytics.zoho.com/open-view/2395394000008136598?ZOHO_CRITERIA=%22Localiza_CL_Poblacion%22.%22Codcom%22%3D4305</t>
  </si>
  <si>
    <t>Evolución del Proceso de Vacunación contra COVID-19 en la comuna de Valparaíso</t>
  </si>
  <si>
    <t>https://analytics.zoho.com/open-view/2395394000008136598?ZOHO_CRITERIA=%22Localiza_CL_Poblacion%22.%22Codcom%22%3D5101</t>
  </si>
  <si>
    <t>Evolución del Proceso de Vacunación contra COVID-19 en la comuna de Casablanca</t>
  </si>
  <si>
    <t>https://analytics.zoho.com/open-view/2395394000008136598?ZOHO_CRITERIA=%22Localiza_CL_Poblacion%22.%22Codcom%22%3D5102</t>
  </si>
  <si>
    <t>Evolución del Proceso de Vacunación contra COVID-19 en la comuna de Concón</t>
  </si>
  <si>
    <t>https://analytics.zoho.com/open-view/2395394000008136598?ZOHO_CRITERIA=%22Localiza_CL_Poblacion%22.%22Codcom%22%3D5103</t>
  </si>
  <si>
    <t>Evolución del Proceso de Vacunación contra COVID-19 en la comuna de Juan Fernández</t>
  </si>
  <si>
    <t>https://analytics.zoho.com/open-view/2395394000008136598?ZOHO_CRITERIA=%22Localiza_CL_Poblacion%22.%22Codcom%22%3D5104</t>
  </si>
  <si>
    <t>Evolución del Proceso de Vacunación contra COVID-19 en la comuna de Puchuncaví</t>
  </si>
  <si>
    <t>https://analytics.zoho.com/open-view/2395394000008136598?ZOHO_CRITERIA=%22Localiza_CL_Poblacion%22.%22Codcom%22%3D5105</t>
  </si>
  <si>
    <t>Evolución del Proceso de Vacunación contra COVID-19 en la comuna de Quintero</t>
  </si>
  <si>
    <t>https://analytics.zoho.com/open-view/2395394000008136598?ZOHO_CRITERIA=%22Localiza_CL_Poblacion%22.%22Codcom%22%3D5107</t>
  </si>
  <si>
    <t>Evolución del Proceso de Vacunación contra COVID-19 en la comuna de Viña del Mar</t>
  </si>
  <si>
    <t>https://analytics.zoho.com/open-view/2395394000008136598?ZOHO_CRITERIA=%22Localiza_CL_Poblacion%22.%22Codcom%22%3D5109</t>
  </si>
  <si>
    <t>Evolución del Proceso de Vacunación contra COVID-19 en la comuna de Isla de Pascua</t>
  </si>
  <si>
    <t>https://analytics.zoho.com/open-view/2395394000008136598?ZOHO_CRITERIA=%22Localiza_CL_Poblacion%22.%22Codcom%22%3D5201</t>
  </si>
  <si>
    <t>Evolución del Proceso de Vacunación contra COVID-19 en la comuna de Los Andes</t>
  </si>
  <si>
    <t>https://analytics.zoho.com/open-view/2395394000008136598?ZOHO_CRITERIA=%22Localiza_CL_Poblacion%22.%22Codcom%22%3D5301</t>
  </si>
  <si>
    <t>Evolución del Proceso de Vacunación contra COVID-19 en la comuna de Calle Larga</t>
  </si>
  <si>
    <t>https://analytics.zoho.com/open-view/2395394000008136598?ZOHO_CRITERIA=%22Localiza_CL_Poblacion%22.%22Codcom%22%3D5302</t>
  </si>
  <si>
    <t>Evolución del Proceso de Vacunación contra COVID-19 en la comuna de Rinconada</t>
  </si>
  <si>
    <t>https://analytics.zoho.com/open-view/2395394000008136598?ZOHO_CRITERIA=%22Localiza_CL_Poblacion%22.%22Codcom%22%3D5303</t>
  </si>
  <si>
    <t>Evolución del Proceso de Vacunación contra COVID-19 en la comuna de San Esteban</t>
  </si>
  <si>
    <t>https://analytics.zoho.com/open-view/2395394000008136598?ZOHO_CRITERIA=%22Localiza_CL_Poblacion%22.%22Codcom%22%3D5304</t>
  </si>
  <si>
    <t>Evolución del Proceso de Vacunación contra COVID-19 en la comuna de La Ligua</t>
  </si>
  <si>
    <t>https://analytics.zoho.com/open-view/2395394000008136598?ZOHO_CRITERIA=%22Localiza_CL_Poblacion%22.%22Codcom%22%3D5401</t>
  </si>
  <si>
    <t>Evolución del Proceso de Vacunación contra COVID-19 en la comuna de Cabildo</t>
  </si>
  <si>
    <t>https://analytics.zoho.com/open-view/2395394000008136598?ZOHO_CRITERIA=%22Localiza_CL_Poblacion%22.%22Codcom%22%3D5402</t>
  </si>
  <si>
    <t>Evolución del Proceso de Vacunación contra COVID-19 en la comuna de Papudo</t>
  </si>
  <si>
    <t>https://analytics.zoho.com/open-view/2395394000008136598?ZOHO_CRITERIA=%22Localiza_CL_Poblacion%22.%22Codcom%22%3D5403</t>
  </si>
  <si>
    <t>Evolución del Proceso de Vacunación contra COVID-19 en la comuna de Petorca</t>
  </si>
  <si>
    <t>https://analytics.zoho.com/open-view/2395394000008136598?ZOHO_CRITERIA=%22Localiza_CL_Poblacion%22.%22Codcom%22%3D5404</t>
  </si>
  <si>
    <t>Evolución del Proceso de Vacunación contra COVID-19 en la comuna de Zapallar</t>
  </si>
  <si>
    <t>https://analytics.zoho.com/open-view/2395394000008136598?ZOHO_CRITERIA=%22Localiza_CL_Poblacion%22.%22Codcom%22%3D5405</t>
  </si>
  <si>
    <t>Evolución del Proceso de Vacunación contra COVID-19 en la comuna de Quillota</t>
  </si>
  <si>
    <t>https://analytics.zoho.com/open-view/2395394000008136598?ZOHO_CRITERIA=%22Localiza_CL_Poblacion%22.%22Codcom%22%3D5501</t>
  </si>
  <si>
    <t>Evolución del Proceso de Vacunación contra COVID-19 en la comuna de Calera</t>
  </si>
  <si>
    <t>https://analytics.zoho.com/open-view/2395394000008136598?ZOHO_CRITERIA=%22Localiza_CL_Poblacion%22.%22Codcom%22%3D5502</t>
  </si>
  <si>
    <t>Evolución del Proceso de Vacunación contra COVID-19 en la comuna de Hijuelas</t>
  </si>
  <si>
    <t>https://analytics.zoho.com/open-view/2395394000008136598?ZOHO_CRITERIA=%22Localiza_CL_Poblacion%22.%22Codcom%22%3D5503</t>
  </si>
  <si>
    <t>Evolución del Proceso de Vacunación contra COVID-19 en la comuna de La Cruz</t>
  </si>
  <si>
    <t>https://analytics.zoho.com/open-view/2395394000008136598?ZOHO_CRITERIA=%22Localiza_CL_Poblacion%22.%22Codcom%22%3D5504</t>
  </si>
  <si>
    <t>Evolución del Proceso de Vacunación contra COVID-19 en la comuna de Nogales</t>
  </si>
  <si>
    <t>https://analytics.zoho.com/open-view/2395394000008136598?ZOHO_CRITERIA=%22Localiza_CL_Poblacion%22.%22Codcom%22%3D5506</t>
  </si>
  <si>
    <t>Evolución del Proceso de Vacunación contra COVID-19 en la comuna de San Antonio</t>
  </si>
  <si>
    <t>https://analytics.zoho.com/open-view/2395394000008136598?ZOHO_CRITERIA=%22Localiza_CL_Poblacion%22.%22Codcom%22%3D5601</t>
  </si>
  <si>
    <t>Evolución del Proceso de Vacunación contra COVID-19 en la comuna de Algarrobo</t>
  </si>
  <si>
    <t>https://analytics.zoho.com/open-view/2395394000008136598?ZOHO_CRITERIA=%22Localiza_CL_Poblacion%22.%22Codcom%22%3D5602</t>
  </si>
  <si>
    <t>Evolución del Proceso de Vacunación contra COVID-19 en la comuna de Cartagena</t>
  </si>
  <si>
    <t>https://analytics.zoho.com/open-view/2395394000008136598?ZOHO_CRITERIA=%22Localiza_CL_Poblacion%22.%22Codcom%22%3D5603</t>
  </si>
  <si>
    <t>Evolución del Proceso de Vacunación contra COVID-19 en la comuna de El Quisco</t>
  </si>
  <si>
    <t>https://analytics.zoho.com/open-view/2395394000008136598?ZOHO_CRITERIA=%22Localiza_CL_Poblacion%22.%22Codcom%22%3D5604</t>
  </si>
  <si>
    <t>Evolución del Proceso de Vacunación contra COVID-19 en la comuna de El Tabo</t>
  </si>
  <si>
    <t>https://analytics.zoho.com/open-view/2395394000008136598?ZOHO_CRITERIA=%22Localiza_CL_Poblacion%22.%22Codcom%22%3D5605</t>
  </si>
  <si>
    <t>Evolución del Proceso de Vacunación contra COVID-19 en la comuna de Santo Domingo</t>
  </si>
  <si>
    <t>https://analytics.zoho.com/open-view/2395394000008136598?ZOHO_CRITERIA=%22Localiza_CL_Poblacion%22.%22Codcom%22%3D5606</t>
  </si>
  <si>
    <t>Evolución del Proceso de Vacunación contra COVID-19 en la comuna de San Felipe</t>
  </si>
  <si>
    <t>https://analytics.zoho.com/open-view/2395394000008136598?ZOHO_CRITERIA=%22Localiza_CL_Poblacion%22.%22Codcom%22%3D5701</t>
  </si>
  <si>
    <t>Evolución del Proceso de Vacunación contra COVID-19 en la comuna de Catemu</t>
  </si>
  <si>
    <t>https://analytics.zoho.com/open-view/2395394000008136598?ZOHO_CRITERIA=%22Localiza_CL_Poblacion%22.%22Codcom%22%3D5702</t>
  </si>
  <si>
    <t>Evolución del Proceso de Vacunación contra COVID-19 en la comuna de Llaillay</t>
  </si>
  <si>
    <t>https://analytics.zoho.com/open-view/2395394000008136598?ZOHO_CRITERIA=%22Localiza_CL_Poblacion%22.%22Codcom%22%3D5703</t>
  </si>
  <si>
    <t>Evolución del Proceso de Vacunación contra COVID-19 en la comuna de Panquehue</t>
  </si>
  <si>
    <t>https://analytics.zoho.com/open-view/2395394000008136598?ZOHO_CRITERIA=%22Localiza_CL_Poblacion%22.%22Codcom%22%3D5704</t>
  </si>
  <si>
    <t>Evolución del Proceso de Vacunación contra COVID-19 en la comuna de Putaendo</t>
  </si>
  <si>
    <t>https://analytics.zoho.com/open-view/2395394000008136598?ZOHO_CRITERIA=%22Localiza_CL_Poblacion%22.%22Codcom%22%3D5705</t>
  </si>
  <si>
    <t>Evolución del Proceso de Vacunación contra COVID-19 en la comuna de Santa María</t>
  </si>
  <si>
    <t>https://analytics.zoho.com/open-view/2395394000008136598?ZOHO_CRITERIA=%22Localiza_CL_Poblacion%22.%22Codcom%22%3D5706</t>
  </si>
  <si>
    <t>Evolución del Proceso de Vacunación contra COVID-19 en la comuna de Quilpué</t>
  </si>
  <si>
    <t>https://analytics.zoho.com/open-view/2395394000008136598?ZOHO_CRITERIA=%22Localiza_CL_Poblacion%22.%22Codcom%22%3D5801</t>
  </si>
  <si>
    <t>Evolución del Proceso de Vacunación contra COVID-19 en la comuna de Limache</t>
  </si>
  <si>
    <t>https://analytics.zoho.com/open-view/2395394000008136598?ZOHO_CRITERIA=%22Localiza_CL_Poblacion%22.%22Codcom%22%3D5802</t>
  </si>
  <si>
    <t>Evolución del Proceso de Vacunación contra COVID-19 en la comuna de Olmué</t>
  </si>
  <si>
    <t>https://analytics.zoho.com/open-view/2395394000008136598?ZOHO_CRITERIA=%22Localiza_CL_Poblacion%22.%22Codcom%22%3D5803</t>
  </si>
  <si>
    <t>Evolución del Proceso de Vacunación contra COVID-19 en la comuna de Villa Alemana</t>
  </si>
  <si>
    <t>https://analytics.zoho.com/open-view/2395394000008136598?ZOHO_CRITERIA=%22Localiza_CL_Poblacion%22.%22Codcom%22%3D5804</t>
  </si>
  <si>
    <t>Evolución del Proceso de Vacunación contra COVID-19 en la comuna de Rancagua</t>
  </si>
  <si>
    <t>https://analytics.zoho.com/open-view/2395394000008136598?ZOHO_CRITERIA=%22Localiza_CL_Poblacion%22.%22Codcom%22%3D6101</t>
  </si>
  <si>
    <t>Evolución del Proceso de Vacunación contra COVID-19 en la comuna de Codegua</t>
  </si>
  <si>
    <t>https://analytics.zoho.com/open-view/2395394000008136598?ZOHO_CRITERIA=%22Localiza_CL_Poblacion%22.%22Codcom%22%3D6102</t>
  </si>
  <si>
    <t>Evolución del Proceso de Vacunación contra COVID-19 en la comuna de Coinco</t>
  </si>
  <si>
    <t>https://analytics.zoho.com/open-view/2395394000008136598?ZOHO_CRITERIA=%22Localiza_CL_Poblacion%22.%22Codcom%22%3D6103</t>
  </si>
  <si>
    <t>Evolución del Proceso de Vacunación contra COVID-19 en la comuna de Coltauco</t>
  </si>
  <si>
    <t>https://analytics.zoho.com/open-view/2395394000008136598?ZOHO_CRITERIA=%22Localiza_CL_Poblacion%22.%22Codcom%22%3D6104</t>
  </si>
  <si>
    <t>Evolución del Proceso de Vacunación contra COVID-19 en la comuna de Doñihue</t>
  </si>
  <si>
    <t>https://analytics.zoho.com/open-view/2395394000008136598?ZOHO_CRITERIA=%22Localiza_CL_Poblacion%22.%22Codcom%22%3D6105</t>
  </si>
  <si>
    <t>Evolución del Proceso de Vacunación contra COVID-19 en la comuna de Graneros</t>
  </si>
  <si>
    <t>https://analytics.zoho.com/open-view/2395394000008136598?ZOHO_CRITERIA=%22Localiza_CL_Poblacion%22.%22Codcom%22%3D6106</t>
  </si>
  <si>
    <t>Evolución del Proceso de Vacunación contra COVID-19 en la comuna de Las Cabras</t>
  </si>
  <si>
    <t>https://analytics.zoho.com/open-view/2395394000008136598?ZOHO_CRITERIA=%22Localiza_CL_Poblacion%22.%22Codcom%22%3D6107</t>
  </si>
  <si>
    <t>Evolución del Proceso de Vacunación contra COVID-19 en la comuna de Machalí</t>
  </si>
  <si>
    <t>https://analytics.zoho.com/open-view/2395394000008136598?ZOHO_CRITERIA=%22Localiza_CL_Poblacion%22.%22Codcom%22%3D6108</t>
  </si>
  <si>
    <t>Evolución del Proceso de Vacunación contra COVID-19 en la comuna de Malloa</t>
  </si>
  <si>
    <t>https://analytics.zoho.com/open-view/2395394000008136598?ZOHO_CRITERIA=%22Localiza_CL_Poblacion%22.%22Codcom%22%3D6109</t>
  </si>
  <si>
    <t>Evolución del Proceso de Vacunación contra COVID-19 en la comuna de Mostazal</t>
  </si>
  <si>
    <t>https://analytics.zoho.com/open-view/2395394000008136598?ZOHO_CRITERIA=%22Localiza_CL_Poblacion%22.%22Codcom%22%3D6110</t>
  </si>
  <si>
    <t>Evolución del Proceso de Vacunación contra COVID-19 en la comuna de Olivar</t>
  </si>
  <si>
    <t>https://analytics.zoho.com/open-view/2395394000008136598?ZOHO_CRITERIA=%22Localiza_CL_Poblacion%22.%22Codcom%22%3D6111</t>
  </si>
  <si>
    <t>Evolución del Proceso de Vacunación contra COVID-19 en la comuna de Peumo</t>
  </si>
  <si>
    <t>https://analytics.zoho.com/open-view/2395394000008136598?ZOHO_CRITERIA=%22Localiza_CL_Poblacion%22.%22Codcom%22%3D6112</t>
  </si>
  <si>
    <t>Evolución del Proceso de Vacunación contra COVID-19 en la comuna de Pichidegua</t>
  </si>
  <si>
    <t>https://analytics.zoho.com/open-view/2395394000008136598?ZOHO_CRITERIA=%22Localiza_CL_Poblacion%22.%22Codcom%22%3D6113</t>
  </si>
  <si>
    <t>Evolución del Proceso de Vacunación contra COVID-19 en la comuna de Quinta de Tilcoco</t>
  </si>
  <si>
    <t>https://analytics.zoho.com/open-view/2395394000008136598?ZOHO_CRITERIA=%22Localiza_CL_Poblacion%22.%22Codcom%22%3D6114</t>
  </si>
  <si>
    <t>Evolución del Proceso de Vacunación contra COVID-19 en la comuna de Rengo</t>
  </si>
  <si>
    <t>https://analytics.zoho.com/open-view/2395394000008136598?ZOHO_CRITERIA=%22Localiza_CL_Poblacion%22.%22Codcom%22%3D6115</t>
  </si>
  <si>
    <t>Evolución del Proceso de Vacunación contra COVID-19 en la comuna de Requínoa</t>
  </si>
  <si>
    <t>https://analytics.zoho.com/open-view/2395394000008136598?ZOHO_CRITERIA=%22Localiza_CL_Poblacion%22.%22Codcom%22%3D6116</t>
  </si>
  <si>
    <t>Evolución del Proceso de Vacunación contra COVID-19 en la comuna de San Vicente</t>
  </si>
  <si>
    <t>https://analytics.zoho.com/open-view/2395394000008136598?ZOHO_CRITERIA=%22Localiza_CL_Poblacion%22.%22Codcom%22%3D6117</t>
  </si>
  <si>
    <t>Evolución del Proceso de Vacunación contra COVID-19 en la comuna de Pichilemu</t>
  </si>
  <si>
    <t>https://analytics.zoho.com/open-view/2395394000008136598?ZOHO_CRITERIA=%22Localiza_CL_Poblacion%22.%22Codcom%22%3D6201</t>
  </si>
  <si>
    <t>Evolución del Proceso de Vacunación contra COVID-19 en la comuna de La Estrella</t>
  </si>
  <si>
    <t>https://analytics.zoho.com/open-view/2395394000008136598?ZOHO_CRITERIA=%22Localiza_CL_Poblacion%22.%22Codcom%22%3D6202</t>
  </si>
  <si>
    <t>Evolución del Proceso de Vacunación contra COVID-19 en la comuna de Litueche</t>
  </si>
  <si>
    <t>https://analytics.zoho.com/open-view/2395394000008136598?ZOHO_CRITERIA=%22Localiza_CL_Poblacion%22.%22Codcom%22%3D6203</t>
  </si>
  <si>
    <t>Evolución del Proceso de Vacunación contra COVID-19 en la comuna de Marchihue</t>
  </si>
  <si>
    <t>https://analytics.zoho.com/open-view/2395394000008136598?ZOHO_CRITERIA=%22Localiza_CL_Poblacion%22.%22Codcom%22%3D6204</t>
  </si>
  <si>
    <t>Evolución del Proceso de Vacunación contra COVID-19 en la comuna de Navidad</t>
  </si>
  <si>
    <t>https://analytics.zoho.com/open-view/2395394000008136598?ZOHO_CRITERIA=%22Localiza_CL_Poblacion%22.%22Codcom%22%3D6205</t>
  </si>
  <si>
    <t>Evolución del Proceso de Vacunación contra COVID-19 en la comuna de Paredones</t>
  </si>
  <si>
    <t>https://analytics.zoho.com/open-view/2395394000008136598?ZOHO_CRITERIA=%22Localiza_CL_Poblacion%22.%22Codcom%22%3D6206</t>
  </si>
  <si>
    <t>Evolución del Proceso de Vacunación contra COVID-19 en la comuna de San Fernando</t>
  </si>
  <si>
    <t>https://analytics.zoho.com/open-view/2395394000008136598?ZOHO_CRITERIA=%22Localiza_CL_Poblacion%22.%22Codcom%22%3D6301</t>
  </si>
  <si>
    <t>Evolución del Proceso de Vacunación contra COVID-19 en la comuna de Chépica</t>
  </si>
  <si>
    <t>https://analytics.zoho.com/open-view/2395394000008136598?ZOHO_CRITERIA=%22Localiza_CL_Poblacion%22.%22Codcom%22%3D6302</t>
  </si>
  <si>
    <t>Evolución del Proceso de Vacunación contra COVID-19 en la comuna de Chimbarongo</t>
  </si>
  <si>
    <t>https://analytics.zoho.com/open-view/2395394000008136598?ZOHO_CRITERIA=%22Localiza_CL_Poblacion%22.%22Codcom%22%3D6303</t>
  </si>
  <si>
    <t>Evolución del Proceso de Vacunación contra COVID-19 en la comuna de Lolol</t>
  </si>
  <si>
    <t>https://analytics.zoho.com/open-view/2395394000008136598?ZOHO_CRITERIA=%22Localiza_CL_Poblacion%22.%22Codcom%22%3D6304</t>
  </si>
  <si>
    <t>Evolución del Proceso de Vacunación contra COVID-19 en la comuna de Nancagua</t>
  </si>
  <si>
    <t>https://analytics.zoho.com/open-view/2395394000008136598?ZOHO_CRITERIA=%22Localiza_CL_Poblacion%22.%22Codcom%22%3D6305</t>
  </si>
  <si>
    <t>Evolución del Proceso de Vacunación contra COVID-19 en la comuna de Palmilla</t>
  </si>
  <si>
    <t>https://analytics.zoho.com/open-view/2395394000008136598?ZOHO_CRITERIA=%22Localiza_CL_Poblacion%22.%22Codcom%22%3D6306</t>
  </si>
  <si>
    <t>Evolución del Proceso de Vacunación contra COVID-19 en la comuna de Peralillo</t>
  </si>
  <si>
    <t>https://analytics.zoho.com/open-view/2395394000008136598?ZOHO_CRITERIA=%22Localiza_CL_Poblacion%22.%22Codcom%22%3D6307</t>
  </si>
  <si>
    <t>Evolución del Proceso de Vacunación contra COVID-19 en la comuna de Placilla</t>
  </si>
  <si>
    <t>https://analytics.zoho.com/open-view/2395394000008136598?ZOHO_CRITERIA=%22Localiza_CL_Poblacion%22.%22Codcom%22%3D6308</t>
  </si>
  <si>
    <t>Evolución del Proceso de Vacunación contra COVID-19 en la comuna de Pumanque</t>
  </si>
  <si>
    <t>https://analytics.zoho.com/open-view/2395394000008136598?ZOHO_CRITERIA=%22Localiza_CL_Poblacion%22.%22Codcom%22%3D6309</t>
  </si>
  <si>
    <t>Evolución del Proceso de Vacunación contra COVID-19 en la comuna de Santa Cruz</t>
  </si>
  <si>
    <t>https://analytics.zoho.com/open-view/2395394000008136598?ZOHO_CRITERIA=%22Localiza_CL_Poblacion%22.%22Codcom%22%3D6310</t>
  </si>
  <si>
    <t>Evolución del Proceso de Vacunación contra COVID-19 en la comuna de Talca</t>
  </si>
  <si>
    <t>https://analytics.zoho.com/open-view/2395394000008136598?ZOHO_CRITERIA=%22Localiza_CL_Poblacion%22.%22Codcom%22%3D7101</t>
  </si>
  <si>
    <t>Evolución del Proceso de Vacunación contra COVID-19 en la comuna de Constitución</t>
  </si>
  <si>
    <t>https://analytics.zoho.com/open-view/2395394000008136598?ZOHO_CRITERIA=%22Localiza_CL_Poblacion%22.%22Codcom%22%3D7102</t>
  </si>
  <si>
    <t>Evolución del Proceso de Vacunación contra COVID-19 en la comuna de Curepto</t>
  </si>
  <si>
    <t>https://analytics.zoho.com/open-view/2395394000008136598?ZOHO_CRITERIA=%22Localiza_CL_Poblacion%22.%22Codcom%22%3D7103</t>
  </si>
  <si>
    <t>Evolución del Proceso de Vacunación contra COVID-19 en la comuna de Empedrado</t>
  </si>
  <si>
    <t>https://analytics.zoho.com/open-view/2395394000008136598?ZOHO_CRITERIA=%22Localiza_CL_Poblacion%22.%22Codcom%22%3D7104</t>
  </si>
  <si>
    <t>Evolución del Proceso de Vacunación contra COVID-19 en la comuna de Maule</t>
  </si>
  <si>
    <t>https://analytics.zoho.com/open-view/2395394000008136598?ZOHO_CRITERIA=%22Localiza_CL_Poblacion%22.%22Codcom%22%3D7105</t>
  </si>
  <si>
    <t>Evolución del Proceso de Vacunación contra COVID-19 en la comuna de Pelarco</t>
  </si>
  <si>
    <t>https://analytics.zoho.com/open-view/2395394000008136598?ZOHO_CRITERIA=%22Localiza_CL_Poblacion%22.%22Codcom%22%3D7106</t>
  </si>
  <si>
    <t>Evolución del Proceso de Vacunación contra COVID-19 en la comuna de Pencahue</t>
  </si>
  <si>
    <t>https://analytics.zoho.com/open-view/2395394000008136598?ZOHO_CRITERIA=%22Localiza_CL_Poblacion%22.%22Codcom%22%3D7107</t>
  </si>
  <si>
    <t>Evolución del Proceso de Vacunación contra COVID-19 en la comuna de Río Claro</t>
  </si>
  <si>
    <t>https://analytics.zoho.com/open-view/2395394000008136598?ZOHO_CRITERIA=%22Localiza_CL_Poblacion%22.%22Codcom%22%3D7108</t>
  </si>
  <si>
    <t>Evolución del Proceso de Vacunación contra COVID-19 en la comuna de San Clemente</t>
  </si>
  <si>
    <t>https://analytics.zoho.com/open-view/2395394000008136598?ZOHO_CRITERIA=%22Localiza_CL_Poblacion%22.%22Codcom%22%3D7109</t>
  </si>
  <si>
    <t>Evolución del Proceso de Vacunación contra COVID-19 en la comuna de San Rafael</t>
  </si>
  <si>
    <t>https://analytics.zoho.com/open-view/2395394000008136598?ZOHO_CRITERIA=%22Localiza_CL_Poblacion%22.%22Codcom%22%3D7110</t>
  </si>
  <si>
    <t>Evolución del Proceso de Vacunación contra COVID-19 en la comuna de Cauquenes</t>
  </si>
  <si>
    <t>https://analytics.zoho.com/open-view/2395394000008136598?ZOHO_CRITERIA=%22Localiza_CL_Poblacion%22.%22Codcom%22%3D7201</t>
  </si>
  <si>
    <t>Evolución del Proceso de Vacunación contra COVID-19 en la comuna de Chanco</t>
  </si>
  <si>
    <t>https://analytics.zoho.com/open-view/2395394000008136598?ZOHO_CRITERIA=%22Localiza_CL_Poblacion%22.%22Codcom%22%3D7202</t>
  </si>
  <si>
    <t>Evolución del Proceso de Vacunación contra COVID-19 en la comuna de Pelluhue</t>
  </si>
  <si>
    <t>https://analytics.zoho.com/open-view/2395394000008136598?ZOHO_CRITERIA=%22Localiza_CL_Poblacion%22.%22Codcom%22%3D7203</t>
  </si>
  <si>
    <t>Evolución del Proceso de Vacunación contra COVID-19 en la comuna de Curicó</t>
  </si>
  <si>
    <t>https://analytics.zoho.com/open-view/2395394000008136598?ZOHO_CRITERIA=%22Localiza_CL_Poblacion%22.%22Codcom%22%3D7301</t>
  </si>
  <si>
    <t>Evolución del Proceso de Vacunación contra COVID-19 en la comuna de Hualañé</t>
  </si>
  <si>
    <t>https://analytics.zoho.com/open-view/2395394000008136598?ZOHO_CRITERIA=%22Localiza_CL_Poblacion%22.%22Codcom%22%3D7302</t>
  </si>
  <si>
    <t>Evolución del Proceso de Vacunación contra COVID-19 en la comuna de Licantén</t>
  </si>
  <si>
    <t>https://analytics.zoho.com/open-view/2395394000008136598?ZOHO_CRITERIA=%22Localiza_CL_Poblacion%22.%22Codcom%22%3D7303</t>
  </si>
  <si>
    <t>Evolución del Proceso de Vacunación contra COVID-19 en la comuna de Molina</t>
  </si>
  <si>
    <t>https://analytics.zoho.com/open-view/2395394000008136598?ZOHO_CRITERIA=%22Localiza_CL_Poblacion%22.%22Codcom%22%3D7304</t>
  </si>
  <si>
    <t>Evolución del Proceso de Vacunación contra COVID-19 en la comuna de Rauco</t>
  </si>
  <si>
    <t>https://analytics.zoho.com/open-view/2395394000008136598?ZOHO_CRITERIA=%22Localiza_CL_Poblacion%22.%22Codcom%22%3D7305</t>
  </si>
  <si>
    <t>Evolución del Proceso de Vacunación contra COVID-19 en la comuna de Romeral</t>
  </si>
  <si>
    <t>https://analytics.zoho.com/open-view/2395394000008136598?ZOHO_CRITERIA=%22Localiza_CL_Poblacion%22.%22Codcom%22%3D7306</t>
  </si>
  <si>
    <t>Evolución del Proceso de Vacunación contra COVID-19 en la comuna de Sagrada Familia</t>
  </si>
  <si>
    <t>https://analytics.zoho.com/open-view/2395394000008136598?ZOHO_CRITERIA=%22Localiza_CL_Poblacion%22.%22Codcom%22%3D7307</t>
  </si>
  <si>
    <t>Evolución del Proceso de Vacunación contra COVID-19 en la comuna de Teno</t>
  </si>
  <si>
    <t>https://analytics.zoho.com/open-view/2395394000008136598?ZOHO_CRITERIA=%22Localiza_CL_Poblacion%22.%22Codcom%22%3D7308</t>
  </si>
  <si>
    <t>Evolución del Proceso de Vacunación contra COVID-19 en la comuna de Vichuquén</t>
  </si>
  <si>
    <t>https://analytics.zoho.com/open-view/2395394000008136598?ZOHO_CRITERIA=%22Localiza_CL_Poblacion%22.%22Codcom%22%3D7309</t>
  </si>
  <si>
    <t>Evolución del Proceso de Vacunación contra COVID-19 en la comuna de Linares</t>
  </si>
  <si>
    <t>https://analytics.zoho.com/open-view/2395394000008136598?ZOHO_CRITERIA=%22Localiza_CL_Poblacion%22.%22Codcom%22%3D7401</t>
  </si>
  <si>
    <t>Evolución del Proceso de Vacunación contra COVID-19 en la comuna de Colbún</t>
  </si>
  <si>
    <t>https://analytics.zoho.com/open-view/2395394000008136598?ZOHO_CRITERIA=%22Localiza_CL_Poblacion%22.%22Codcom%22%3D7402</t>
  </si>
  <si>
    <t>Evolución del Proceso de Vacunación contra COVID-19 en la comuna de Longaví</t>
  </si>
  <si>
    <t>https://analytics.zoho.com/open-view/2395394000008136598?ZOHO_CRITERIA=%22Localiza_CL_Poblacion%22.%22Codcom%22%3D7403</t>
  </si>
  <si>
    <t>Evolución del Proceso de Vacunación contra COVID-19 en la comuna de Parral</t>
  </si>
  <si>
    <t>https://analytics.zoho.com/open-view/2395394000008136598?ZOHO_CRITERIA=%22Localiza_CL_Poblacion%22.%22Codcom%22%3D7404</t>
  </si>
  <si>
    <t>Evolución del Proceso de Vacunación contra COVID-19 en la comuna de Retiro</t>
  </si>
  <si>
    <t>https://analytics.zoho.com/open-view/2395394000008136598?ZOHO_CRITERIA=%22Localiza_CL_Poblacion%22.%22Codcom%22%3D7405</t>
  </si>
  <si>
    <t>Evolución del Proceso de Vacunación contra COVID-19 en la comuna de San Javier</t>
  </si>
  <si>
    <t>https://analytics.zoho.com/open-view/2395394000008136598?ZOHO_CRITERIA=%22Localiza_CL_Poblacion%22.%22Codcom%22%3D7406</t>
  </si>
  <si>
    <t>Evolución del Proceso de Vacunación contra COVID-19 en la comuna de Villa Alegre</t>
  </si>
  <si>
    <t>https://analytics.zoho.com/open-view/2395394000008136598?ZOHO_CRITERIA=%22Localiza_CL_Poblacion%22.%22Codcom%22%3D7407</t>
  </si>
  <si>
    <t>Evolución del Proceso de Vacunación contra COVID-19 en la comuna de Yerbas Buenas</t>
  </si>
  <si>
    <t>https://analytics.zoho.com/open-view/2395394000008136598?ZOHO_CRITERIA=%22Localiza_CL_Poblacion%22.%22Codcom%22%3D7408</t>
  </si>
  <si>
    <t>Evolución del Proceso de Vacunación contra COVID-19 en la comuna de Concepción</t>
  </si>
  <si>
    <t>https://analytics.zoho.com/open-view/2395394000008136598?ZOHO_CRITERIA=%22Localiza_CL_Poblacion%22.%22Codcom%22%3D8101</t>
  </si>
  <si>
    <t>Evolución del Proceso de Vacunación contra COVID-19 en la comuna de Coronel</t>
  </si>
  <si>
    <t>https://analytics.zoho.com/open-view/2395394000008136598?ZOHO_CRITERIA=%22Localiza_CL_Poblacion%22.%22Codcom%22%3D8102</t>
  </si>
  <si>
    <t>Evolución del Proceso de Vacunación contra COVID-19 en la comuna de Chiguayante</t>
  </si>
  <si>
    <t>https://analytics.zoho.com/open-view/2395394000008136598?ZOHO_CRITERIA=%22Localiza_CL_Poblacion%22.%22Codcom%22%3D8103</t>
  </si>
  <si>
    <t>Evolución del Proceso de Vacunación contra COVID-19 en la comuna de Florida</t>
  </si>
  <si>
    <t>https://analytics.zoho.com/open-view/2395394000008136598?ZOHO_CRITERIA=%22Localiza_CL_Poblacion%22.%22Codcom%22%3D8104</t>
  </si>
  <si>
    <t>Evolución del Proceso de Vacunación contra COVID-19 en la comuna de Hualqui</t>
  </si>
  <si>
    <t>https://analytics.zoho.com/open-view/2395394000008136598?ZOHO_CRITERIA=%22Localiza_CL_Poblacion%22.%22Codcom%22%3D8105</t>
  </si>
  <si>
    <t>Evolución del Proceso de Vacunación contra COVID-19 en la comuna de Lota</t>
  </si>
  <si>
    <t>https://analytics.zoho.com/open-view/2395394000008136598?ZOHO_CRITERIA=%22Localiza_CL_Poblacion%22.%22Codcom%22%3D8106</t>
  </si>
  <si>
    <t>Evolución del Proceso de Vacunación contra COVID-19 en la comuna de Penco</t>
  </si>
  <si>
    <t>https://analytics.zoho.com/open-view/2395394000008136598?ZOHO_CRITERIA=%22Localiza_CL_Poblacion%22.%22Codcom%22%3D8107</t>
  </si>
  <si>
    <t>Evolución del Proceso de Vacunación contra COVID-19 en la comuna de San Pedro de la Paz</t>
  </si>
  <si>
    <t>https://analytics.zoho.com/open-view/2395394000008136598?ZOHO_CRITERIA=%22Localiza_CL_Poblacion%22.%22Codcom%22%3D8108</t>
  </si>
  <si>
    <t>Evolución del Proceso de Vacunación contra COVID-19 en la comuna de Santa Juana</t>
  </si>
  <si>
    <t>https://analytics.zoho.com/open-view/2395394000008136598?ZOHO_CRITERIA=%22Localiza_CL_Poblacion%22.%22Codcom%22%3D8109</t>
  </si>
  <si>
    <t>Evolución del Proceso de Vacunación contra COVID-19 en la comuna de Talcahuano</t>
  </si>
  <si>
    <t>https://analytics.zoho.com/open-view/2395394000008136598?ZOHO_CRITERIA=%22Localiza_CL_Poblacion%22.%22Codcom%22%3D8110</t>
  </si>
  <si>
    <t>Evolución del Proceso de Vacunación contra COVID-19 en la comuna de Tomé</t>
  </si>
  <si>
    <t>https://analytics.zoho.com/open-view/2395394000008136598?ZOHO_CRITERIA=%22Localiza_CL_Poblacion%22.%22Codcom%22%3D8111</t>
  </si>
  <si>
    <t>Evolución del Proceso de Vacunación contra COVID-19 en la comuna de Hualpén</t>
  </si>
  <si>
    <t>https://analytics.zoho.com/open-view/2395394000008136598?ZOHO_CRITERIA=%22Localiza_CL_Poblacion%22.%22Codcom%22%3D8112</t>
  </si>
  <si>
    <t>Evolución del Proceso de Vacunación contra COVID-19 en la comuna de Lebu</t>
  </si>
  <si>
    <t>https://analytics.zoho.com/open-view/2395394000008136598?ZOHO_CRITERIA=%22Localiza_CL_Poblacion%22.%22Codcom%22%3D8201</t>
  </si>
  <si>
    <t>Evolución del Proceso de Vacunación contra COVID-19 en la comuna de Arauco</t>
  </si>
  <si>
    <t>https://analytics.zoho.com/open-view/2395394000008136598?ZOHO_CRITERIA=%22Localiza_CL_Poblacion%22.%22Codcom%22%3D8202</t>
  </si>
  <si>
    <t>Evolución del Proceso de Vacunación contra COVID-19 en la comuna de Cañete</t>
  </si>
  <si>
    <t>https://analytics.zoho.com/open-view/2395394000008136598?ZOHO_CRITERIA=%22Localiza_CL_Poblacion%22.%22Codcom%22%3D8203</t>
  </si>
  <si>
    <t>Evolución del Proceso de Vacunación contra COVID-19 en la comuna de Contulmo</t>
  </si>
  <si>
    <t>https://analytics.zoho.com/open-view/2395394000008136598?ZOHO_CRITERIA=%22Localiza_CL_Poblacion%22.%22Codcom%22%3D8204</t>
  </si>
  <si>
    <t>Evolución del Proceso de Vacunación contra COVID-19 en la comuna de Curanilahue</t>
  </si>
  <si>
    <t>https://analytics.zoho.com/open-view/2395394000008136598?ZOHO_CRITERIA=%22Localiza_CL_Poblacion%22.%22Codcom%22%3D8205</t>
  </si>
  <si>
    <t>Evolución del Proceso de Vacunación contra COVID-19 en la comuna de Los Alamos</t>
  </si>
  <si>
    <t>https://analytics.zoho.com/open-view/2395394000008136598?ZOHO_CRITERIA=%22Localiza_CL_Poblacion%22.%22Codcom%22%3D8206</t>
  </si>
  <si>
    <t>Evolución del Proceso de Vacunación contra COVID-19 en la comuna de Tirúa</t>
  </si>
  <si>
    <t>https://analytics.zoho.com/open-view/2395394000008136598?ZOHO_CRITERIA=%22Localiza_CL_Poblacion%22.%22Codcom%22%3D8207</t>
  </si>
  <si>
    <t>Evolución del Proceso de Vacunación contra COVID-19 en la comuna de Los Angeles</t>
  </si>
  <si>
    <t>https://analytics.zoho.com/open-view/2395394000008136598?ZOHO_CRITERIA=%22Localiza_CL_Poblacion%22.%22Codcom%22%3D8301</t>
  </si>
  <si>
    <t>Evolución del Proceso de Vacunación contra COVID-19 en la comuna de Antuco</t>
  </si>
  <si>
    <t>https://analytics.zoho.com/open-view/2395394000008136598?ZOHO_CRITERIA=%22Localiza_CL_Poblacion%22.%22Codcom%22%3D8302</t>
  </si>
  <si>
    <t>Evolución del Proceso de Vacunación contra COVID-19 en la comuna de Cabrero</t>
  </si>
  <si>
    <t>https://analytics.zoho.com/open-view/2395394000008136598?ZOHO_CRITERIA=%22Localiza_CL_Poblacion%22.%22Codcom%22%3D8303</t>
  </si>
  <si>
    <t>Evolución del Proceso de Vacunación contra COVID-19 en la comuna de Laja</t>
  </si>
  <si>
    <t>https://analytics.zoho.com/open-view/2395394000008136598?ZOHO_CRITERIA=%22Localiza_CL_Poblacion%22.%22Codcom%22%3D8304</t>
  </si>
  <si>
    <t>Evolución del Proceso de Vacunación contra COVID-19 en la comuna de Mulchén</t>
  </si>
  <si>
    <t>https://analytics.zoho.com/open-view/2395394000008136598?ZOHO_CRITERIA=%22Localiza_CL_Poblacion%22.%22Codcom%22%3D8305</t>
  </si>
  <si>
    <t>Evolución del Proceso de Vacunación contra COVID-19 en la comuna de Nacimiento</t>
  </si>
  <si>
    <t>https://analytics.zoho.com/open-view/2395394000008136598?ZOHO_CRITERIA=%22Localiza_CL_Poblacion%22.%22Codcom%22%3D8306</t>
  </si>
  <si>
    <t>Evolución del Proceso de Vacunación contra COVID-19 en la comuna de Negrete</t>
  </si>
  <si>
    <t>https://analytics.zoho.com/open-view/2395394000008136598?ZOHO_CRITERIA=%22Localiza_CL_Poblacion%22.%22Codcom%22%3D8307</t>
  </si>
  <si>
    <t>Evolución del Proceso de Vacunación contra COVID-19 en la comuna de Quilaco</t>
  </si>
  <si>
    <t>https://analytics.zoho.com/open-view/2395394000008136598?ZOHO_CRITERIA=%22Localiza_CL_Poblacion%22.%22Codcom%22%3D8308</t>
  </si>
  <si>
    <t>Evolución del Proceso de Vacunación contra COVID-19 en la comuna de Quilleco</t>
  </si>
  <si>
    <t>https://analytics.zoho.com/open-view/2395394000008136598?ZOHO_CRITERIA=%22Localiza_CL_Poblacion%22.%22Codcom%22%3D8309</t>
  </si>
  <si>
    <t>Evolución del Proceso de Vacunación contra COVID-19 en la comuna de San Rosendo</t>
  </si>
  <si>
    <t>https://analytics.zoho.com/open-view/2395394000008136598?ZOHO_CRITERIA=%22Localiza_CL_Poblacion%22.%22Codcom%22%3D8310</t>
  </si>
  <si>
    <t>Evolución del Proceso de Vacunación contra COVID-19 en la comuna de Santa Bárbara</t>
  </si>
  <si>
    <t>https://analytics.zoho.com/open-view/2395394000008136598?ZOHO_CRITERIA=%22Localiza_CL_Poblacion%22.%22Codcom%22%3D8311</t>
  </si>
  <si>
    <t>Evolución del Proceso de Vacunación contra COVID-19 en la comuna de Tucapel</t>
  </si>
  <si>
    <t>https://analytics.zoho.com/open-view/2395394000008136598?ZOHO_CRITERIA=%22Localiza_CL_Poblacion%22.%22Codcom%22%3D8312</t>
  </si>
  <si>
    <t>Evolución del Proceso de Vacunación contra COVID-19 en la comuna de Yumbel</t>
  </si>
  <si>
    <t>https://analytics.zoho.com/open-view/2395394000008136598?ZOHO_CRITERIA=%22Localiza_CL_Poblacion%22.%22Codcom%22%3D8313</t>
  </si>
  <si>
    <t>Evolución del Proceso de Vacunación contra COVID-19 en la comuna de Alto Biobío</t>
  </si>
  <si>
    <t>https://analytics.zoho.com/open-view/2395394000008136598?ZOHO_CRITERIA=%22Localiza_CL_Poblacion%22.%22Codcom%22%3D8314</t>
  </si>
  <si>
    <t>Evolución del Proceso de Vacunación contra COVID-19 en la comuna de Chillán</t>
  </si>
  <si>
    <t>https://analytics.zoho.com/open-view/2395394000008136598?ZOHO_CRITERIA=%22Localiza_CL_Poblacion%22.%22Codcom%22%3D16101</t>
  </si>
  <si>
    <t>Evolución del Proceso de Vacunación contra COVID-19 en la comuna de Bulnes</t>
  </si>
  <si>
    <t>https://analytics.zoho.com/open-view/2395394000008136598?ZOHO_CRITERIA=%22Localiza_CL_Poblacion%22.%22Codcom%22%3D16102</t>
  </si>
  <si>
    <t>Evolución del Proceso de Vacunación contra COVID-19 en la comuna de Cobquecura</t>
  </si>
  <si>
    <t>https://analytics.zoho.com/open-view/2395394000008136598?ZOHO_CRITERIA=%22Localiza_CL_Poblacion%22.%22Codcom%22%3D16202</t>
  </si>
  <si>
    <t>Evolución del Proceso de Vacunación contra COVID-19 en la comuna de Coelemu</t>
  </si>
  <si>
    <t>https://analytics.zoho.com/open-view/2395394000008136598?ZOHO_CRITERIA=%22Localiza_CL_Poblacion%22.%22Codcom%22%3D16203</t>
  </si>
  <si>
    <t>Evolución del Proceso de Vacunación contra COVID-19 en la comuna de Coihueco</t>
  </si>
  <si>
    <t>https://analytics.zoho.com/open-view/2395394000008136598?ZOHO_CRITERIA=%22Localiza_CL_Poblacion%22.%22Codcom%22%3D16302</t>
  </si>
  <si>
    <t>Evolución del Proceso de Vacunación contra COVID-19 en la comuna de Chillán Viejo</t>
  </si>
  <si>
    <t>https://analytics.zoho.com/open-view/2395394000008136598?ZOHO_CRITERIA=%22Localiza_CL_Poblacion%22.%22Codcom%22%3D16103</t>
  </si>
  <si>
    <t>Evolución del Proceso de Vacunación contra COVID-19 en la comuna de El Carmen</t>
  </si>
  <si>
    <t>https://analytics.zoho.com/open-view/2395394000008136598?ZOHO_CRITERIA=%22Localiza_CL_Poblacion%22.%22Codcom%22%3D16104</t>
  </si>
  <si>
    <t>Evolución del Proceso de Vacunación contra COVID-19 en la comuna de Ninhue</t>
  </si>
  <si>
    <t>https://analytics.zoho.com/open-view/2395394000008136598?ZOHO_CRITERIA=%22Localiza_CL_Poblacion%22.%22Codcom%22%3D16204</t>
  </si>
  <si>
    <t>Evolución del Proceso de Vacunación contra COVID-19 en la comuna de Ñiquén</t>
  </si>
  <si>
    <t>https://analytics.zoho.com/open-view/2395394000008136598?ZOHO_CRITERIA=%22Localiza_CL_Poblacion%22.%22Codcom%22%3D16303</t>
  </si>
  <si>
    <t>Evolución del Proceso de Vacunación contra COVID-19 en la comuna de Pemuco</t>
  </si>
  <si>
    <t>https://analytics.zoho.com/open-view/2395394000008136598?ZOHO_CRITERIA=%22Localiza_CL_Poblacion%22.%22Codcom%22%3D16105</t>
  </si>
  <si>
    <t>Evolución del Proceso de Vacunación contra COVID-19 en la comuna de Pinto</t>
  </si>
  <si>
    <t>https://analytics.zoho.com/open-view/2395394000008136598?ZOHO_CRITERIA=%22Localiza_CL_Poblacion%22.%22Codcom%22%3D16106</t>
  </si>
  <si>
    <t>Evolución del Proceso de Vacunación contra COVID-19 en la comuna de Portezuelo</t>
  </si>
  <si>
    <t>https://analytics.zoho.com/open-view/2395394000008136598?ZOHO_CRITERIA=%22Localiza_CL_Poblacion%22.%22Codcom%22%3D16205</t>
  </si>
  <si>
    <t>Evolución del Proceso de Vacunación contra COVID-19 en la comuna de Quillón</t>
  </si>
  <si>
    <t>https://analytics.zoho.com/open-view/2395394000008136598?ZOHO_CRITERIA=%22Localiza_CL_Poblacion%22.%22Codcom%22%3D16107</t>
  </si>
  <si>
    <t>Evolución del Proceso de Vacunación contra COVID-19 en la comuna de Quirihue</t>
  </si>
  <si>
    <t>https://analytics.zoho.com/open-view/2395394000008136598?ZOHO_CRITERIA=%22Localiza_CL_Poblacion%22.%22Codcom%22%3D16201</t>
  </si>
  <si>
    <t>Evolución del Proceso de Vacunación contra COVID-19 en la comuna de Ránquil</t>
  </si>
  <si>
    <t>https://analytics.zoho.com/open-view/2395394000008136598?ZOHO_CRITERIA=%22Localiza_CL_Poblacion%22.%22Codcom%22%3D16206</t>
  </si>
  <si>
    <t>Evolución del Proceso de Vacunación contra COVID-19 en la comuna de San Carlos</t>
  </si>
  <si>
    <t>https://analytics.zoho.com/open-view/2395394000008136598?ZOHO_CRITERIA=%22Localiza_CL_Poblacion%22.%22Codcom%22%3D16301</t>
  </si>
  <si>
    <t>Evolución del Proceso de Vacunación contra COVID-19 en la comuna de San Fabián</t>
  </si>
  <si>
    <t>https://analytics.zoho.com/open-view/2395394000008136598?ZOHO_CRITERIA=%22Localiza_CL_Poblacion%22.%22Codcom%22%3D16304</t>
  </si>
  <si>
    <t>Evolución del Proceso de Vacunación contra COVID-19 en la comuna de San Ignacio</t>
  </si>
  <si>
    <t>https://analytics.zoho.com/open-view/2395394000008136598?ZOHO_CRITERIA=%22Localiza_CL_Poblacion%22.%22Codcom%22%3D16108</t>
  </si>
  <si>
    <t>Evolución del Proceso de Vacunación contra COVID-19 en la comuna de San Nicolás</t>
  </si>
  <si>
    <t>https://analytics.zoho.com/open-view/2395394000008136598?ZOHO_CRITERIA=%22Localiza_CL_Poblacion%22.%22Codcom%22%3D16305</t>
  </si>
  <si>
    <t>Evolución del Proceso de Vacunación contra COVID-19 en la comuna de Treguaco</t>
  </si>
  <si>
    <t>https://analytics.zoho.com/open-view/2395394000008136598?ZOHO_CRITERIA=%22Localiza_CL_Poblacion%22.%22Codcom%22%3D16207</t>
  </si>
  <si>
    <t>Evolución del Proceso de Vacunación contra COVID-19 en la comuna de Yungay</t>
  </si>
  <si>
    <t>https://analytics.zoho.com/open-view/2395394000008136598?ZOHO_CRITERIA=%22Localiza_CL_Poblacion%22.%22Codcom%22%3D16109</t>
  </si>
  <si>
    <t>Evolución del Proceso de Vacunación contra COVID-19 en la comuna de Temuco</t>
  </si>
  <si>
    <t>https://analytics.zoho.com/open-view/2395394000008136598?ZOHO_CRITERIA=%22Localiza_CL_Poblacion%22.%22Codcom%22%3D9101</t>
  </si>
  <si>
    <t>Evolución del Proceso de Vacunación contra COVID-19 en la comuna de Carahue</t>
  </si>
  <si>
    <t>https://analytics.zoho.com/open-view/2395394000008136598?ZOHO_CRITERIA=%22Localiza_CL_Poblacion%22.%22Codcom%22%3D9102</t>
  </si>
  <si>
    <t>Evolución del Proceso de Vacunación contra COVID-19 en la comuna de Cunco</t>
  </si>
  <si>
    <t>https://analytics.zoho.com/open-view/2395394000008136598?ZOHO_CRITERIA=%22Localiza_CL_Poblacion%22.%22Codcom%22%3D9103</t>
  </si>
  <si>
    <t>Evolución del Proceso de Vacunación contra COVID-19 en la comuna de Curarrehue</t>
  </si>
  <si>
    <t>https://analytics.zoho.com/open-view/2395394000008136598?ZOHO_CRITERIA=%22Localiza_CL_Poblacion%22.%22Codcom%22%3D9104</t>
  </si>
  <si>
    <t>Evolución del Proceso de Vacunación contra COVID-19 en la comuna de Freire</t>
  </si>
  <si>
    <t>https://analytics.zoho.com/open-view/2395394000008136598?ZOHO_CRITERIA=%22Localiza_CL_Poblacion%22.%22Codcom%22%3D9105</t>
  </si>
  <si>
    <t>Evolución del Proceso de Vacunación contra COVID-19 en la comuna de Galvarino</t>
  </si>
  <si>
    <t>https://analytics.zoho.com/open-view/2395394000008136598?ZOHO_CRITERIA=%22Localiza_CL_Poblacion%22.%22Codcom%22%3D9106</t>
  </si>
  <si>
    <t>Evolución del Proceso de Vacunación contra COVID-19 en la comuna de Gorbea</t>
  </si>
  <si>
    <t>https://analytics.zoho.com/open-view/2395394000008136598?ZOHO_CRITERIA=%22Localiza_CL_Poblacion%22.%22Codcom%22%3D9107</t>
  </si>
  <si>
    <t>Evolución del Proceso de Vacunación contra COVID-19 en la comuna de Lautaro</t>
  </si>
  <si>
    <t>https://analytics.zoho.com/open-view/2395394000008136598?ZOHO_CRITERIA=%22Localiza_CL_Poblacion%22.%22Codcom%22%3D9108</t>
  </si>
  <si>
    <t>Evolución del Proceso de Vacunación contra COVID-19 en la comuna de Loncoche</t>
  </si>
  <si>
    <t>https://analytics.zoho.com/open-view/2395394000008136598?ZOHO_CRITERIA=%22Localiza_CL_Poblacion%22.%22Codcom%22%3D9109</t>
  </si>
  <si>
    <t>Evolución del Proceso de Vacunación contra COVID-19 en la comuna de Melipeuco</t>
  </si>
  <si>
    <t>https://analytics.zoho.com/open-view/2395394000008136598?ZOHO_CRITERIA=%22Localiza_CL_Poblacion%22.%22Codcom%22%3D9110</t>
  </si>
  <si>
    <t>Evolución del Proceso de Vacunación contra COVID-19 en la comuna de Nueva Imperial</t>
  </si>
  <si>
    <t>https://analytics.zoho.com/open-view/2395394000008136598?ZOHO_CRITERIA=%22Localiza_CL_Poblacion%22.%22Codcom%22%3D9111</t>
  </si>
  <si>
    <t>Evolución del Proceso de Vacunación contra COVID-19 en la comuna de Padre las Casas</t>
  </si>
  <si>
    <t>https://analytics.zoho.com/open-view/2395394000008136598?ZOHO_CRITERIA=%22Localiza_CL_Poblacion%22.%22Codcom%22%3D9112</t>
  </si>
  <si>
    <t>Evolución del Proceso de Vacunación contra COVID-19 en la comuna de Perquenco</t>
  </si>
  <si>
    <t>https://analytics.zoho.com/open-view/2395394000008136598?ZOHO_CRITERIA=%22Localiza_CL_Poblacion%22.%22Codcom%22%3D9113</t>
  </si>
  <si>
    <t>Evolución del Proceso de Vacunación contra COVID-19 en la comuna de Pitrufquén</t>
  </si>
  <si>
    <t>https://analytics.zoho.com/open-view/2395394000008136598?ZOHO_CRITERIA=%22Localiza_CL_Poblacion%22.%22Codcom%22%3D9114</t>
  </si>
  <si>
    <t>Evolución del Proceso de Vacunación contra COVID-19 en la comuna de Pucón</t>
  </si>
  <si>
    <t>https://analytics.zoho.com/open-view/2395394000008136598?ZOHO_CRITERIA=%22Localiza_CL_Poblacion%22.%22Codcom%22%3D9115</t>
  </si>
  <si>
    <t>Evolución del Proceso de Vacunación contra COVID-19 en la comuna de Saavedra</t>
  </si>
  <si>
    <t>https://analytics.zoho.com/open-view/2395394000008136598?ZOHO_CRITERIA=%22Localiza_CL_Poblacion%22.%22Codcom%22%3D9116</t>
  </si>
  <si>
    <t>Evolución del Proceso de Vacunación contra COVID-19 en la comuna de Teodoro Schmidt</t>
  </si>
  <si>
    <t>https://analytics.zoho.com/open-view/2395394000008136598?ZOHO_CRITERIA=%22Localiza_CL_Poblacion%22.%22Codcom%22%3D9117</t>
  </si>
  <si>
    <t>Evolución del Proceso de Vacunación contra COVID-19 en la comuna de Toltén</t>
  </si>
  <si>
    <t>https://analytics.zoho.com/open-view/2395394000008136598?ZOHO_CRITERIA=%22Localiza_CL_Poblacion%22.%22Codcom%22%3D9118</t>
  </si>
  <si>
    <t>Evolución del Proceso de Vacunación contra COVID-19 en la comuna de Vilcún</t>
  </si>
  <si>
    <t>https://analytics.zoho.com/open-view/2395394000008136598?ZOHO_CRITERIA=%22Localiza_CL_Poblacion%22.%22Codcom%22%3D9119</t>
  </si>
  <si>
    <t>Evolución del Proceso de Vacunación contra COVID-19 en la comuna de Villarrica</t>
  </si>
  <si>
    <t>https://analytics.zoho.com/open-view/2395394000008136598?ZOHO_CRITERIA=%22Localiza_CL_Poblacion%22.%22Codcom%22%3D9120</t>
  </si>
  <si>
    <t>Evolución del Proceso de Vacunación contra COVID-19 en la comuna de Cholchol</t>
  </si>
  <si>
    <t>https://analytics.zoho.com/open-view/2395394000008136598?ZOHO_CRITERIA=%22Localiza_CL_Poblacion%22.%22Codcom%22%3D9121</t>
  </si>
  <si>
    <t>Evolución del Proceso de Vacunación contra COVID-19 en la comuna de Angol</t>
  </si>
  <si>
    <t>https://analytics.zoho.com/open-view/2395394000008136598?ZOHO_CRITERIA=%22Localiza_CL_Poblacion%22.%22Codcom%22%3D9201</t>
  </si>
  <si>
    <t>Evolución del Proceso de Vacunación contra COVID-19 en la comuna de Collipulli</t>
  </si>
  <si>
    <t>https://analytics.zoho.com/open-view/2395394000008136598?ZOHO_CRITERIA=%22Localiza_CL_Poblacion%22.%22Codcom%22%3D9202</t>
  </si>
  <si>
    <t>Evolución del Proceso de Vacunación contra COVID-19 en la comuna de Curacautín</t>
  </si>
  <si>
    <t>https://analytics.zoho.com/open-view/2395394000008136598?ZOHO_CRITERIA=%22Localiza_CL_Poblacion%22.%22Codcom%22%3D9203</t>
  </si>
  <si>
    <t>Evolución del Proceso de Vacunación contra COVID-19 en la comuna de Ercilla</t>
  </si>
  <si>
    <t>https://analytics.zoho.com/open-view/2395394000008136598?ZOHO_CRITERIA=%22Localiza_CL_Poblacion%22.%22Codcom%22%3D9204</t>
  </si>
  <si>
    <t>Evolución del Proceso de Vacunación contra COVID-19 en la comuna de Lonquimay</t>
  </si>
  <si>
    <t>https://analytics.zoho.com/open-view/2395394000008136598?ZOHO_CRITERIA=%22Localiza_CL_Poblacion%22.%22Codcom%22%3D9205</t>
  </si>
  <si>
    <t>Evolución del Proceso de Vacunación contra COVID-19 en la comuna de Los Sauces</t>
  </si>
  <si>
    <t>https://analytics.zoho.com/open-view/2395394000008136598?ZOHO_CRITERIA=%22Localiza_CL_Poblacion%22.%22Codcom%22%3D9206</t>
  </si>
  <si>
    <t>Evolución del Proceso de Vacunación contra COVID-19 en la comuna de Lumaco</t>
  </si>
  <si>
    <t>https://analytics.zoho.com/open-view/2395394000008136598?ZOHO_CRITERIA=%22Localiza_CL_Poblacion%22.%22Codcom%22%3D9207</t>
  </si>
  <si>
    <t>Evolución del Proceso de Vacunación contra COVID-19 en la comuna de Purén</t>
  </si>
  <si>
    <t>https://analytics.zoho.com/open-view/2395394000008136598?ZOHO_CRITERIA=%22Localiza_CL_Poblacion%22.%22Codcom%22%3D9208</t>
  </si>
  <si>
    <t>Evolución del Proceso de Vacunación contra COVID-19 en la comuna de Renaico</t>
  </si>
  <si>
    <t>https://analytics.zoho.com/open-view/2395394000008136598?ZOHO_CRITERIA=%22Localiza_CL_Poblacion%22.%22Codcom%22%3D9209</t>
  </si>
  <si>
    <t>Evolución del Proceso de Vacunación contra COVID-19 en la comuna de Traiguén</t>
  </si>
  <si>
    <t>https://analytics.zoho.com/open-view/2395394000008136598?ZOHO_CRITERIA=%22Localiza_CL_Poblacion%22.%22Codcom%22%3D9210</t>
  </si>
  <si>
    <t>Evolución del Proceso de Vacunación contra COVID-19 en la comuna de Victoria</t>
  </si>
  <si>
    <t>https://analytics.zoho.com/open-view/2395394000008136598?ZOHO_CRITERIA=%22Localiza_CL_Poblacion%22.%22Codcom%22%3D9211</t>
  </si>
  <si>
    <t>Evolución del Proceso de Vacunación contra COVID-19 en la comuna de Puerto Montt</t>
  </si>
  <si>
    <t>https://analytics.zoho.com/open-view/2395394000008136598?ZOHO_CRITERIA=%22Localiza_CL_Poblacion%22.%22Codcom%22%3D10101</t>
  </si>
  <si>
    <t>Evolución del Proceso de Vacunación contra COVID-19 en la comuna de Calbuco</t>
  </si>
  <si>
    <t>https://analytics.zoho.com/open-view/2395394000008136598?ZOHO_CRITERIA=%22Localiza_CL_Poblacion%22.%22Codcom%22%3D10102</t>
  </si>
  <si>
    <t>Evolución del Proceso de Vacunación contra COVID-19 en la comuna de Cochamó</t>
  </si>
  <si>
    <t>https://analytics.zoho.com/open-view/2395394000008136598?ZOHO_CRITERIA=%22Localiza_CL_Poblacion%22.%22Codcom%22%3D10103</t>
  </si>
  <si>
    <t>Evolución del Proceso de Vacunación contra COVID-19 en la comuna de Fresia</t>
  </si>
  <si>
    <t>https://analytics.zoho.com/open-view/2395394000008136598?ZOHO_CRITERIA=%22Localiza_CL_Poblacion%22.%22Codcom%22%3D10104</t>
  </si>
  <si>
    <t>Evolución del Proceso de Vacunación contra COVID-19 en la comuna de Frutillar</t>
  </si>
  <si>
    <t>https://analytics.zoho.com/open-view/2395394000008136598?ZOHO_CRITERIA=%22Localiza_CL_Poblacion%22.%22Codcom%22%3D10105</t>
  </si>
  <si>
    <t>Evolución del Proceso de Vacunación contra COVID-19 en la comuna de Los Muermos</t>
  </si>
  <si>
    <t>https://analytics.zoho.com/open-view/2395394000008136598?ZOHO_CRITERIA=%22Localiza_CL_Poblacion%22.%22Codcom%22%3D10106</t>
  </si>
  <si>
    <t>Evolución del Proceso de Vacunación contra COVID-19 en la comuna de Llanquihue</t>
  </si>
  <si>
    <t>https://analytics.zoho.com/open-view/2395394000008136598?ZOHO_CRITERIA=%22Localiza_CL_Poblacion%22.%22Codcom%22%3D10107</t>
  </si>
  <si>
    <t>Evolución del Proceso de Vacunación contra COVID-19 en la comuna de Maullín</t>
  </si>
  <si>
    <t>https://analytics.zoho.com/open-view/2395394000008136598?ZOHO_CRITERIA=%22Localiza_CL_Poblacion%22.%22Codcom%22%3D10108</t>
  </si>
  <si>
    <t>Evolución del Proceso de Vacunación contra COVID-19 en la comuna de Puerto Varas</t>
  </si>
  <si>
    <t>https://analytics.zoho.com/open-view/2395394000008136598?ZOHO_CRITERIA=%22Localiza_CL_Poblacion%22.%22Codcom%22%3D10109</t>
  </si>
  <si>
    <t>Evolución del Proceso de Vacunación contra COVID-19 en la comuna de Castro</t>
  </si>
  <si>
    <t>https://analytics.zoho.com/open-view/2395394000008136598?ZOHO_CRITERIA=%22Localiza_CL_Poblacion%22.%22Codcom%22%3D10201</t>
  </si>
  <si>
    <t>Evolución del Proceso de Vacunación contra COVID-19 en la comuna de Ancud</t>
  </si>
  <si>
    <t>https://analytics.zoho.com/open-view/2395394000008136598?ZOHO_CRITERIA=%22Localiza_CL_Poblacion%22.%22Codcom%22%3D10202</t>
  </si>
  <si>
    <t>Evolución del Proceso de Vacunación contra COVID-19 en la comuna de Chonchi</t>
  </si>
  <si>
    <t>https://analytics.zoho.com/open-view/2395394000008136598?ZOHO_CRITERIA=%22Localiza_CL_Poblacion%22.%22Codcom%22%3D10203</t>
  </si>
  <si>
    <t>Evolución del Proceso de Vacunación contra COVID-19 en la comuna de Curaco de Vélez</t>
  </si>
  <si>
    <t>https://analytics.zoho.com/open-view/2395394000008136598?ZOHO_CRITERIA=%22Localiza_CL_Poblacion%22.%22Codcom%22%3D10204</t>
  </si>
  <si>
    <t>Evolución del Proceso de Vacunación contra COVID-19 en la comuna de Dalcahue</t>
  </si>
  <si>
    <t>https://analytics.zoho.com/open-view/2395394000008136598?ZOHO_CRITERIA=%22Localiza_CL_Poblacion%22.%22Codcom%22%3D10205</t>
  </si>
  <si>
    <t>Evolución del Proceso de Vacunación contra COVID-19 en la comuna de Puqueldón</t>
  </si>
  <si>
    <t>https://analytics.zoho.com/open-view/2395394000008136598?ZOHO_CRITERIA=%22Localiza_CL_Poblacion%22.%22Codcom%22%3D10206</t>
  </si>
  <si>
    <t>Evolución del Proceso de Vacunación contra COVID-19 en la comuna de Queilén</t>
  </si>
  <si>
    <t>https://analytics.zoho.com/open-view/2395394000008136598?ZOHO_CRITERIA=%22Localiza_CL_Poblacion%22.%22Codcom%22%3D10207</t>
  </si>
  <si>
    <t>Evolución del Proceso de Vacunación contra COVID-19 en la comuna de Quellón</t>
  </si>
  <si>
    <t>https://analytics.zoho.com/open-view/2395394000008136598?ZOHO_CRITERIA=%22Localiza_CL_Poblacion%22.%22Codcom%22%3D10208</t>
  </si>
  <si>
    <t>Evolución del Proceso de Vacunación contra COVID-19 en la comuna de Quemchi</t>
  </si>
  <si>
    <t>https://analytics.zoho.com/open-view/2395394000008136598?ZOHO_CRITERIA=%22Localiza_CL_Poblacion%22.%22Codcom%22%3D10209</t>
  </si>
  <si>
    <t>Evolución del Proceso de Vacunación contra COVID-19 en la comuna de Quinchao</t>
  </si>
  <si>
    <t>https://analytics.zoho.com/open-view/2395394000008136598?ZOHO_CRITERIA=%22Localiza_CL_Poblacion%22.%22Codcom%22%3D10210</t>
  </si>
  <si>
    <t>Evolución del Proceso de Vacunación contra COVID-19 en la comuna de Osorno</t>
  </si>
  <si>
    <t>https://analytics.zoho.com/open-view/2395394000008136598?ZOHO_CRITERIA=%22Localiza_CL_Poblacion%22.%22Codcom%22%3D10301</t>
  </si>
  <si>
    <t>Evolución del Proceso de Vacunación contra COVID-19 en la comuna de Puerto Octay</t>
  </si>
  <si>
    <t>https://analytics.zoho.com/open-view/2395394000008136598?ZOHO_CRITERIA=%22Localiza_CL_Poblacion%22.%22Codcom%22%3D10302</t>
  </si>
  <si>
    <t>Evolución del Proceso de Vacunación contra COVID-19 en la comuna de Purranque</t>
  </si>
  <si>
    <t>https://analytics.zoho.com/open-view/2395394000008136598?ZOHO_CRITERIA=%22Localiza_CL_Poblacion%22.%22Codcom%22%3D10303</t>
  </si>
  <si>
    <t>Evolución del Proceso de Vacunación contra COVID-19 en la comuna de Puyehue</t>
  </si>
  <si>
    <t>https://analytics.zoho.com/open-view/2395394000008136598?ZOHO_CRITERIA=%22Localiza_CL_Poblacion%22.%22Codcom%22%3D10304</t>
  </si>
  <si>
    <t>Evolución del Proceso de Vacunación contra COVID-19 en la comuna de Río Negro</t>
  </si>
  <si>
    <t>https://analytics.zoho.com/open-view/2395394000008136598?ZOHO_CRITERIA=%22Localiza_CL_Poblacion%22.%22Codcom%22%3D10305</t>
  </si>
  <si>
    <t>Evolución del Proceso de Vacunación contra COVID-19 en la comuna de San Juan de La Costa</t>
  </si>
  <si>
    <t>https://analytics.zoho.com/open-view/2395394000008136598?ZOHO_CRITERIA=%22Localiza_CL_Poblacion%22.%22Codcom%22%3D10306</t>
  </si>
  <si>
    <t>Evolución del Proceso de Vacunación contra COVID-19 en la comuna de San Pablo</t>
  </si>
  <si>
    <t>https://analytics.zoho.com/open-view/2395394000008136598?ZOHO_CRITERIA=%22Localiza_CL_Poblacion%22.%22Codcom%22%3D10307</t>
  </si>
  <si>
    <t>Evolución del Proceso de Vacunación contra COVID-19 en la comuna de Chaitén</t>
  </si>
  <si>
    <t>https://analytics.zoho.com/open-view/2395394000008136598?ZOHO_CRITERIA=%22Localiza_CL_Poblacion%22.%22Codcom%22%3D10401</t>
  </si>
  <si>
    <t>Evolución del Proceso de Vacunación contra COVID-19 en la comuna de Futaleufú</t>
  </si>
  <si>
    <t>https://analytics.zoho.com/open-view/2395394000008136598?ZOHO_CRITERIA=%22Localiza_CL_Poblacion%22.%22Codcom%22%3D10402</t>
  </si>
  <si>
    <t>Evolución del Proceso de Vacunación contra COVID-19 en la comuna de Hualaihué</t>
  </si>
  <si>
    <t>https://analytics.zoho.com/open-view/2395394000008136598?ZOHO_CRITERIA=%22Localiza_CL_Poblacion%22.%22Codcom%22%3D10403</t>
  </si>
  <si>
    <t>Evolución del Proceso de Vacunación contra COVID-19 en la comuna de Palena</t>
  </si>
  <si>
    <t>https://analytics.zoho.com/open-view/2395394000008136598?ZOHO_CRITERIA=%22Localiza_CL_Poblacion%22.%22Codcom%22%3D10404</t>
  </si>
  <si>
    <t>Evolución del Proceso de Vacunación contra COVID-19 en la comuna de Coihaique</t>
  </si>
  <si>
    <t>https://analytics.zoho.com/open-view/2395394000008136598?ZOHO_CRITERIA=%22Localiza_CL_Poblacion%22.%22Codcom%22%3D11101</t>
  </si>
  <si>
    <t>Evolución del Proceso de Vacunación contra COVID-19 en la comuna de Lago Verde</t>
  </si>
  <si>
    <t>https://analytics.zoho.com/open-view/2395394000008136598?ZOHO_CRITERIA=%22Localiza_CL_Poblacion%22.%22Codcom%22%3D11102</t>
  </si>
  <si>
    <t>Evolución del Proceso de Vacunación contra COVID-19 en la comuna de Aisén</t>
  </si>
  <si>
    <t>https://analytics.zoho.com/open-view/2395394000008136598?ZOHO_CRITERIA=%22Localiza_CL_Poblacion%22.%22Codcom%22%3D11201</t>
  </si>
  <si>
    <t>Evolución del Proceso de Vacunación contra COVID-19 en la comuna de Cisnes</t>
  </si>
  <si>
    <t>https://analytics.zoho.com/open-view/2395394000008136598?ZOHO_CRITERIA=%22Localiza_CL_Poblacion%22.%22Codcom%22%3D11202</t>
  </si>
  <si>
    <t>Evolución del Proceso de Vacunación contra COVID-19 en la comuna de Guaitecas</t>
  </si>
  <si>
    <t>https://analytics.zoho.com/open-view/2395394000008136598?ZOHO_CRITERIA=%22Localiza_CL_Poblacion%22.%22Codcom%22%3D11203</t>
  </si>
  <si>
    <t>Evolución del Proceso de Vacunación contra COVID-19 en la comuna de Cochrane</t>
  </si>
  <si>
    <t>https://analytics.zoho.com/open-view/2395394000008136598?ZOHO_CRITERIA=%22Localiza_CL_Poblacion%22.%22Codcom%22%3D11301</t>
  </si>
  <si>
    <t>Evolución del Proceso de Vacunación contra COVID-19 en la comuna de O'Higgins</t>
  </si>
  <si>
    <t>https://analytics.zoho.com/open-view/2395394000008136598?ZOHO_CRITERIA=%22Localiza_CL_Poblacion%22.%22Codcom%22%3D11302</t>
  </si>
  <si>
    <t>Evolución del Proceso de Vacunación contra COVID-19 en la comuna de Tortel</t>
  </si>
  <si>
    <t>https://analytics.zoho.com/open-view/2395394000008136598?ZOHO_CRITERIA=%22Localiza_CL_Poblacion%22.%22Codcom%22%3D11303</t>
  </si>
  <si>
    <t>Evolución del Proceso de Vacunación contra COVID-19 en la comuna de Chile Chico</t>
  </si>
  <si>
    <t>https://analytics.zoho.com/open-view/2395394000008136598?ZOHO_CRITERIA=%22Localiza_CL_Poblacion%22.%22Codcom%22%3D11401</t>
  </si>
  <si>
    <t>Evolución del Proceso de Vacunación contra COVID-19 en la comuna de Río Ibáñez</t>
  </si>
  <si>
    <t>https://analytics.zoho.com/open-view/2395394000008136598?ZOHO_CRITERIA=%22Localiza_CL_Poblacion%22.%22Codcom%22%3D11402</t>
  </si>
  <si>
    <t>Evolución del Proceso de Vacunación contra COVID-19 en la comuna de Punta Arenas</t>
  </si>
  <si>
    <t>https://analytics.zoho.com/open-view/2395394000008136598?ZOHO_CRITERIA=%22Localiza_CL_Poblacion%22.%22Codcom%22%3D12101</t>
  </si>
  <si>
    <t>Evolución del Proceso de Vacunación contra COVID-19 en la comuna de Laguna Blanca</t>
  </si>
  <si>
    <t>https://analytics.zoho.com/open-view/2395394000008136598?ZOHO_CRITERIA=%22Localiza_CL_Poblacion%22.%22Codcom%22%3D12102</t>
  </si>
  <si>
    <t>Evolución del Proceso de Vacunación contra COVID-19 en la comuna de Río Verde</t>
  </si>
  <si>
    <t>https://analytics.zoho.com/open-view/2395394000008136598?ZOHO_CRITERIA=%22Localiza_CL_Poblacion%22.%22Codcom%22%3D12103</t>
  </si>
  <si>
    <t>Evolución del Proceso de Vacunación contra COVID-19 en la comuna de San Gregorio</t>
  </si>
  <si>
    <t>https://analytics.zoho.com/open-view/2395394000008136598?ZOHO_CRITERIA=%22Localiza_CL_Poblacion%22.%22Codcom%22%3D12104</t>
  </si>
  <si>
    <t>Evolución del Proceso de Vacunación contra COVID-19 en la comuna de Cabo de Hornos</t>
  </si>
  <si>
    <t>https://analytics.zoho.com/open-view/2395394000008136598?ZOHO_CRITERIA=%22Localiza_CL_Poblacion%22.%22Codcom%22%3D12201</t>
  </si>
  <si>
    <t>Evolución del Proceso de Vacunación contra COVID-19 en la comuna de Porvenir</t>
  </si>
  <si>
    <t>https://analytics.zoho.com/open-view/2395394000008136598?ZOHO_CRITERIA=%22Localiza_CL_Poblacion%22.%22Codcom%22%3D12301</t>
  </si>
  <si>
    <t>Evolución del Proceso de Vacunación contra COVID-19 en la comuna de Primavera</t>
  </si>
  <si>
    <t>https://analytics.zoho.com/open-view/2395394000008136598?ZOHO_CRITERIA=%22Localiza_CL_Poblacion%22.%22Codcom%22%3D12302</t>
  </si>
  <si>
    <t>Evolución del Proceso de Vacunación contra COVID-19 en la comuna de Timaukel</t>
  </si>
  <si>
    <t>https://analytics.zoho.com/open-view/2395394000008136598?ZOHO_CRITERIA=%22Localiza_CL_Poblacion%22.%22Codcom%22%3D12303</t>
  </si>
  <si>
    <t>Evolución del Proceso de Vacunación contra COVID-19 en la comuna de Natales</t>
  </si>
  <si>
    <t>https://analytics.zoho.com/open-view/2395394000008136598?ZOHO_CRITERIA=%22Localiza_CL_Poblacion%22.%22Codcom%22%3D12401</t>
  </si>
  <si>
    <t>Evolución del Proceso de Vacunación contra COVID-19 en la comuna de Torres del Paine</t>
  </si>
  <si>
    <t>https://analytics.zoho.com/open-view/2395394000008136598?ZOHO_CRITERIA=%22Localiza_CL_Poblacion%22.%22Codcom%22%3D12402</t>
  </si>
  <si>
    <t>Evolución del Proceso de Vacunación contra COVID-19 en la comuna de Santiago</t>
  </si>
  <si>
    <t>https://analytics.zoho.com/open-view/2395394000008136598?ZOHO_CRITERIA=%22Localiza_CL_Poblacion%22.%22Codcom%22%3D13101</t>
  </si>
  <si>
    <t>Evolución del Proceso de Vacunación contra COVID-19 en la comuna de Cerrillos</t>
  </si>
  <si>
    <t>https://analytics.zoho.com/open-view/2395394000008136598?ZOHO_CRITERIA=%22Localiza_CL_Poblacion%22.%22Codcom%22%3D13102</t>
  </si>
  <si>
    <t>Evolución del Proceso de Vacunación contra COVID-19 en la comuna de Cerro Navia</t>
  </si>
  <si>
    <t>https://analytics.zoho.com/open-view/2395394000008136598?ZOHO_CRITERIA=%22Localiza_CL_Poblacion%22.%22Codcom%22%3D13103</t>
  </si>
  <si>
    <t>Evolución del Proceso de Vacunación contra COVID-19 en la comuna de Conchalí</t>
  </si>
  <si>
    <t>https://analytics.zoho.com/open-view/2395394000008136598?ZOHO_CRITERIA=%22Localiza_CL_Poblacion%22.%22Codcom%22%3D13104</t>
  </si>
  <si>
    <t>Evolución del Proceso de Vacunación contra COVID-19 en la comuna de El Bosque</t>
  </si>
  <si>
    <t>https://analytics.zoho.com/open-view/2395394000008136598?ZOHO_CRITERIA=%22Localiza_CL_Poblacion%22.%22Codcom%22%3D13105</t>
  </si>
  <si>
    <t>Evolución del Proceso de Vacunación contra COVID-19 en la comuna de Estación Central</t>
  </si>
  <si>
    <t>https://analytics.zoho.com/open-view/2395394000008136598?ZOHO_CRITERIA=%22Localiza_CL_Poblacion%22.%22Codcom%22%3D13106</t>
  </si>
  <si>
    <t>Evolución del Proceso de Vacunación contra COVID-19 en la comuna de Huechuraba</t>
  </si>
  <si>
    <t>https://analytics.zoho.com/open-view/2395394000008136598?ZOHO_CRITERIA=%22Localiza_CL_Poblacion%22.%22Codcom%22%3D13107</t>
  </si>
  <si>
    <t>Evolución del Proceso de Vacunación contra COVID-19 en la comuna de Independencia</t>
  </si>
  <si>
    <t>https://analytics.zoho.com/open-view/2395394000008136598?ZOHO_CRITERIA=%22Localiza_CL_Poblacion%22.%22Codcom%22%3D13108</t>
  </si>
  <si>
    <t>Evolución del Proceso de Vacunación contra COVID-19 en la comuna de La Cisterna</t>
  </si>
  <si>
    <t>https://analytics.zoho.com/open-view/2395394000008136598?ZOHO_CRITERIA=%22Localiza_CL_Poblacion%22.%22Codcom%22%3D13109</t>
  </si>
  <si>
    <t>Evolución del Proceso de Vacunación contra COVID-19 en la comuna de La Florida</t>
  </si>
  <si>
    <t>https://analytics.zoho.com/open-view/2395394000008136598?ZOHO_CRITERIA=%22Localiza_CL_Poblacion%22.%22Codcom%22%3D13110</t>
  </si>
  <si>
    <t>Evolución del Proceso de Vacunación contra COVID-19 en la comuna de La Granja</t>
  </si>
  <si>
    <t>https://analytics.zoho.com/open-view/2395394000008136598?ZOHO_CRITERIA=%22Localiza_CL_Poblacion%22.%22Codcom%22%3D13111</t>
  </si>
  <si>
    <t>Evolución del Proceso de Vacunación contra COVID-19 en la comuna de La Pintana</t>
  </si>
  <si>
    <t>https://analytics.zoho.com/open-view/2395394000008136598?ZOHO_CRITERIA=%22Localiza_CL_Poblacion%22.%22Codcom%22%3D13112</t>
  </si>
  <si>
    <t>Evolución del Proceso de Vacunación contra COVID-19 en la comuna de La Reina</t>
  </si>
  <si>
    <t>https://analytics.zoho.com/open-view/2395394000008136598?ZOHO_CRITERIA=%22Localiza_CL_Poblacion%22.%22Codcom%22%3D13113</t>
  </si>
  <si>
    <t>Evolución del Proceso de Vacunación contra COVID-19 en la comuna de Las Condes</t>
  </si>
  <si>
    <t>https://analytics.zoho.com/open-view/2395394000008136598?ZOHO_CRITERIA=%22Localiza_CL_Poblacion%22.%22Codcom%22%3D13114</t>
  </si>
  <si>
    <t>Evolución del Proceso de Vacunación contra COVID-19 en la comuna de Lo Barnechea</t>
  </si>
  <si>
    <t>https://analytics.zoho.com/open-view/2395394000008136598?ZOHO_CRITERIA=%22Localiza_CL_Poblacion%22.%22Codcom%22%3D13115</t>
  </si>
  <si>
    <t>Evolución del Proceso de Vacunación contra COVID-19 en la comuna de Lo Espejo</t>
  </si>
  <si>
    <t>https://analytics.zoho.com/open-view/2395394000008136598?ZOHO_CRITERIA=%22Localiza_CL_Poblacion%22.%22Codcom%22%3D13116</t>
  </si>
  <si>
    <t>Evolución del Proceso de Vacunación contra COVID-19 en la comuna de Lo Prado</t>
  </si>
  <si>
    <t>https://analytics.zoho.com/open-view/2395394000008136598?ZOHO_CRITERIA=%22Localiza_CL_Poblacion%22.%22Codcom%22%3D13117</t>
  </si>
  <si>
    <t>Evolución del Proceso de Vacunación contra COVID-19 en la comuna de Macul</t>
  </si>
  <si>
    <t>https://analytics.zoho.com/open-view/2395394000008136598?ZOHO_CRITERIA=%22Localiza_CL_Poblacion%22.%22Codcom%22%3D13118</t>
  </si>
  <si>
    <t>Evolución del Proceso de Vacunación contra COVID-19 en la comuna de Maipú</t>
  </si>
  <si>
    <t>https://analytics.zoho.com/open-view/2395394000008136598?ZOHO_CRITERIA=%22Localiza_CL_Poblacion%22.%22Codcom%22%3D13119</t>
  </si>
  <si>
    <t>Evolución del Proceso de Vacunación contra COVID-19 en la comuna de Ñuñoa</t>
  </si>
  <si>
    <t>https://analytics.zoho.com/open-view/2395394000008136598?ZOHO_CRITERIA=%22Localiza_CL_Poblacion%22.%22Codcom%22%3D13120</t>
  </si>
  <si>
    <t>Evolución del Proceso de Vacunación contra COVID-19 en la comuna de Pedro Aguirre Cerda</t>
  </si>
  <si>
    <t>https://analytics.zoho.com/open-view/2395394000008136598?ZOHO_CRITERIA=%22Localiza_CL_Poblacion%22.%22Codcom%22%3D13121</t>
  </si>
  <si>
    <t>Evolución del Proceso de Vacunación contra COVID-19 en la comuna de Peñalolén</t>
  </si>
  <si>
    <t>https://analytics.zoho.com/open-view/2395394000008136598?ZOHO_CRITERIA=%22Localiza_CL_Poblacion%22.%22Codcom%22%3D13122</t>
  </si>
  <si>
    <t>Evolución del Proceso de Vacunación contra COVID-19 en la comuna de Providencia</t>
  </si>
  <si>
    <t>https://analytics.zoho.com/open-view/2395394000008136598?ZOHO_CRITERIA=%22Localiza_CL_Poblacion%22.%22Codcom%22%3D13123</t>
  </si>
  <si>
    <t>Evolución del Proceso de Vacunación contra COVID-19 en la comuna de Pudahuel</t>
  </si>
  <si>
    <t>https://analytics.zoho.com/open-view/2395394000008136598?ZOHO_CRITERIA=%22Localiza_CL_Poblacion%22.%22Codcom%22%3D13124</t>
  </si>
  <si>
    <t>Evolución del Proceso de Vacunación contra COVID-19 en la comuna de Quilicura</t>
  </si>
  <si>
    <t>https://analytics.zoho.com/open-view/2395394000008136598?ZOHO_CRITERIA=%22Localiza_CL_Poblacion%22.%22Codcom%22%3D13125</t>
  </si>
  <si>
    <t>Evolución del Proceso de Vacunación contra COVID-19 en la comuna de Quinta Normal</t>
  </si>
  <si>
    <t>https://analytics.zoho.com/open-view/2395394000008136598?ZOHO_CRITERIA=%22Localiza_CL_Poblacion%22.%22Codcom%22%3D13126</t>
  </si>
  <si>
    <t>Evolución del Proceso de Vacunación contra COVID-19 en la comuna de Recoleta</t>
  </si>
  <si>
    <t>https://analytics.zoho.com/open-view/2395394000008136598?ZOHO_CRITERIA=%22Localiza_CL_Poblacion%22.%22Codcom%22%3D13127</t>
  </si>
  <si>
    <t>Evolución del Proceso de Vacunación contra COVID-19 en la comuna de Renca</t>
  </si>
  <si>
    <t>https://analytics.zoho.com/open-view/2395394000008136598?ZOHO_CRITERIA=%22Localiza_CL_Poblacion%22.%22Codcom%22%3D13128</t>
  </si>
  <si>
    <t>Evolución del Proceso de Vacunación contra COVID-19 en la comuna de San Joaquín</t>
  </si>
  <si>
    <t>https://analytics.zoho.com/open-view/2395394000008136598?ZOHO_CRITERIA=%22Localiza_CL_Poblacion%22.%22Codcom%22%3D13129</t>
  </si>
  <si>
    <t>Evolución del Proceso de Vacunación contra COVID-19 en la comuna de San Miguel</t>
  </si>
  <si>
    <t>https://analytics.zoho.com/open-view/2395394000008136598?ZOHO_CRITERIA=%22Localiza_CL_Poblacion%22.%22Codcom%22%3D13130</t>
  </si>
  <si>
    <t>Evolución del Proceso de Vacunación contra COVID-19 en la comuna de San Ramón</t>
  </si>
  <si>
    <t>https://analytics.zoho.com/open-view/2395394000008136598?ZOHO_CRITERIA=%22Localiza_CL_Poblacion%22.%22Codcom%22%3D13131</t>
  </si>
  <si>
    <t>Evolución del Proceso de Vacunación contra COVID-19 en la comuna de Vitacura</t>
  </si>
  <si>
    <t>https://analytics.zoho.com/open-view/2395394000008136598?ZOHO_CRITERIA=%22Localiza_CL_Poblacion%22.%22Codcom%22%3D13132</t>
  </si>
  <si>
    <t>Evolución del Proceso de Vacunación contra COVID-19 en la comuna de Puente Alto</t>
  </si>
  <si>
    <t>https://analytics.zoho.com/open-view/2395394000008136598?ZOHO_CRITERIA=%22Localiza_CL_Poblacion%22.%22Codcom%22%3D13201</t>
  </si>
  <si>
    <t>Evolución del Proceso de Vacunación contra COVID-19 en la comuna de Pirque</t>
  </si>
  <si>
    <t>https://analytics.zoho.com/open-view/2395394000008136598?ZOHO_CRITERIA=%22Localiza_CL_Poblacion%22.%22Codcom%22%3D13202</t>
  </si>
  <si>
    <t>Evolución del Proceso de Vacunación contra COVID-19 en la comuna de San José de Maipo</t>
  </si>
  <si>
    <t>https://analytics.zoho.com/open-view/2395394000008136598?ZOHO_CRITERIA=%22Localiza_CL_Poblacion%22.%22Codcom%22%3D13203</t>
  </si>
  <si>
    <t>Evolución del Proceso de Vacunación contra COVID-19 en la comuna de Colina</t>
  </si>
  <si>
    <t>https://analytics.zoho.com/open-view/2395394000008136598?ZOHO_CRITERIA=%22Localiza_CL_Poblacion%22.%22Codcom%22%3D13301</t>
  </si>
  <si>
    <t>Evolución del Proceso de Vacunación contra COVID-19 en la comuna de Lampa</t>
  </si>
  <si>
    <t>https://analytics.zoho.com/open-view/2395394000008136598?ZOHO_CRITERIA=%22Localiza_CL_Poblacion%22.%22Codcom%22%3D13302</t>
  </si>
  <si>
    <t>Evolución del Proceso de Vacunación contra COVID-19 en la comuna de Tiltil</t>
  </si>
  <si>
    <t>https://analytics.zoho.com/open-view/2395394000008136598?ZOHO_CRITERIA=%22Localiza_CL_Poblacion%22.%22Codcom%22%3D13303</t>
  </si>
  <si>
    <t>Evolución del Proceso de Vacunación contra COVID-19 en la comuna de San Bernardo</t>
  </si>
  <si>
    <t>https://analytics.zoho.com/open-view/2395394000008136598?ZOHO_CRITERIA=%22Localiza_CL_Poblacion%22.%22Codcom%22%3D13401</t>
  </si>
  <si>
    <t>Evolución del Proceso de Vacunación contra COVID-19 en la comuna de Buin</t>
  </si>
  <si>
    <t>https://analytics.zoho.com/open-view/2395394000008136598?ZOHO_CRITERIA=%22Localiza_CL_Poblacion%22.%22Codcom%22%3D13402</t>
  </si>
  <si>
    <t>Evolución del Proceso de Vacunación contra COVID-19 en la comuna de Calera de Tango</t>
  </si>
  <si>
    <t>https://analytics.zoho.com/open-view/2395394000008136598?ZOHO_CRITERIA=%22Localiza_CL_Poblacion%22.%22Codcom%22%3D13403</t>
  </si>
  <si>
    <t>Evolución del Proceso de Vacunación contra COVID-19 en la comuna de Paine</t>
  </si>
  <si>
    <t>https://analytics.zoho.com/open-view/2395394000008136598?ZOHO_CRITERIA=%22Localiza_CL_Poblacion%22.%22Codcom%22%3D13404</t>
  </si>
  <si>
    <t>Evolución del Proceso de Vacunación contra COVID-19 en la comuna de Melipilla</t>
  </si>
  <si>
    <t>https://analytics.zoho.com/open-view/2395394000008136598?ZOHO_CRITERIA=%22Localiza_CL_Poblacion%22.%22Codcom%22%3D13501</t>
  </si>
  <si>
    <t>Evolución del Proceso de Vacunación contra COVID-19 en la comuna de Alhué</t>
  </si>
  <si>
    <t>https://analytics.zoho.com/open-view/2395394000008136598?ZOHO_CRITERIA=%22Localiza_CL_Poblacion%22.%22Codcom%22%3D13502</t>
  </si>
  <si>
    <t>Evolución del Proceso de Vacunación contra COVID-19 en la comuna de Curacaví</t>
  </si>
  <si>
    <t>https://analytics.zoho.com/open-view/2395394000008136598?ZOHO_CRITERIA=%22Localiza_CL_Poblacion%22.%22Codcom%22%3D13503</t>
  </si>
  <si>
    <t>Evolución del Proceso de Vacunación contra COVID-19 en la comuna de María Pinto</t>
  </si>
  <si>
    <t>https://analytics.zoho.com/open-view/2395394000008136598?ZOHO_CRITERIA=%22Localiza_CL_Poblacion%22.%22Codcom%22%3D13504</t>
  </si>
  <si>
    <t>Evolución del Proceso de Vacunación contra COVID-19 en la comuna de San Pedro</t>
  </si>
  <si>
    <t>https://analytics.zoho.com/open-view/2395394000008136598?ZOHO_CRITERIA=%22Localiza_CL_Poblacion%22.%22Codcom%22%3D13505</t>
  </si>
  <si>
    <t>Evolución del Proceso de Vacunación contra COVID-19 en la comuna de Talagante</t>
  </si>
  <si>
    <t>https://analytics.zoho.com/open-view/2395394000008136598?ZOHO_CRITERIA=%22Localiza_CL_Poblacion%22.%22Codcom%22%3D13601</t>
  </si>
  <si>
    <t>Evolución del Proceso de Vacunación contra COVID-19 en la comuna de El Monte</t>
  </si>
  <si>
    <t>https://analytics.zoho.com/open-view/2395394000008136598?ZOHO_CRITERIA=%22Localiza_CL_Poblacion%22.%22Codcom%22%3D13602</t>
  </si>
  <si>
    <t>Evolución del Proceso de Vacunación contra COVID-19 en la comuna de Isla de Maipo</t>
  </si>
  <si>
    <t>https://analytics.zoho.com/open-view/2395394000008136598?ZOHO_CRITERIA=%22Localiza_CL_Poblacion%22.%22Codcom%22%3D13603</t>
  </si>
  <si>
    <t>Evolución del Proceso de Vacunación contra COVID-19 en la comuna de Padre Hurtado</t>
  </si>
  <si>
    <t>https://analytics.zoho.com/open-view/2395394000008136598?ZOHO_CRITERIA=%22Localiza_CL_Poblacion%22.%22Codcom%22%3D13604</t>
  </si>
  <si>
    <t>Evolución del Proceso de Vacunación contra COVID-19 en la comuna de Peñaflor</t>
  </si>
  <si>
    <t>https://analytics.zoho.com/open-view/2395394000008136598?ZOHO_CRITERIA=%22Localiza_CL_Poblacion%22.%22Codcom%22%3D13605</t>
  </si>
  <si>
    <t>Evolución del Proceso de Vacunación contra COVID-19 en la comuna de Valdivia</t>
  </si>
  <si>
    <t>https://analytics.zoho.com/open-view/2395394000008136598?ZOHO_CRITERIA=%22Localiza_CL_Poblacion%22.%22Codcom%22%3D14101</t>
  </si>
  <si>
    <t>Evolución del Proceso de Vacunación contra COVID-19 en la comuna de Corral</t>
  </si>
  <si>
    <t>https://analytics.zoho.com/open-view/2395394000008136598?ZOHO_CRITERIA=%22Localiza_CL_Poblacion%22.%22Codcom%22%3D14102</t>
  </si>
  <si>
    <t>Evolución del Proceso de Vacunación contra COVID-19 en la comuna de Lanco</t>
  </si>
  <si>
    <t>https://analytics.zoho.com/open-view/2395394000008136598?ZOHO_CRITERIA=%22Localiza_CL_Poblacion%22.%22Codcom%22%3D14103</t>
  </si>
  <si>
    <t>Evolución del Proceso de Vacunación contra COVID-19 en la comuna de Los Lagos</t>
  </si>
  <si>
    <t>https://analytics.zoho.com/open-view/2395394000008136598?ZOHO_CRITERIA=%22Localiza_CL_Poblacion%22.%22Codcom%22%3D14104</t>
  </si>
  <si>
    <t>Evolución del Proceso de Vacunación contra COVID-19 en la comuna de Máfil</t>
  </si>
  <si>
    <t>https://analytics.zoho.com/open-view/2395394000008136598?ZOHO_CRITERIA=%22Localiza_CL_Poblacion%22.%22Codcom%22%3D14105</t>
  </si>
  <si>
    <t>Evolución del Proceso de Vacunación contra COVID-19 en la comuna de Mariquina</t>
  </si>
  <si>
    <t>https://analytics.zoho.com/open-view/2395394000008136598?ZOHO_CRITERIA=%22Localiza_CL_Poblacion%22.%22Codcom%22%3D14106</t>
  </si>
  <si>
    <t>Evolución del Proceso de Vacunación contra COVID-19 en la comuna de Paillaco</t>
  </si>
  <si>
    <t>https://analytics.zoho.com/open-view/2395394000008136598?ZOHO_CRITERIA=%22Localiza_CL_Poblacion%22.%22Codcom%22%3D14107</t>
  </si>
  <si>
    <t>Evolución del Proceso de Vacunación contra COVID-19 en la comuna de Panguipulli</t>
  </si>
  <si>
    <t>https://analytics.zoho.com/open-view/2395394000008136598?ZOHO_CRITERIA=%22Localiza_CL_Poblacion%22.%22Codcom%22%3D14108</t>
  </si>
  <si>
    <t>Evolución del Proceso de Vacunación contra COVID-19 en la comuna de La Unión</t>
  </si>
  <si>
    <t>https://analytics.zoho.com/open-view/2395394000008136598?ZOHO_CRITERIA=%22Localiza_CL_Poblacion%22.%22Codcom%22%3D14201</t>
  </si>
  <si>
    <t>Evolución del Proceso de Vacunación contra COVID-19 en la comuna de Futrono</t>
  </si>
  <si>
    <t>https://analytics.zoho.com/open-view/2395394000008136598?ZOHO_CRITERIA=%22Localiza_CL_Poblacion%22.%22Codcom%22%3D14202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</si>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</sst>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8" borderId="0" xfId="0" applyFont="1" applyFill="1"/>
    <xf numFmtId="0" fontId="10" fillId="8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0" fillId="3" borderId="0" xfId="0" applyFont="1" applyFill="1"/>
    <xf numFmtId="0" fontId="9" fillId="5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0" xfId="0" applyFill="1"/>
    <xf numFmtId="0" fontId="3" fillId="0" borderId="1" xfId="0" quotePrefix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12" fillId="8" borderId="1" xfId="0" quotePrefix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3" fillId="14" borderId="4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0" fontId="6" fillId="16" borderId="1" xfId="0" applyFont="1" applyFill="1" applyBorder="1" applyAlignment="1">
      <alignment horizontal="center" vertical="top" wrapText="1"/>
    </xf>
    <xf numFmtId="0" fontId="7" fillId="1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 wrapText="1"/>
    </xf>
    <xf numFmtId="0" fontId="6" fillId="17" borderId="4" xfId="0" applyFont="1" applyFill="1" applyBorder="1" applyAlignment="1">
      <alignment horizontal="center" vertical="top" wrapText="1"/>
    </xf>
    <xf numFmtId="0" fontId="9" fillId="5" borderId="0" xfId="0" quotePrefix="1" applyFont="1" applyFill="1" applyAlignment="1">
      <alignment horizontal="center"/>
    </xf>
    <xf numFmtId="0" fontId="0" fillId="18" borderId="0" xfId="0" applyFill="1"/>
    <xf numFmtId="0" fontId="10" fillId="8" borderId="0" xfId="0" applyFont="1" applyFill="1"/>
  </cellXfs>
  <cellStyles count="2">
    <cellStyle name="Hipervínculo" xfId="1" builtinId="8"/>
    <cellStyle name="Normal" xfId="0" builtinId="0"/>
  </cellStyles>
  <dxfs count="7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/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7.935499537038" createdVersion="7" refreshedVersion="7" minRefreshableVersion="3" recordCount="627" xr:uid="{8FBF8968-6F1D-4FB3-A103-E788B558106B}">
  <cacheSource type="worksheet">
    <worksheetSource ref="A1:U628" sheet="Sitio Público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1" maxValue="777" count="15">
        <n v="1"/>
        <n v="100" u="1"/>
        <n v="104" u="1"/>
        <n v="108" u="1"/>
        <n v="103" u="1"/>
        <n v="107" u="1"/>
        <n v="400" u="1"/>
        <n v="111" u="1"/>
        <n v="102" u="1"/>
        <n v="106" u="1"/>
        <n v="777" u="1"/>
        <n v="110" u="1"/>
        <n v="101" u="1"/>
        <n v="105" u="1"/>
        <n v="109" u="1"/>
      </sharedItems>
    </cacheField>
    <cacheField name="coleccion" numFmtId="0">
      <sharedItems count="3">
        <s v="Agricultura"/>
        <s v="Ingresos Históricos"/>
        <s v="Enfermedades Mundiales"/>
      </sharedItems>
    </cacheField>
    <cacheField name="sector" numFmtId="0">
      <sharedItems/>
    </cacheField>
    <cacheField name="Filtro URL" numFmtId="0">
      <sharedItems containsSemiMixedTypes="0" containsString="0" containsNumber="1" containsInteger="1" minValue="0" maxValue="100112025"/>
    </cacheField>
    <cacheField name="tema" numFmtId="0">
      <sharedItems count="8">
        <s v="Fruta"/>
        <s v="Ingreso Promedio Nacional"/>
        <s v="Ingreso Promedio Regional"/>
        <s v="Ingreso Promedio Comunal"/>
        <s v="Casos Confirmados"/>
        <s v="Vacunación"/>
        <s v="otro" u="1"/>
        <s v="Indicadores de Desarrollo Personal y Social" u="1"/>
      </sharedItems>
    </cacheField>
    <cacheField name="contenido" numFmtId="0">
      <sharedItems count="12">
        <s v="Exportaciones"/>
        <s v="Ingresos Nacionales"/>
        <s v="Ingresos Regionales"/>
        <s v="Ingresos Comunales"/>
        <s v="Evolución COVID-19"/>
        <s v="Evolución Vacunación"/>
        <s v="Autoestima y Motivación" u="1"/>
        <s v="Otro" u="1"/>
        <s v="Hábitos de vida saludable" u="1"/>
        <s v="Participación y formación ciudadana" u="1"/>
        <s v="Clima de Convivencia escolar" u="1"/>
        <s v="Indicadores de Desarrollo Personal y Social" u="1"/>
      </sharedItems>
    </cacheField>
    <cacheField name="escala" numFmtId="0">
      <sharedItems count="8">
        <s v="Región"/>
        <s v="País"/>
        <s v="País de Destino"/>
        <s v="Comuna"/>
        <s v="Nacional" u="1"/>
        <s v="Comunal" u="1"/>
        <s v="Regional" u="1"/>
        <s v="Región de Origen" u="1"/>
      </sharedItems>
    </cacheField>
    <cacheField name="territorio" numFmtId="0">
      <sharedItems containsBlank="1" count="434"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Chile"/>
        <s v="Alemania"/>
        <s v="Arabia Saudita"/>
        <s v="Argentina"/>
        <s v="Australia"/>
        <s v="Austria"/>
        <s v="Azerbaiyán"/>
        <s v="Bélgica"/>
        <s v="Bielorrusia"/>
        <s v="Bolivia"/>
        <s v="Brasil"/>
        <s v="Canadá"/>
        <s v="China"/>
        <s v="Colombia"/>
        <s v="Corea del Sur"/>
        <s v="Costa Rica"/>
        <s v="Cuba"/>
        <s v="Dinamarca"/>
        <s v="Ecuador"/>
        <s v="El Salvador"/>
        <s v="Emiratos Árabes Unidos"/>
        <s v="España"/>
        <s v="Estados Unidos"/>
        <s v="Filipinas"/>
        <s v="Finlandia"/>
        <s v="Francia"/>
        <s v="Guatemala"/>
        <s v="Honduras"/>
        <s v="India"/>
        <s v="Indonesia"/>
        <s v="Israel"/>
        <s v="Italia"/>
        <s v="Japón"/>
        <s v="Kuwait"/>
        <s v="Letonia"/>
        <s v="Libia"/>
        <s v="Lituania"/>
        <s v="Marruecos"/>
        <s v="México"/>
        <s v="Noruega"/>
        <s v="Nueva Zelanda"/>
        <s v="Países Bajos"/>
        <s v="Panamá"/>
        <s v="Paraguay"/>
        <s v="Perú"/>
        <s v="Polonia"/>
        <s v="Portugal"/>
        <s v="Reino Unido"/>
        <s v="República Dominicana"/>
        <s v="Rumania"/>
        <s v="Rusia"/>
        <s v="Singapur"/>
        <s v="Suecia"/>
        <s v="Suiza"/>
        <s v="Tailandia"/>
        <s v="Taiwán"/>
        <s v="Turquía"/>
        <s v="Uruguay"/>
        <s v="Venezuela"/>
        <s v="Vietnam"/>
        <s v="Hong Kong"/>
        <s v="Puerto Rico"/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ánquil"/>
        <s v="San Carlos"/>
        <s v="San Fabián"/>
        <s v="San Ignacio"/>
        <s v="San Nicolás"/>
        <s v="Treguaco"/>
        <s v="Yungay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ihaique"/>
        <s v="Lago Verde"/>
        <s v="Ai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m u="1"/>
        <s v="Araucanía" u="1"/>
        <s v="Metropolitana" u="1"/>
        <s v="Tarapacá" u="1"/>
        <s v="Arica y Parinacota" u="1"/>
        <s v="Aysén" u="1"/>
        <s v="Ñuble" u="1"/>
        <s v="Magallanes" u="1"/>
        <s v="Los Ríos" u="1"/>
        <s v="Biobío" u="1"/>
        <s v="Atacama" u="1"/>
      </sharedItems>
    </cacheField>
    <cacheField name="Filtro Integrado" numFmtId="0">
      <sharedItems count="8">
        <s v="Ninguno"/>
        <s v="Establecimiento" u="1"/>
        <s v="Comuna-Dependencia-Curso-Año-Establecimiento" u="1"/>
        <s v="Región" u="1"/>
        <s v="Dependencia-Curso-Año" u="1"/>
        <s v="Región-Dependencia-Año" u="1"/>
        <s v="Comuna" u="1"/>
        <s v="Ruralidad" u="1"/>
      </sharedItems>
    </cacheField>
    <cacheField name="Muestra" numFmtId="0">
      <sharedItems containsBlank="1" count="60">
        <s v="Tipo de Fruta"/>
        <s v="Fruta"/>
        <s v="Aceituna"/>
        <s v="Almendra"/>
        <s v="Arándanos y mirtilos"/>
        <s v="Avellana"/>
        <s v="Castaña"/>
        <s v="Cereza"/>
        <s v="Ciruela"/>
        <s v="Coco"/>
        <s v="Damasco"/>
        <s v="Durazno"/>
        <s v="Frambuesa"/>
        <s v="Frutilla"/>
        <s v="Higo"/>
        <s v="Kiwi"/>
        <s v="Limón"/>
        <s v="Mandarina"/>
        <s v="Mangos y guayabas"/>
        <s v="Manzana"/>
        <s v="Membrillo"/>
        <s v="Mora"/>
        <s v="Naranja"/>
        <s v="Nectarín"/>
        <s v="Nuez"/>
        <s v="Palta"/>
        <s v="Pera"/>
        <s v="Piña"/>
        <s v="Plumcots"/>
        <s v="Pomelo"/>
        <s v="Uva"/>
        <s v="Aceites"/>
        <s v="Congelados"/>
        <s v="Conservas"/>
        <s v="Deshidratados"/>
        <s v="Fresca"/>
        <s v="Frutos secos"/>
        <s v="Jugos"/>
        <s v="Fruta por Tipo de Procesamiento"/>
        <s v="Arándano"/>
        <s v="Otros berries"/>
        <s v="Otros cítricos"/>
        <s v="Pistacho"/>
        <s v="Otros frutos secos"/>
        <s v="Olivo"/>
        <s v="Chirimoya"/>
        <s v="Otros frutos"/>
        <s v="Mango"/>
        <s v="Plátano"/>
        <s v="Ingreso Nacional"/>
        <s v="Ingreso Regional"/>
        <s v="Ingreso Comunal"/>
        <s v="Casos Confirmados"/>
        <s v="Vacunación 1era y 2da dosis"/>
        <m u="1"/>
        <s v="Tipo Procesamiento Fruta" u="1"/>
        <s v="Papaya" u="1"/>
        <s v="Región" u="1"/>
        <s v="Establecimiento" u="1"/>
        <s v="Comuna" u="1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/>
    </cacheField>
    <cacheField name="descripcion_larga" numFmtId="0">
      <sharedItems containsBlank="1" longText="1"/>
    </cacheField>
    <cacheField name="visualizacion" numFmtId="0">
      <sharedItems/>
    </cacheField>
    <cacheField name="tag" numFmtId="0">
      <sharedItems containsBlank="1"/>
    </cacheField>
    <cacheField name="url" numFmtId="0">
      <sharedItems/>
    </cacheField>
    <cacheField name="Suscripcion" numFmtId="0">
      <sharedItems containsSemiMixedTypes="0" containsString="0" containsNumber="1" containsInteger="1" minValue="101" maxValue="100200302" count="21">
        <n v="777"/>
        <n v="104" u="1"/>
        <n v="108" u="1"/>
        <n v="112" u="1"/>
        <n v="116" u="1"/>
        <n v="103" u="1"/>
        <n v="107" u="1"/>
        <n v="300" u="1"/>
        <n v="100200300" u="1"/>
        <n v="111" u="1"/>
        <n v="200300" u="1"/>
        <n v="115" u="1"/>
        <n v="102" u="1"/>
        <n v="106" u="1"/>
        <n v="110" u="1"/>
        <n v="100200301" u="1"/>
        <n v="114" u="1"/>
        <n v="101" u="1"/>
        <n v="105" u="1"/>
        <n v="109" u="1"/>
        <n v="100200302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7">
  <r>
    <s v="0001"/>
    <x v="0"/>
    <x v="0"/>
    <s v="Agropecuario y Forestal"/>
    <n v="1"/>
    <x v="0"/>
    <x v="0"/>
    <x v="0"/>
    <x v="0"/>
    <x v="0"/>
    <x v="0"/>
    <s v="Periodo 2012-2020"/>
    <s v="toneladas (t)"/>
    <s v="Oficina de Estudios y Políticas Agrarias (ODEPA)"/>
    <s v="Exportaciones de Tipo de Fruta producidas en la Región de Tarapacá, durante el Periodo 2012-2020"/>
    <s v="El gráfico muestra la cantidad de fruta exportada desde la Región de Tarapacá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"/>
    <x v="0"/>
    <s v="#1774B9"/>
  </r>
  <r>
    <s v="0002"/>
    <x v="0"/>
    <x v="0"/>
    <s v="Agropecuario y Forestal"/>
    <n v="2"/>
    <x v="0"/>
    <x v="0"/>
    <x v="0"/>
    <x v="1"/>
    <x v="0"/>
    <x v="0"/>
    <s v="Periodo 2012-2020"/>
    <s v="toneladas (t)"/>
    <s v="Oficina de Estudios y Políticas Agrarias (ODEPA)"/>
    <s v="Exportaciones de Tipo de Fruta producidas en la Región de Antofagasta, durante el Periodo 2012-2020"/>
    <s v="El gráfico muestra la cantidad de fruta exportada desde la Región de Antofagas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2"/>
    <x v="0"/>
    <s v="#1774B9"/>
  </r>
  <r>
    <s v="0003"/>
    <x v="0"/>
    <x v="0"/>
    <s v="Agropecuario y Forestal"/>
    <n v="3"/>
    <x v="0"/>
    <x v="0"/>
    <x v="0"/>
    <x v="2"/>
    <x v="0"/>
    <x v="0"/>
    <s v="Periodo 2012-2020"/>
    <s v="toneladas (t)"/>
    <s v="Oficina de Estudios y Políticas Agrarias (ODEPA)"/>
    <s v="Exportaciones de Tipo de Fruta producidas en la Región de Atacama, durante el Periodo 2012-2020"/>
    <s v="El gráfico muestra la cantidad de fruta exportada desde la Región de Atacam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3"/>
    <x v="0"/>
    <s v="#1774B9"/>
  </r>
  <r>
    <s v="0004"/>
    <x v="0"/>
    <x v="0"/>
    <s v="Agropecuario y Forestal"/>
    <n v="4"/>
    <x v="0"/>
    <x v="0"/>
    <x v="0"/>
    <x v="3"/>
    <x v="0"/>
    <x v="0"/>
    <s v="Periodo 2012-2020"/>
    <s v="toneladas (t)"/>
    <s v="Oficina de Estudios y Políticas Agrarias (ODEPA)"/>
    <s v="Exportaciones de Tipo de Fruta producidas en la Región de Coquimbo, durante el Periodo 2012-2020"/>
    <s v="El gráfico muestra la cantidad de fruta exportada desde la Región de Coquimb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4"/>
    <x v="0"/>
    <s v="#1774B9"/>
  </r>
  <r>
    <s v="0005"/>
    <x v="0"/>
    <x v="0"/>
    <s v="Agropecuario y Forestal"/>
    <n v="5"/>
    <x v="0"/>
    <x v="0"/>
    <x v="0"/>
    <x v="4"/>
    <x v="0"/>
    <x v="0"/>
    <s v="Periodo 2012-2020"/>
    <s v="toneladas (t)"/>
    <s v="Oficina de Estudios y Políticas Agrarias (ODEPA)"/>
    <s v="Exportaciones de Tipo de Fruta producidas en la Región de Valparaíso, durante el Periodo 2012-2020"/>
    <s v="El gráfico muestra la cantidad de fruta exportada desde la Región de Valparaís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5"/>
    <x v="0"/>
    <s v="#1774B9"/>
  </r>
  <r>
    <s v="0006"/>
    <x v="0"/>
    <x v="0"/>
    <s v="Agropecuario y Forestal"/>
    <n v="6"/>
    <x v="0"/>
    <x v="0"/>
    <x v="0"/>
    <x v="5"/>
    <x v="0"/>
    <x v="0"/>
    <s v="Periodo 2012-2020"/>
    <s v="toneladas (t)"/>
    <s v="Oficina de Estudios y Políticas Agrarias (ODEPA)"/>
    <s v="Exportaciones de Tipo de Fruta producidas en la Región de O'Higgins, durante el Periodo 2012-2020"/>
    <s v="El gráfico muestra la cantidad de fruta exportada desde la Región de O'Higgin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6"/>
    <x v="0"/>
    <s v="#1774B9"/>
  </r>
  <r>
    <s v="0007"/>
    <x v="0"/>
    <x v="0"/>
    <s v="Agropecuario y Forestal"/>
    <n v="7"/>
    <x v="0"/>
    <x v="0"/>
    <x v="0"/>
    <x v="6"/>
    <x v="0"/>
    <x v="0"/>
    <s v="Periodo 2012-2020"/>
    <s v="toneladas (t)"/>
    <s v="Oficina de Estudios y Políticas Agrarias (ODEPA)"/>
    <s v="Exportaciones de Tipo de Fruta producidas en la Región de Maule, durante el Periodo 2012-2020"/>
    <s v="El gráfico muestra la cantidad de fruta exportada desde la Región de Mau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7"/>
    <x v="0"/>
    <s v="#1774B9"/>
  </r>
  <r>
    <s v="0008"/>
    <x v="0"/>
    <x v="0"/>
    <s v="Agropecuario y Forestal"/>
    <n v="8"/>
    <x v="0"/>
    <x v="0"/>
    <x v="0"/>
    <x v="7"/>
    <x v="0"/>
    <x v="0"/>
    <s v="Periodo 2012-2020"/>
    <s v="toneladas (t)"/>
    <s v="Oficina de Estudios y Políticas Agrarias (ODEPA)"/>
    <s v="Exportaciones de Tipo de Fruta producidas en la Región del Biobío, durante el Periodo 2012-2020"/>
    <s v="El gráfico muestra la cantidad de fruta exportada desde la Región del Biobí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8"/>
    <x v="0"/>
    <s v="#1774B9"/>
  </r>
  <r>
    <s v="0009"/>
    <x v="0"/>
    <x v="0"/>
    <s v="Agropecuario y Forestal"/>
    <n v="9"/>
    <x v="0"/>
    <x v="0"/>
    <x v="0"/>
    <x v="8"/>
    <x v="0"/>
    <x v="0"/>
    <s v="Periodo 2012-2020"/>
    <s v="toneladas (t)"/>
    <s v="Oficina de Estudios y Políticas Agrarias (ODEPA)"/>
    <s v="Exportaciones de Tipo de Fruta producidas en la Región de La Araucanía, durante el Periodo 2012-2020"/>
    <s v="El gráfico muestra la cantidad de fruta exportada desde la Región de La Araucaní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9"/>
    <x v="0"/>
    <s v="#1774B9"/>
  </r>
  <r>
    <s v="0010"/>
    <x v="0"/>
    <x v="0"/>
    <s v="Agropecuario y Forestal"/>
    <n v="10"/>
    <x v="0"/>
    <x v="0"/>
    <x v="0"/>
    <x v="9"/>
    <x v="0"/>
    <x v="0"/>
    <s v="Periodo 2012-2020"/>
    <s v="toneladas (t)"/>
    <s v="Oficina de Estudios y Políticas Agrarias (ODEPA)"/>
    <s v="Exportaciones de Tipo de Fruta producidas en la Región de Los Lagos, durante el Periodo 2012-2020"/>
    <s v="El gráfico muestra la cantidad de fruta exportada desde la Región de Los Lag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0"/>
    <x v="0"/>
    <s v="#1774B9"/>
  </r>
  <r>
    <s v="0011"/>
    <x v="0"/>
    <x v="0"/>
    <s v="Agropecuario y Forestal"/>
    <n v="11"/>
    <x v="0"/>
    <x v="0"/>
    <x v="0"/>
    <x v="10"/>
    <x v="0"/>
    <x v="0"/>
    <s v="Periodo 2012-2020"/>
    <s v="toneladas (t)"/>
    <s v="Oficina de Estudios y Políticas Agrarias (ODEPA)"/>
    <s v="Exportaciones de Tipo de Fruta producidas en la Región de Aysén, durante el Periodo 2012-2020"/>
    <s v="El gráfico muestra la cantidad de fruta exportada desde la Región de Aysén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1"/>
    <x v="0"/>
    <s v="#1774B9"/>
  </r>
  <r>
    <s v="0012"/>
    <x v="0"/>
    <x v="0"/>
    <s v="Agropecuario y Forestal"/>
    <n v="12"/>
    <x v="0"/>
    <x v="0"/>
    <x v="0"/>
    <x v="11"/>
    <x v="0"/>
    <x v="0"/>
    <s v="Periodo 2012-2020"/>
    <s v="toneladas (t)"/>
    <s v="Oficina de Estudios y Políticas Agrarias (ODEPA)"/>
    <s v="Exportaciones de Tipo de Fruta producidas en la Región de Magallanes, durante el Periodo 2012-2020"/>
    <s v="El gráfico muestra la cantidad de fruta exportada desde la Región de Magallane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2"/>
    <x v="0"/>
    <s v="#1774B9"/>
  </r>
  <r>
    <s v="0013"/>
    <x v="0"/>
    <x v="0"/>
    <s v="Agropecuario y Forestal"/>
    <n v="13"/>
    <x v="0"/>
    <x v="0"/>
    <x v="0"/>
    <x v="12"/>
    <x v="0"/>
    <x v="0"/>
    <s v="Periodo 2012-2020"/>
    <s v="toneladas (t)"/>
    <s v="Oficina de Estudios y Políticas Agrarias (ODEPA)"/>
    <s v="Exportaciones de Tipo de Fruta producidas en la Región Metropolitana, durante el Periodo 2012-2020"/>
    <s v="El gráfico muestra la cantidad de fruta exportada desde la Región Metropolitan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3"/>
    <x v="0"/>
    <s v="#1774B9"/>
  </r>
  <r>
    <s v="0014"/>
    <x v="0"/>
    <x v="0"/>
    <s v="Agropecuario y Forestal"/>
    <n v="14"/>
    <x v="0"/>
    <x v="0"/>
    <x v="0"/>
    <x v="13"/>
    <x v="0"/>
    <x v="0"/>
    <s v="Periodo 2012-2020"/>
    <s v="toneladas (t)"/>
    <s v="Oficina de Estudios y Políticas Agrarias (ODEPA)"/>
    <s v="Exportaciones de Tipo de Fruta producidas en la Región de Los Ríos, durante el Periodo 2012-2020"/>
    <s v="El gráfico muestra la cantidad de fruta exportada desde la Región de Los Rí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4"/>
    <x v="0"/>
    <s v="#1774B9"/>
  </r>
  <r>
    <s v="0015"/>
    <x v="0"/>
    <x v="0"/>
    <s v="Agropecuario y Forestal"/>
    <n v="15"/>
    <x v="0"/>
    <x v="0"/>
    <x v="0"/>
    <x v="14"/>
    <x v="0"/>
    <x v="0"/>
    <s v="Periodo 2012-2020"/>
    <s v="toneladas (t)"/>
    <s v="Oficina de Estudios y Políticas Agrarias (ODEPA)"/>
    <s v="Exportaciones de Tipo de Fruta producidas en la Región de Arica y Parinacota, durante el Periodo 2012-2020"/>
    <s v="El gráfico muestra la cantidad de fruta exportada desde la Región de Arica y Parinaco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5"/>
    <x v="0"/>
    <s v="#1774B9"/>
  </r>
  <r>
    <s v="0016"/>
    <x v="0"/>
    <x v="0"/>
    <s v="Agropecuario y Forestal"/>
    <n v="16"/>
    <x v="0"/>
    <x v="0"/>
    <x v="0"/>
    <x v="15"/>
    <x v="0"/>
    <x v="0"/>
    <s v="Periodo 2012-2020"/>
    <s v="toneladas (t)"/>
    <s v="Oficina de Estudios y Políticas Agrarias (ODEPA)"/>
    <s v="Exportaciones de Tipo de Fruta producidas en la Región de Ñuble, durante el Periodo 2012-2020"/>
    <s v="El gráfico muestra la cantidad de fruta exportada desde la Región de Ñub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6"/>
    <x v="0"/>
    <s v="#1774B9"/>
  </r>
  <r>
    <s v="0017"/>
    <x v="0"/>
    <x v="0"/>
    <s v="Agropecuario y Forestal"/>
    <n v="1"/>
    <x v="0"/>
    <x v="0"/>
    <x v="0"/>
    <x v="0"/>
    <x v="0"/>
    <x v="1"/>
    <s v="Periodo 2012-2020"/>
    <s v="toneladas (t)"/>
    <s v="Oficina de Estudios y Políticas Agrarias (ODEPA)"/>
    <s v="Exportaciones de Fruta producidas en la Región de Tarapacá, durante el Periodo 2012-2020"/>
    <s v="Se puede apreciar el detalle del volumen de exportaciones de Fruta desde la Región de Tarapacá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"/>
    <x v="0"/>
    <s v="#1774B9"/>
  </r>
  <r>
    <s v="0018"/>
    <x v="0"/>
    <x v="0"/>
    <s v="Agropecuario y Forestal"/>
    <n v="2"/>
    <x v="0"/>
    <x v="0"/>
    <x v="0"/>
    <x v="1"/>
    <x v="0"/>
    <x v="1"/>
    <s v="Periodo 2012-2020"/>
    <s v="toneladas (t)"/>
    <s v="Oficina de Estudios y Políticas Agrarias (ODEPA)"/>
    <s v="Exportaciones de Fruta producidas en la Región de Antofagasta, durante el Periodo 2012-2020"/>
    <s v="Se puede apreciar el detalle del volumen de exportaciones de Fruta desde la Región de Antofagas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2"/>
    <x v="0"/>
    <s v="#1774B9"/>
  </r>
  <r>
    <s v="0019"/>
    <x v="0"/>
    <x v="0"/>
    <s v="Agropecuario y Forestal"/>
    <n v="3"/>
    <x v="0"/>
    <x v="0"/>
    <x v="0"/>
    <x v="2"/>
    <x v="0"/>
    <x v="1"/>
    <s v="Periodo 2012-2020"/>
    <s v="toneladas (t)"/>
    <s v="Oficina de Estudios y Políticas Agrarias (ODEPA)"/>
    <s v="Exportaciones de Fruta producidas en la Región de Atacama, durante el Periodo 2012-2020"/>
    <s v="Se puede apreciar el detalle del volumen de exportaciones de Fruta desde la Región de Atacam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3"/>
    <x v="0"/>
    <s v="#1774B9"/>
  </r>
  <r>
    <s v="0020"/>
    <x v="0"/>
    <x v="0"/>
    <s v="Agropecuario y Forestal"/>
    <n v="4"/>
    <x v="0"/>
    <x v="0"/>
    <x v="0"/>
    <x v="3"/>
    <x v="0"/>
    <x v="1"/>
    <s v="Periodo 2012-2020"/>
    <s v="toneladas (t)"/>
    <s v="Oficina de Estudios y Políticas Agrarias (ODEPA)"/>
    <s v="Exportaciones de Fruta producidas en la Región de Coquimbo, durante el Periodo 2012-2020"/>
    <s v="Se puede apreciar el detalle del volumen de exportaciones de Fruta desde la Región de Coquimb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4"/>
    <x v="0"/>
    <s v="#1774B9"/>
  </r>
  <r>
    <s v="0021"/>
    <x v="0"/>
    <x v="0"/>
    <s v="Agropecuario y Forestal"/>
    <n v="5"/>
    <x v="0"/>
    <x v="0"/>
    <x v="0"/>
    <x v="4"/>
    <x v="0"/>
    <x v="1"/>
    <s v="Periodo 2012-2020"/>
    <s v="toneladas (t)"/>
    <s v="Oficina de Estudios y Políticas Agrarias (ODEPA)"/>
    <s v="Exportaciones de Fruta producidas en la Región de Valparaíso, durante el Periodo 2012-2020"/>
    <s v="Se puede apreciar el detalle del volumen de exportaciones de Fruta desde la Región de Valparaís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5"/>
    <x v="0"/>
    <s v="#1774B9"/>
  </r>
  <r>
    <s v="0022"/>
    <x v="0"/>
    <x v="0"/>
    <s v="Agropecuario y Forestal"/>
    <n v="6"/>
    <x v="0"/>
    <x v="0"/>
    <x v="0"/>
    <x v="5"/>
    <x v="0"/>
    <x v="1"/>
    <s v="Periodo 2012-2020"/>
    <s v="toneladas (t)"/>
    <s v="Oficina de Estudios y Políticas Agrarias (ODEPA)"/>
    <s v="Exportaciones de Fruta producidas en la Región de O'Higgins, durante el Periodo 2012-2020"/>
    <s v="Se puede apreciar el detalle del volumen de exportaciones de Fruta desde la Región de O'Higgin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6"/>
    <x v="0"/>
    <s v="#1774B9"/>
  </r>
  <r>
    <s v="0023"/>
    <x v="0"/>
    <x v="0"/>
    <s v="Agropecuario y Forestal"/>
    <n v="7"/>
    <x v="0"/>
    <x v="0"/>
    <x v="0"/>
    <x v="6"/>
    <x v="0"/>
    <x v="1"/>
    <s v="Periodo 2012-2020"/>
    <s v="toneladas (t)"/>
    <s v="Oficina de Estudios y Políticas Agrarias (ODEPA)"/>
    <s v="Exportaciones de Fruta producidas en la Región de Maule, durante el Periodo 2012-2020"/>
    <s v="Se puede apreciar el detalle del volumen de exportaciones de Fruta desde la Región de Mau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7"/>
    <x v="0"/>
    <s v="#1774B9"/>
  </r>
  <r>
    <s v="0024"/>
    <x v="0"/>
    <x v="0"/>
    <s v="Agropecuario y Forestal"/>
    <n v="8"/>
    <x v="0"/>
    <x v="0"/>
    <x v="0"/>
    <x v="7"/>
    <x v="0"/>
    <x v="1"/>
    <s v="Periodo 2012-2020"/>
    <s v="toneladas (t)"/>
    <s v="Oficina de Estudios y Políticas Agrarias (ODEPA)"/>
    <s v="Exportaciones de Fruta producidas en la Región del Biobío, durante el Periodo 2012-2020"/>
    <s v="Se puede apreciar el detalle del volumen de exportaciones de Fruta desde la Región del Biobí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8"/>
    <x v="0"/>
    <s v="#1774B9"/>
  </r>
  <r>
    <s v="0025"/>
    <x v="0"/>
    <x v="0"/>
    <s v="Agropecuario y Forestal"/>
    <n v="9"/>
    <x v="0"/>
    <x v="0"/>
    <x v="0"/>
    <x v="8"/>
    <x v="0"/>
    <x v="1"/>
    <s v="Periodo 2012-2020"/>
    <s v="toneladas (t)"/>
    <s v="Oficina de Estudios y Políticas Agrarias (ODEPA)"/>
    <s v="Exportaciones de Fruta producidas en la Región de La Araucanía, durante el Periodo 2012-2020"/>
    <s v="Se puede apreciar el detalle del volumen de exportaciones de Fruta desde la Región de La Araucaní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9"/>
    <x v="0"/>
    <s v="#1774B9"/>
  </r>
  <r>
    <s v="0026"/>
    <x v="0"/>
    <x v="0"/>
    <s v="Agropecuario y Forestal"/>
    <n v="10"/>
    <x v="0"/>
    <x v="0"/>
    <x v="0"/>
    <x v="9"/>
    <x v="0"/>
    <x v="1"/>
    <s v="Periodo 2012-2020"/>
    <s v="toneladas (t)"/>
    <s v="Oficina de Estudios y Políticas Agrarias (ODEPA)"/>
    <s v="Exportaciones de Fruta producidas en la Región de Los Lagos, durante el Periodo 2012-2020"/>
    <s v="Se puede apreciar el detalle del volumen de exportaciones de Fruta desde la Región de Los Lag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0"/>
    <x v="0"/>
    <s v="#1774B9"/>
  </r>
  <r>
    <s v="0027"/>
    <x v="0"/>
    <x v="0"/>
    <s v="Agropecuario y Forestal"/>
    <n v="11"/>
    <x v="0"/>
    <x v="0"/>
    <x v="0"/>
    <x v="10"/>
    <x v="0"/>
    <x v="1"/>
    <s v="Periodo 2012-2020"/>
    <s v="toneladas (t)"/>
    <s v="Oficina de Estudios y Políticas Agrarias (ODEPA)"/>
    <s v="Exportaciones de Fruta producidas en la Región de Aysén, durante el Periodo 2012-2020"/>
    <s v="Se puede apreciar el detalle del volumen de exportaciones de Fruta desde la Región de Aysén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1"/>
    <x v="0"/>
    <s v="#1774B9"/>
  </r>
  <r>
    <s v="0028"/>
    <x v="0"/>
    <x v="0"/>
    <s v="Agropecuario y Forestal"/>
    <n v="12"/>
    <x v="0"/>
    <x v="0"/>
    <x v="0"/>
    <x v="11"/>
    <x v="0"/>
    <x v="1"/>
    <s v="Periodo 2012-2020"/>
    <s v="toneladas (t)"/>
    <s v="Oficina de Estudios y Políticas Agrarias (ODEPA)"/>
    <s v="Exportaciones de Fruta producidas en la Región de Magallanes, durante el Periodo 2012-2020"/>
    <s v="Se puede apreciar el detalle del volumen de exportaciones de Fruta desde la Región de Magallane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2"/>
    <x v="0"/>
    <s v="#1774B9"/>
  </r>
  <r>
    <s v="0029"/>
    <x v="0"/>
    <x v="0"/>
    <s v="Agropecuario y Forestal"/>
    <n v="13"/>
    <x v="0"/>
    <x v="0"/>
    <x v="0"/>
    <x v="12"/>
    <x v="0"/>
    <x v="1"/>
    <s v="Periodo 2012-2020"/>
    <s v="toneladas (t)"/>
    <s v="Oficina de Estudios y Políticas Agrarias (ODEPA)"/>
    <s v="Exportaciones de Fruta producidas en la Región Metropolitana, durante el Periodo 2012-2020"/>
    <s v="Se puede apreciar el detalle del volumen de exportaciones de Fruta desde la Región Metropolitan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3"/>
    <x v="0"/>
    <s v="#1774B9"/>
  </r>
  <r>
    <s v="0030"/>
    <x v="0"/>
    <x v="0"/>
    <s v="Agropecuario y Forestal"/>
    <n v="14"/>
    <x v="0"/>
    <x v="0"/>
    <x v="0"/>
    <x v="13"/>
    <x v="0"/>
    <x v="1"/>
    <s v="Periodo 2012-2020"/>
    <s v="toneladas (t)"/>
    <s v="Oficina de Estudios y Políticas Agrarias (ODEPA)"/>
    <s v="Exportaciones de Fruta producidas en la Región de Los Ríos, durante el Periodo 2012-2020"/>
    <s v="Se puede apreciar el detalle del volumen de exportaciones de Fruta desde la Región de Los Rí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4"/>
    <x v="0"/>
    <s v="#1774B9"/>
  </r>
  <r>
    <s v="0031"/>
    <x v="0"/>
    <x v="0"/>
    <s v="Agropecuario y Forestal"/>
    <n v="15"/>
    <x v="0"/>
    <x v="0"/>
    <x v="0"/>
    <x v="14"/>
    <x v="0"/>
    <x v="1"/>
    <s v="Periodo 2012-2020"/>
    <s v="toneladas (t)"/>
    <s v="Oficina de Estudios y Políticas Agrarias (ODEPA)"/>
    <s v="Exportaciones de Fruta producidas en la Región de Arica y Parinacota, durante el Periodo 2012-2020"/>
    <s v="Se puede apreciar el detalle del volumen de exportaciones de Fruta desde la Región de Arica y Parinaco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5"/>
    <x v="0"/>
    <s v="#1774B9"/>
  </r>
  <r>
    <s v="0032"/>
    <x v="0"/>
    <x v="0"/>
    <s v="Agropecuario y Forestal"/>
    <n v="16"/>
    <x v="0"/>
    <x v="0"/>
    <x v="0"/>
    <x v="15"/>
    <x v="0"/>
    <x v="1"/>
    <s v="Periodo 2012-2020"/>
    <s v="toneladas (t)"/>
    <s v="Oficina de Estudios y Políticas Agrarias (ODEPA)"/>
    <s v="Exportaciones de Fruta producidas en la Región de Ñuble, durante el Periodo 2012-2020"/>
    <s v="Se puede apreciar el detalle del volumen de exportaciones de Fruta desde la Región de Ñub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6"/>
    <x v="0"/>
    <s v="#1774B9"/>
  </r>
  <r>
    <s v="0033"/>
    <x v="0"/>
    <x v="0"/>
    <s v="Agropecuario y Forestal"/>
    <n v="100106001"/>
    <x v="0"/>
    <x v="0"/>
    <x v="1"/>
    <x v="16"/>
    <x v="0"/>
    <x v="2"/>
    <s v="Año 2020"/>
    <s v="toneladas (t)"/>
    <s v="Oficina de Estudios y Políticas Agrarias (ODEPA)"/>
    <s v="Exportaciones de Aceituna producidas en Chile, durante el Año 2020, por Países de Destino"/>
    <s v="El planisferio muestra los Países de Destino de Aceitu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1"/>
    <x v="0"/>
    <s v="#1774B9"/>
  </r>
  <r>
    <s v="0034"/>
    <x v="0"/>
    <x v="0"/>
    <s v="Agropecuario y Forestal"/>
    <n v="100105001"/>
    <x v="0"/>
    <x v="0"/>
    <x v="1"/>
    <x v="16"/>
    <x v="0"/>
    <x v="3"/>
    <s v="Año 2020"/>
    <s v="toneladas (t)"/>
    <s v="Oficina de Estudios y Políticas Agrarias (ODEPA)"/>
    <s v="Exportaciones de Almendra producidas en Chile, durante el Año 2020, por Países de Destino"/>
    <s v="El planisferio muestra los Países de Destino de Almend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1"/>
    <x v="0"/>
    <s v="#1774B9"/>
  </r>
  <r>
    <s v="0035"/>
    <x v="0"/>
    <x v="0"/>
    <s v="Agropecuario y Forestal"/>
    <n v="100101001"/>
    <x v="0"/>
    <x v="0"/>
    <x v="1"/>
    <x v="16"/>
    <x v="0"/>
    <x v="4"/>
    <s v="Año 2020"/>
    <s v="toneladas (t)"/>
    <s v="Oficina de Estudios y Políticas Agrarias (ODEPA)"/>
    <s v="Exportaciones de Arándanos y mirtilos producidas en Chile, durante el Año 2020, por Países de Destino"/>
    <s v="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1"/>
    <x v="0"/>
    <s v="#1774B9"/>
  </r>
  <r>
    <s v="0036"/>
    <x v="0"/>
    <x v="0"/>
    <s v="Agropecuario y Forestal"/>
    <n v="100105002"/>
    <x v="0"/>
    <x v="0"/>
    <x v="1"/>
    <x v="16"/>
    <x v="0"/>
    <x v="5"/>
    <s v="Año 2020"/>
    <s v="toneladas (t)"/>
    <s v="Oficina de Estudios y Políticas Agrarias (ODEPA)"/>
    <s v="Exportaciones de Avellana producidas en Chile, durante el Año 2020, por Países de Destino"/>
    <s v="El planisferio muestra los Países de Destino de Avell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2"/>
    <x v="0"/>
    <s v="#1774B9"/>
  </r>
  <r>
    <s v="0037"/>
    <x v="0"/>
    <x v="0"/>
    <s v="Agropecuario y Forestal"/>
    <n v="100105003"/>
    <x v="0"/>
    <x v="0"/>
    <x v="1"/>
    <x v="16"/>
    <x v="0"/>
    <x v="6"/>
    <s v="Año 2020"/>
    <s v="toneladas (t)"/>
    <s v="Oficina de Estudios y Políticas Agrarias (ODEPA)"/>
    <s v="Exportaciones de Castaña producidas en Chile, durante el Año 2020, por Países de Destino"/>
    <s v="El planisferio muestra los Países de Destino de Casta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3"/>
    <x v="0"/>
    <s v="#1774B9"/>
  </r>
  <r>
    <s v="0038"/>
    <x v="0"/>
    <x v="0"/>
    <s v="Agropecuario y Forestal"/>
    <n v="100103001"/>
    <x v="0"/>
    <x v="0"/>
    <x v="1"/>
    <x v="16"/>
    <x v="0"/>
    <x v="7"/>
    <s v="Año 2020"/>
    <s v="toneladas (t)"/>
    <s v="Oficina de Estudios y Políticas Agrarias (ODEPA)"/>
    <s v="Exportaciones de Cereza producidas en Chile, durante el Año 2020, por Países de Destino"/>
    <s v="El planisferio muestra los Países de Destino de Cerez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1"/>
    <x v="0"/>
    <s v="#1774B9"/>
  </r>
  <r>
    <s v="0039"/>
    <x v="0"/>
    <x v="0"/>
    <s v="Agropecuario y Forestal"/>
    <n v="100103002"/>
    <x v="0"/>
    <x v="0"/>
    <x v="1"/>
    <x v="16"/>
    <x v="0"/>
    <x v="8"/>
    <s v="Año 2020"/>
    <s v="toneladas (t)"/>
    <s v="Oficina de Estudios y Políticas Agrarias (ODEPA)"/>
    <s v="Exportaciones de Ciruela producidas en Chile, durante el Año 2020, por Países de Destino"/>
    <s v="El planisferio muestra los Países de Destino de Cirue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2"/>
    <x v="0"/>
    <s v="#1774B9"/>
  </r>
  <r>
    <s v="0040"/>
    <x v="0"/>
    <x v="0"/>
    <s v="Agropecuario y Forestal"/>
    <n v="100108007"/>
    <x v="0"/>
    <x v="0"/>
    <x v="1"/>
    <x v="16"/>
    <x v="0"/>
    <x v="9"/>
    <s v="Año 2020"/>
    <s v="toneladas (t)"/>
    <s v="Oficina de Estudios y Políticas Agrarias (ODEPA)"/>
    <s v="Exportaciones de Coco producidas en Chile, durante el Año 2020, por Países de Destino"/>
    <s v="El planisferio muestra los Países de Destino de Co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7"/>
    <x v="0"/>
    <s v="#1774B9"/>
  </r>
  <r>
    <s v="0041"/>
    <x v="0"/>
    <x v="0"/>
    <s v="Agropecuario y Forestal"/>
    <n v="100103003"/>
    <x v="0"/>
    <x v="0"/>
    <x v="1"/>
    <x v="16"/>
    <x v="0"/>
    <x v="10"/>
    <s v="Año 2020"/>
    <s v="toneladas (t)"/>
    <s v="Oficina de Estudios y Políticas Agrarias (ODEPA)"/>
    <s v="Exportaciones de Damasco producidas en Chile, durante el Año 2020, por Países de Destino"/>
    <s v="El planisferio muestra los Países de Destino de Damas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3"/>
    <x v="0"/>
    <s v="#1774B9"/>
  </r>
  <r>
    <s v="0042"/>
    <x v="0"/>
    <x v="0"/>
    <s v="Agropecuario y Forestal"/>
    <n v="100103004"/>
    <x v="0"/>
    <x v="0"/>
    <x v="1"/>
    <x v="16"/>
    <x v="0"/>
    <x v="11"/>
    <s v="Año 2020"/>
    <s v="toneladas (t)"/>
    <s v="Oficina de Estudios y Políticas Agrarias (ODEPA)"/>
    <s v="Exportaciones de Durazno producidas en Chile, durante el Año 2020, por Países de Destino"/>
    <s v="El planisferio muestra los Países de Destino de Durazn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4"/>
    <x v="0"/>
    <s v="#1774B9"/>
  </r>
  <r>
    <s v="0043"/>
    <x v="0"/>
    <x v="0"/>
    <s v="Agropecuario y Forestal"/>
    <n v="100101004"/>
    <x v="0"/>
    <x v="0"/>
    <x v="1"/>
    <x v="16"/>
    <x v="0"/>
    <x v="12"/>
    <s v="Año 2020"/>
    <s v="toneladas (t)"/>
    <s v="Oficina de Estudios y Políticas Agrarias (ODEPA)"/>
    <s v="Exportaciones de Frambuesa producidas en Chile, durante el Año 2020, por Países de Destino"/>
    <s v="El planisferio muestra los Países de Destino de Frambues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4"/>
    <x v="0"/>
    <s v="#1774B9"/>
  </r>
  <r>
    <s v="0044"/>
    <x v="0"/>
    <x v="0"/>
    <s v="Agropecuario y Forestal"/>
    <n v="100112025"/>
    <x v="0"/>
    <x v="0"/>
    <x v="1"/>
    <x v="16"/>
    <x v="0"/>
    <x v="13"/>
    <s v="Año 2020"/>
    <s v="toneladas (t)"/>
    <s v="Oficina de Estudios y Políticas Agrarias (ODEPA)"/>
    <s v="Exportaciones de Frutilla producidas en Chile, durante el Año 2020, por Países de Destino"/>
    <s v="El planisferio muestra los Países de Destino de Frutil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12025"/>
    <x v="0"/>
    <s v="#1774B9"/>
  </r>
  <r>
    <s v="0045"/>
    <x v="0"/>
    <x v="0"/>
    <s v="Agropecuario y Forestal"/>
    <n v="100101006"/>
    <x v="0"/>
    <x v="0"/>
    <x v="1"/>
    <x v="16"/>
    <x v="0"/>
    <x v="14"/>
    <s v="Año 2020"/>
    <s v="toneladas (t)"/>
    <s v="Oficina de Estudios y Políticas Agrarias (ODEPA)"/>
    <s v="Exportaciones de Higo producidas en Chile, durante el Año 2020, por Países de Destino"/>
    <s v="El planisferio muestra los Países de Destino de Hig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6"/>
    <x v="0"/>
    <s v="#1774B9"/>
  </r>
  <r>
    <s v="0046"/>
    <x v="0"/>
    <x v="0"/>
    <s v="Agropecuario y Forestal"/>
    <n v="100101007"/>
    <x v="0"/>
    <x v="0"/>
    <x v="1"/>
    <x v="16"/>
    <x v="0"/>
    <x v="15"/>
    <s v="Año 2020"/>
    <s v="toneladas (t)"/>
    <s v="Oficina de Estudios y Políticas Agrarias (ODEPA)"/>
    <s v="Exportaciones de Kiwi producidas en Chile, durante el Año 2020, por Países de Destino"/>
    <s v="El planisferio muestra los Países de Destino de Kiwi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7"/>
    <x v="0"/>
    <s v="#1774B9"/>
  </r>
  <r>
    <s v="0047"/>
    <x v="0"/>
    <x v="0"/>
    <s v="Agropecuario y Forestal"/>
    <n v="100102003"/>
    <x v="0"/>
    <x v="0"/>
    <x v="1"/>
    <x v="16"/>
    <x v="0"/>
    <x v="16"/>
    <s v="Año 2020"/>
    <s v="toneladas (t)"/>
    <s v="Oficina de Estudios y Políticas Agrarias (ODEPA)"/>
    <s v="Exportaciones de Limón producidas en Chile, durante el Año 2020, por Países de Destino"/>
    <s v="El planisferio muestra los Países de Destino de Limó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3"/>
    <x v="0"/>
    <s v="#1774B9"/>
  </r>
  <r>
    <s v="0048"/>
    <x v="0"/>
    <x v="0"/>
    <s v="Agropecuario y Forestal"/>
    <n v="100102004"/>
    <x v="0"/>
    <x v="0"/>
    <x v="1"/>
    <x v="16"/>
    <x v="0"/>
    <x v="17"/>
    <s v="Año 2020"/>
    <s v="toneladas (t)"/>
    <s v="Oficina de Estudios y Políticas Agrarias (ODEPA)"/>
    <s v="Exportaciones de Mandarina producidas en Chile, durante el Año 2020, por Países de Destino"/>
    <s v="El planisferio muestra los Países de Destino de Mandari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4"/>
    <x v="0"/>
    <s v="#1774B9"/>
  </r>
  <r>
    <s v="0049"/>
    <x v="0"/>
    <x v="0"/>
    <s v="Agropecuario y Forestal"/>
    <n v="100108002"/>
    <x v="0"/>
    <x v="0"/>
    <x v="1"/>
    <x v="16"/>
    <x v="0"/>
    <x v="18"/>
    <s v="Año 2020"/>
    <s v="toneladas (t)"/>
    <s v="Oficina de Estudios y Políticas Agrarias (ODEPA)"/>
    <s v="Exportaciones de Mangos y guayabas producidas en Chile, durante el Año 2020, por Países de Destino"/>
    <s v="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2"/>
    <x v="0"/>
    <s v="#1774B9"/>
  </r>
  <r>
    <s v="0050"/>
    <x v="0"/>
    <x v="0"/>
    <s v="Agropecuario y Forestal"/>
    <n v="100104002"/>
    <x v="0"/>
    <x v="0"/>
    <x v="1"/>
    <x v="16"/>
    <x v="0"/>
    <x v="19"/>
    <s v="Año 2020"/>
    <s v="toneladas (t)"/>
    <s v="Oficina de Estudios y Políticas Agrarias (ODEPA)"/>
    <s v="Exportaciones de Manzana producidas en Chile, durante el Año 2020, por Países de Destino"/>
    <s v="El planisferio muestra los Países de Destino de Manz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2"/>
    <x v="0"/>
    <s v="#1774B9"/>
  </r>
  <r>
    <s v="0051"/>
    <x v="0"/>
    <x v="0"/>
    <s v="Agropecuario y Forestal"/>
    <n v="100104003"/>
    <x v="0"/>
    <x v="0"/>
    <x v="1"/>
    <x v="16"/>
    <x v="0"/>
    <x v="20"/>
    <s v="Año 2020"/>
    <s v="toneladas (t)"/>
    <s v="Oficina de Estudios y Políticas Agrarias (ODEPA)"/>
    <s v="Exportaciones de Membrillo producidas en Chile, durante el Año 2020, por Países de Destino"/>
    <s v="El planisferio muestra los Países de Destino de Membril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3"/>
    <x v="0"/>
    <s v="#1774B9"/>
  </r>
  <r>
    <s v="0052"/>
    <x v="0"/>
    <x v="0"/>
    <s v="Agropecuario y Forestal"/>
    <n v="100101008"/>
    <x v="0"/>
    <x v="0"/>
    <x v="1"/>
    <x v="16"/>
    <x v="0"/>
    <x v="21"/>
    <s v="Año 2020"/>
    <s v="toneladas (t)"/>
    <s v="Oficina de Estudios y Políticas Agrarias (ODEPA)"/>
    <s v="Exportaciones de Mora producidas en Chile, durante el Año 2020, por Países de Destino"/>
    <s v="El planisferio muestra los Países de Destino de Mo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8"/>
    <x v="0"/>
    <s v="#1774B9"/>
  </r>
  <r>
    <s v="0053"/>
    <x v="0"/>
    <x v="0"/>
    <s v="Agropecuario y Forestal"/>
    <n v="100102005"/>
    <x v="0"/>
    <x v="0"/>
    <x v="1"/>
    <x v="16"/>
    <x v="0"/>
    <x v="22"/>
    <s v="Año 2020"/>
    <s v="toneladas (t)"/>
    <s v="Oficina de Estudios y Políticas Agrarias (ODEPA)"/>
    <s v="Exportaciones de Naranja producidas en Chile, durante el Año 2020, por Países de Destino"/>
    <s v="El planisferio muestra los Países de Destino de Naranj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5"/>
    <x v="0"/>
    <s v="#1774B9"/>
  </r>
  <r>
    <s v="0054"/>
    <x v="0"/>
    <x v="0"/>
    <s v="Agropecuario y Forestal"/>
    <n v="100103006"/>
    <x v="0"/>
    <x v="0"/>
    <x v="1"/>
    <x v="16"/>
    <x v="0"/>
    <x v="23"/>
    <s v="Año 2020"/>
    <s v="toneladas (t)"/>
    <s v="Oficina de Estudios y Políticas Agrarias (ODEPA)"/>
    <s v="Exportaciones de Nectarín producidas en Chile, durante el Año 2020, por Países de Destino"/>
    <s v="El planisferio muestra los Países de Destino de Nectarí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6"/>
    <x v="0"/>
    <s v="#1774B9"/>
  </r>
  <r>
    <s v="0055"/>
    <x v="0"/>
    <x v="0"/>
    <s v="Agropecuario y Forestal"/>
    <n v="100105004"/>
    <x v="0"/>
    <x v="0"/>
    <x v="1"/>
    <x v="16"/>
    <x v="0"/>
    <x v="24"/>
    <s v="Año 2020"/>
    <s v="toneladas (t)"/>
    <s v="Oficina de Estudios y Políticas Agrarias (ODEPA)"/>
    <s v="Exportaciones de Nuez producidas en Chile, durante el Año 2020, por Países de Destino"/>
    <s v="El planisferio muestra los Países de Destino de Nuez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4"/>
    <x v="0"/>
    <s v="#1774B9"/>
  </r>
  <r>
    <s v="0056"/>
    <x v="0"/>
    <x v="0"/>
    <s v="Agropecuario y Forestal"/>
    <n v="100106002"/>
    <x v="0"/>
    <x v="0"/>
    <x v="1"/>
    <x v="16"/>
    <x v="0"/>
    <x v="25"/>
    <s v="Año 2020"/>
    <s v="toneladas (t)"/>
    <s v="Oficina de Estudios y Políticas Agrarias (ODEPA)"/>
    <s v="Exportaciones de Palta producidas en Chile, durante el Año 2020, por Países de Destino"/>
    <s v="El planisferio muestra los Países de Destino de Palt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2"/>
    <x v="0"/>
    <s v="#1774B9"/>
  </r>
  <r>
    <s v="0057"/>
    <x v="0"/>
    <x v="0"/>
    <s v="Agropecuario y Forestal"/>
    <n v="100104005"/>
    <x v="0"/>
    <x v="0"/>
    <x v="1"/>
    <x v="16"/>
    <x v="0"/>
    <x v="26"/>
    <s v="Año 2020"/>
    <s v="toneladas (t)"/>
    <s v="Oficina de Estudios y Políticas Agrarias (ODEPA)"/>
    <s v="Exportaciones de Pera producidas en Chile, durante el Año 2020, por Países de Destino"/>
    <s v="El planisferio muestra los Países de Destino de Pe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5"/>
    <x v="0"/>
    <s v="#1774B9"/>
  </r>
  <r>
    <s v="0058"/>
    <x v="0"/>
    <x v="0"/>
    <s v="Agropecuario y Forestal"/>
    <n v="100108005"/>
    <x v="0"/>
    <x v="0"/>
    <x v="1"/>
    <x v="16"/>
    <x v="0"/>
    <x v="27"/>
    <s v="Año 2020"/>
    <s v="toneladas (t)"/>
    <s v="Oficina de Estudios y Políticas Agrarias (ODEPA)"/>
    <s v="Exportaciones de Piña producidas en Chile, durante el Año 2020, por Países de Destino"/>
    <s v="El planisferio muestra los Países de Destino de Pi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5"/>
    <x v="0"/>
    <s v="#1774B9"/>
  </r>
  <r>
    <s v="0059"/>
    <x v="0"/>
    <x v="0"/>
    <s v="Agropecuario y Forestal"/>
    <n v="100107013"/>
    <x v="0"/>
    <x v="0"/>
    <x v="1"/>
    <x v="16"/>
    <x v="0"/>
    <x v="28"/>
    <s v="Año 2020"/>
    <s v="toneladas (t)"/>
    <s v="Oficina de Estudios y Políticas Agrarias (ODEPA)"/>
    <s v="Exportaciones de Plumcots producidas en Chile, durante el Año 2020, por Países de Destino"/>
    <s v="El planisferio muestra los Países de Destino de Plumcot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7013"/>
    <x v="0"/>
    <s v="#1774B9"/>
  </r>
  <r>
    <s v="0060"/>
    <x v="0"/>
    <x v="0"/>
    <s v="Agropecuario y Forestal"/>
    <n v="100102006"/>
    <x v="0"/>
    <x v="0"/>
    <x v="1"/>
    <x v="16"/>
    <x v="0"/>
    <x v="29"/>
    <s v="Año 2020"/>
    <s v="toneladas (t)"/>
    <s v="Oficina de Estudios y Políticas Agrarias (ODEPA)"/>
    <s v="Exportaciones de Pomelo producidas en Chile, durante el Año 2020, por Países de Destino"/>
    <s v="El planisferio muestra los Países de Destino de Pome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6"/>
    <x v="0"/>
    <s v="#1774B9"/>
  </r>
  <r>
    <s v="0061"/>
    <x v="0"/>
    <x v="0"/>
    <s v="Agropecuario y Forestal"/>
    <n v="100109001"/>
    <x v="0"/>
    <x v="0"/>
    <x v="1"/>
    <x v="16"/>
    <x v="0"/>
    <x v="30"/>
    <s v="Año 2020"/>
    <s v="toneladas (t)"/>
    <s v="Oficina de Estudios y Políticas Agrarias (ODEPA)"/>
    <s v="Exportaciones de Uva producidas en Chile, durante el Año 2020, por Países de Destino"/>
    <s v="El planisferio muestra los Países de Destino de Uv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9001"/>
    <x v="0"/>
    <s v="#1774B9"/>
  </r>
  <r>
    <s v="0062"/>
    <x v="0"/>
    <x v="0"/>
    <s v="Agropecuario y Forestal"/>
    <n v="1"/>
    <x v="0"/>
    <x v="0"/>
    <x v="1"/>
    <x v="16"/>
    <x v="0"/>
    <x v="31"/>
    <s v="Periodo 2012-2020"/>
    <s v="toneladas (t)"/>
    <s v="Oficina de Estudios y Políticas Agrarias (ODEPA)"/>
    <s v="Exportaciones de Aceites producidas en Chile, durante el Periodo 2012-2020, por Tipo de Fruta"/>
    <s v="Se muestra la evolución de las exportaciones de Aceite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1"/>
    <x v="0"/>
    <s v="#1774B9"/>
  </r>
  <r>
    <s v="0063"/>
    <x v="0"/>
    <x v="0"/>
    <s v="Agropecuario y Forestal"/>
    <n v="2"/>
    <x v="0"/>
    <x v="0"/>
    <x v="1"/>
    <x v="16"/>
    <x v="0"/>
    <x v="32"/>
    <s v="Periodo 2012-2020"/>
    <s v="toneladas (t)"/>
    <s v="Oficina de Estudios y Políticas Agrarias (ODEPA)"/>
    <s v="Exportaciones de Congelados producidas en Chile, durante el Periodo 2012-2020, por Tipo de Fruta"/>
    <s v="Se muestra la evolución de las exportaciones de Congel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2"/>
    <x v="0"/>
    <s v="#1774B9"/>
  </r>
  <r>
    <s v="0064"/>
    <x v="0"/>
    <x v="0"/>
    <s v="Agropecuario y Forestal"/>
    <n v="3"/>
    <x v="0"/>
    <x v="0"/>
    <x v="1"/>
    <x v="16"/>
    <x v="0"/>
    <x v="33"/>
    <s v="Periodo 2012-2020"/>
    <s v="toneladas (t)"/>
    <s v="Oficina de Estudios y Políticas Agrarias (ODEPA)"/>
    <s v="Exportaciones de Conservas producidas en Chile, durante el Periodo 2012-2020, por Tipo de Fruta"/>
    <s v="Se muestra la evolución de las exportaciones de Conserva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3"/>
    <x v="0"/>
    <s v="#1774B9"/>
  </r>
  <r>
    <s v="0065"/>
    <x v="0"/>
    <x v="0"/>
    <s v="Agropecuario y Forestal"/>
    <n v="4"/>
    <x v="0"/>
    <x v="0"/>
    <x v="1"/>
    <x v="16"/>
    <x v="0"/>
    <x v="34"/>
    <s v="Periodo 2012-2020"/>
    <s v="toneladas (t)"/>
    <s v="Oficina de Estudios y Políticas Agrarias (ODEPA)"/>
    <s v="Exportaciones de Deshidratados producidas en Chile, durante el Periodo 2012-2020, por Tipo de Fruta"/>
    <s v="Se muestra la evolución de las exportaciones de Deshidrat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4"/>
    <x v="0"/>
    <s v="#1774B9"/>
  </r>
  <r>
    <s v="0066"/>
    <x v="0"/>
    <x v="0"/>
    <s v="Agropecuario y Forestal"/>
    <n v="5"/>
    <x v="0"/>
    <x v="0"/>
    <x v="1"/>
    <x v="16"/>
    <x v="0"/>
    <x v="35"/>
    <s v="Periodo 2012-2020"/>
    <s v="toneladas (t)"/>
    <s v="Oficina de Estudios y Políticas Agrarias (ODEPA)"/>
    <s v="Exportaciones de Fresca producidas en Chile, durante el Periodo 2012-2020, por Tipo de Fruta"/>
    <s v="Se muestra la evolución de las exportaciones de Fresca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5"/>
    <x v="0"/>
    <s v="#1774B9"/>
  </r>
  <r>
    <s v="0067"/>
    <x v="0"/>
    <x v="0"/>
    <s v="Agropecuario y Forestal"/>
    <n v="6"/>
    <x v="0"/>
    <x v="0"/>
    <x v="1"/>
    <x v="16"/>
    <x v="0"/>
    <x v="36"/>
    <s v="Periodo 2012-2020"/>
    <s v="toneladas (t)"/>
    <s v="Oficina de Estudios y Políticas Agrarias (ODEPA)"/>
    <s v="Exportaciones de Frutos secos producidas en Chile, durante el Periodo 2012-2020, por Tipo de Fruta"/>
    <s v="Se muestra la evolución de las exportaciones de Frutos sec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6"/>
    <x v="0"/>
    <s v="#1774B9"/>
  </r>
  <r>
    <s v="0068"/>
    <x v="0"/>
    <x v="0"/>
    <s v="Agropecuario y Forestal"/>
    <n v="7"/>
    <x v="0"/>
    <x v="0"/>
    <x v="1"/>
    <x v="16"/>
    <x v="0"/>
    <x v="37"/>
    <s v="Periodo 2012-2020"/>
    <s v="toneladas (t)"/>
    <s v="Oficina de Estudios y Políticas Agrarias (ODEPA)"/>
    <s v="Exportaciones de Jugos producidas en Chile, durante el Periodo 2012-2020, por Tipo de Fruta"/>
    <s v="Se muestra la evolución de las exportaciones de Jug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7"/>
    <x v="0"/>
    <s v="#1774B9"/>
  </r>
  <r>
    <s v="0069"/>
    <x v="0"/>
    <x v="0"/>
    <s v="Agropecuario y Forestal"/>
    <n v="1"/>
    <x v="0"/>
    <x v="0"/>
    <x v="0"/>
    <x v="0"/>
    <x v="0"/>
    <x v="38"/>
    <s v="Año 2020"/>
    <s v="Dólares (USD)"/>
    <s v="Oficina de Estudios y Políticas Agrarias (ODEPA)"/>
    <s v="Valor de las exportaciones de Fruta por Tipo de Procesamiento producidas en la Región de Tarapacá, durante el Año 2020"/>
    <s v="El gráfico detalla el valor de la Fruta por Tipo de Procesamiento exportada desde la Región de Tarapacá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"/>
    <x v="0"/>
    <s v="#1774B9"/>
  </r>
  <r>
    <s v="0070"/>
    <x v="0"/>
    <x v="0"/>
    <s v="Agropecuario y Forestal"/>
    <n v="2"/>
    <x v="0"/>
    <x v="0"/>
    <x v="0"/>
    <x v="1"/>
    <x v="0"/>
    <x v="38"/>
    <s v="Año 2020"/>
    <s v="Dólares (USD)"/>
    <s v="Oficina de Estudios y Políticas Agrarias (ODEPA)"/>
    <s v="Valor de las exportaciones de Fruta por Tipo de Procesamiento producidas en la Región de Antofagasta, durante el Año 2020"/>
    <s v="El gráfico detalla el valor de la Fruta por Tipo de Procesamiento exportada desde la Región de Antofagas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2"/>
    <x v="0"/>
    <s v="#1774B9"/>
  </r>
  <r>
    <s v="0071"/>
    <x v="0"/>
    <x v="0"/>
    <s v="Agropecuario y Forestal"/>
    <n v="3"/>
    <x v="0"/>
    <x v="0"/>
    <x v="0"/>
    <x v="2"/>
    <x v="0"/>
    <x v="38"/>
    <s v="Año 2020"/>
    <s v="Dólares (USD)"/>
    <s v="Oficina de Estudios y Políticas Agrarias (ODEPA)"/>
    <s v="Valor de las exportaciones de Fruta por Tipo de Procesamiento producidas en la Región de Atacama, durante el Año 2020"/>
    <s v="El gráfico detalla el valor de la Fruta por Tipo de Procesamiento exportada desde la Región de Atacam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3"/>
    <x v="0"/>
    <s v="#1774B9"/>
  </r>
  <r>
    <s v="0072"/>
    <x v="0"/>
    <x v="0"/>
    <s v="Agropecuario y Forestal"/>
    <n v="4"/>
    <x v="0"/>
    <x v="0"/>
    <x v="0"/>
    <x v="3"/>
    <x v="0"/>
    <x v="38"/>
    <s v="Año 2020"/>
    <s v="Dólares (USD)"/>
    <s v="Oficina de Estudios y Políticas Agrarias (ODEPA)"/>
    <s v="Valor de las exportaciones de Fruta por Tipo de Procesamiento producidas en la Región de Coquimbo, durante el Año 2020"/>
    <s v="El gráfico detalla el valor de la Fruta por Tipo de Procesamiento exportada desde la Región de Coquimb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4"/>
    <x v="0"/>
    <s v="#1774B9"/>
  </r>
  <r>
    <s v="0073"/>
    <x v="0"/>
    <x v="0"/>
    <s v="Agropecuario y Forestal"/>
    <n v="5"/>
    <x v="0"/>
    <x v="0"/>
    <x v="0"/>
    <x v="4"/>
    <x v="0"/>
    <x v="38"/>
    <s v="Año 2020"/>
    <s v="Dólares (USD)"/>
    <s v="Oficina de Estudios y Políticas Agrarias (ODEPA)"/>
    <s v="Valor de las exportaciones de Fruta por Tipo de Procesamiento producidas en la Región de Valparaíso, durante el Año 2020"/>
    <s v="El gráfico detalla el valor de la Fruta por Tipo de Procesamiento exportada desde la Región de Valparaís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5"/>
    <x v="0"/>
    <s v="#1774B9"/>
  </r>
  <r>
    <s v="0074"/>
    <x v="0"/>
    <x v="0"/>
    <s v="Agropecuario y Forestal"/>
    <n v="6"/>
    <x v="0"/>
    <x v="0"/>
    <x v="0"/>
    <x v="5"/>
    <x v="0"/>
    <x v="38"/>
    <s v="Año 2020"/>
    <s v="Dólares (USD)"/>
    <s v="Oficina de Estudios y Políticas Agrarias (ODEPA)"/>
    <s v="Valor de las exportaciones de Fruta por Tipo de Procesamiento producidas en la Región de O'Higgins, durante el Año 2020"/>
    <s v="El gráfico detalla el valor de la Fruta por Tipo de Procesamiento exportada desde la Región de O'Higgin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6"/>
    <x v="0"/>
    <s v="#1774B9"/>
  </r>
  <r>
    <s v="0075"/>
    <x v="0"/>
    <x v="0"/>
    <s v="Agropecuario y Forestal"/>
    <n v="7"/>
    <x v="0"/>
    <x v="0"/>
    <x v="0"/>
    <x v="6"/>
    <x v="0"/>
    <x v="38"/>
    <s v="Año 2020"/>
    <s v="Dólares (USD)"/>
    <s v="Oficina de Estudios y Políticas Agrarias (ODEPA)"/>
    <s v="Valor de las exportaciones de Fruta por Tipo de Procesamiento producidas en la Región de Maule, durante el Año 2020"/>
    <s v="El gráfico detalla el valor de la Fruta por Tipo de Procesamiento exportada desde la Región de Mau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7"/>
    <x v="0"/>
    <s v="#1774B9"/>
  </r>
  <r>
    <s v="0076"/>
    <x v="0"/>
    <x v="0"/>
    <s v="Agropecuario y Forestal"/>
    <n v="8"/>
    <x v="0"/>
    <x v="0"/>
    <x v="0"/>
    <x v="7"/>
    <x v="0"/>
    <x v="38"/>
    <s v="Año 2020"/>
    <s v="Dólares (USD)"/>
    <s v="Oficina de Estudios y Políticas Agrarias (ODEPA)"/>
    <s v="Valor de las exportaciones de Fruta por Tipo de Procesamiento producidas en la Región del Biobío, durante el Año 2020"/>
    <s v="El gráfico detalla el valor de la Fruta por Tipo de Procesamiento exportada desde la Región del Biobí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8"/>
    <x v="0"/>
    <s v="#1774B9"/>
  </r>
  <r>
    <s v="0077"/>
    <x v="0"/>
    <x v="0"/>
    <s v="Agropecuario y Forestal"/>
    <n v="9"/>
    <x v="0"/>
    <x v="0"/>
    <x v="0"/>
    <x v="8"/>
    <x v="0"/>
    <x v="38"/>
    <s v="Año 2020"/>
    <s v="Dólares (USD)"/>
    <s v="Oficina de Estudios y Políticas Agrarias (ODEPA)"/>
    <s v="Valor de las exportaciones de Fruta por Tipo de Procesamiento producidas en la Región de La Araucanía, durante el Año 2020"/>
    <s v="El gráfico detalla el valor de la Fruta por Tipo de Procesamiento exportada desde la Región de La Araucaní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9"/>
    <x v="0"/>
    <s v="#1774B9"/>
  </r>
  <r>
    <s v="0078"/>
    <x v="0"/>
    <x v="0"/>
    <s v="Agropecuario y Forestal"/>
    <n v="10"/>
    <x v="0"/>
    <x v="0"/>
    <x v="0"/>
    <x v="9"/>
    <x v="0"/>
    <x v="38"/>
    <s v="Año 2020"/>
    <s v="Dólares (USD)"/>
    <s v="Oficina de Estudios y Políticas Agrarias (ODEPA)"/>
    <s v="Valor de las exportaciones de Fruta por Tipo de Procesamiento producidas en la Región de Los Lagos, durante el Año 2020"/>
    <s v="El gráfico detalla el valor de la Fruta por Tipo de Procesamiento exportada desde la Región de Los Lag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0"/>
    <x v="0"/>
    <s v="#1774B9"/>
  </r>
  <r>
    <s v="0079"/>
    <x v="0"/>
    <x v="0"/>
    <s v="Agropecuario y Forestal"/>
    <n v="11"/>
    <x v="0"/>
    <x v="0"/>
    <x v="0"/>
    <x v="10"/>
    <x v="0"/>
    <x v="38"/>
    <s v="Año 2020"/>
    <s v="Dólares (USD)"/>
    <s v="Oficina de Estudios y Políticas Agrarias (ODEPA)"/>
    <s v="Valor de las exportaciones de Fruta por Tipo de Procesamiento producidas en la Región de Aysén, durante el Año 2020"/>
    <s v="El gráfico detalla el valor de la Fruta por Tipo de Procesamiento exportada desde la Región de Aysén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1"/>
    <x v="0"/>
    <s v="#1774B9"/>
  </r>
  <r>
    <s v="0080"/>
    <x v="0"/>
    <x v="0"/>
    <s v="Agropecuario y Forestal"/>
    <n v="12"/>
    <x v="0"/>
    <x v="0"/>
    <x v="0"/>
    <x v="11"/>
    <x v="0"/>
    <x v="38"/>
    <s v="Año 2020"/>
    <s v="Dólares (USD)"/>
    <s v="Oficina de Estudios y Políticas Agrarias (ODEPA)"/>
    <s v="Valor de las exportaciones de Fruta por Tipo de Procesamiento producidas en la Región de Magallanes, durante el Año 2020"/>
    <s v="El gráfico detalla el valor de la Fruta por Tipo de Procesamiento exportada desde la Región de Magallane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2"/>
    <x v="0"/>
    <s v="#1774B9"/>
  </r>
  <r>
    <s v="0081"/>
    <x v="0"/>
    <x v="0"/>
    <s v="Agropecuario y Forestal"/>
    <n v="13"/>
    <x v="0"/>
    <x v="0"/>
    <x v="0"/>
    <x v="12"/>
    <x v="0"/>
    <x v="38"/>
    <s v="Año 2020"/>
    <s v="Dólares (USD)"/>
    <s v="Oficina de Estudios y Políticas Agrarias (ODEPA)"/>
    <s v="Valor de las exportaciones de Fruta por Tipo de Procesamiento producidas en la Región Metropolitana, durante el Año 2020"/>
    <s v="El gráfico detalla el valor de la Fruta por Tipo de Procesamiento exportada desde la Región Metropolitan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3"/>
    <x v="0"/>
    <s v="#1774B9"/>
  </r>
  <r>
    <s v="0082"/>
    <x v="0"/>
    <x v="0"/>
    <s v="Agropecuario y Forestal"/>
    <n v="14"/>
    <x v="0"/>
    <x v="0"/>
    <x v="0"/>
    <x v="13"/>
    <x v="0"/>
    <x v="38"/>
    <s v="Año 2020"/>
    <s v="Dólares (USD)"/>
    <s v="Oficina de Estudios y Políticas Agrarias (ODEPA)"/>
    <s v="Valor de las exportaciones de Fruta por Tipo de Procesamiento producidas en la Región de Los Ríos, durante el Año 2020"/>
    <s v="El gráfico detalla el valor de la Fruta por Tipo de Procesamiento exportada desde la Región de Los Rí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4"/>
    <x v="0"/>
    <s v="#1774B9"/>
  </r>
  <r>
    <s v="0083"/>
    <x v="0"/>
    <x v="0"/>
    <s v="Agropecuario y Forestal"/>
    <n v="15"/>
    <x v="0"/>
    <x v="0"/>
    <x v="0"/>
    <x v="14"/>
    <x v="0"/>
    <x v="38"/>
    <s v="Año 2020"/>
    <s v="Dólares (USD)"/>
    <s v="Oficina de Estudios y Políticas Agrarias (ODEPA)"/>
    <s v="Valor de las exportaciones de Fruta por Tipo de Procesamiento producidas en la Región de Arica y Parinacota, durante el Año 2020"/>
    <s v="El gráfico detalla el valor de la Fruta por Tipo de Procesamiento exportada desde la Región de Arica y Parinaco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5"/>
    <x v="0"/>
    <s v="#1774B9"/>
  </r>
  <r>
    <s v="0084"/>
    <x v="0"/>
    <x v="0"/>
    <s v="Agropecuario y Forestal"/>
    <n v="16"/>
    <x v="0"/>
    <x v="0"/>
    <x v="0"/>
    <x v="15"/>
    <x v="0"/>
    <x v="38"/>
    <s v="Año 2020"/>
    <s v="Dólares (USD)"/>
    <s v="Oficina de Estudios y Políticas Agrarias (ODEPA)"/>
    <s v="Valor de las exportaciones de Fruta por Tipo de Procesamiento producidas en la Región de Ñuble, durante el Año 2020"/>
    <s v="El gráfico detalla el valor de la Fruta por Tipo de Procesamiento exportada desde la Región de Ñub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6"/>
    <x v="0"/>
    <s v="#1774B9"/>
  </r>
  <r>
    <s v="0085"/>
    <x v="0"/>
    <x v="0"/>
    <s v="Agropecuario y Forestal"/>
    <n v="3"/>
    <x v="0"/>
    <x v="0"/>
    <x v="2"/>
    <x v="17"/>
    <x v="0"/>
    <x v="0"/>
    <s v="Año 2020"/>
    <s v="Dólares (USD)"/>
    <s v="Oficina de Estudios y Políticas Agrarias (ODEPA)"/>
    <s v="Valor de las exportaciones de fruta, por Tipo de Fruta, con destino a  Alemania, durante el Año 2020"/>
    <s v="La gráfica permite visualizar el valor de la fruta, por Tipo de Fruta, exportada hacia Alem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"/>
    <x v="0"/>
    <s v="#1774B9"/>
  </r>
  <r>
    <s v="0086"/>
    <x v="0"/>
    <x v="0"/>
    <s v="Agropecuario y Forestal"/>
    <n v="7"/>
    <x v="0"/>
    <x v="0"/>
    <x v="2"/>
    <x v="18"/>
    <x v="0"/>
    <x v="0"/>
    <s v="Año 2020"/>
    <s v="Dólares (USD)"/>
    <s v="Oficina de Estudios y Políticas Agrarias (ODEPA)"/>
    <s v="Valor de las exportaciones de fruta, por Tipo de Fruta, con destino a  Arabia Saudita, durante el Año 2020"/>
    <s v="La gráfica permite visualizar el valor de la fruta, por Tipo de Fruta, exportada hacia Arabia Saudit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"/>
    <x v="0"/>
    <s v="#1774B9"/>
  </r>
  <r>
    <s v="0087"/>
    <x v="0"/>
    <x v="0"/>
    <s v="Agropecuario y Forestal"/>
    <n v="9"/>
    <x v="0"/>
    <x v="0"/>
    <x v="2"/>
    <x v="19"/>
    <x v="0"/>
    <x v="0"/>
    <s v="Año 2020"/>
    <s v="Dólares (USD)"/>
    <s v="Oficina de Estudios y Políticas Agrarias (ODEPA)"/>
    <s v="Valor de las exportaciones de fruta, por Tipo de Fruta, con destino a  Argentina, durante el Año 2020"/>
    <s v="La gráfica permite visualizar el valor de la fruta, por Tipo de Fruta, exportada hacia Argenti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"/>
    <x v="0"/>
    <s v="#1774B9"/>
  </r>
  <r>
    <s v="0088"/>
    <x v="0"/>
    <x v="0"/>
    <s v="Agropecuario y Forestal"/>
    <n v="11"/>
    <x v="0"/>
    <x v="0"/>
    <x v="2"/>
    <x v="20"/>
    <x v="0"/>
    <x v="0"/>
    <s v="Año 2020"/>
    <s v="Dólares (USD)"/>
    <s v="Oficina de Estudios y Políticas Agrarias (ODEPA)"/>
    <s v="Valor de las exportaciones de fruta, por Tipo de Fruta, con destino a  Australia, durante el Año 2020"/>
    <s v="La gráfica permite visualizar el valor de la fruta, por Tipo de Fruta, exportada hacia Austral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"/>
    <x v="0"/>
    <s v="#1774B9"/>
  </r>
  <r>
    <s v="0089"/>
    <x v="0"/>
    <x v="0"/>
    <s v="Agropecuario y Forestal"/>
    <n v="12"/>
    <x v="0"/>
    <x v="0"/>
    <x v="2"/>
    <x v="21"/>
    <x v="0"/>
    <x v="0"/>
    <s v="Año 2020"/>
    <s v="Dólares (USD)"/>
    <s v="Oficina de Estudios y Políticas Agrarias (ODEPA)"/>
    <s v="Valor de las exportaciones de fruta, por Tipo de Fruta, con destino a  Austria, durante el Año 2020"/>
    <s v="La gráfica permite visualizar el valor de la fruta, por Tipo de Fruta, exportada hacia Austr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2"/>
    <x v="0"/>
    <s v="#1774B9"/>
  </r>
  <r>
    <s v="0090"/>
    <x v="0"/>
    <x v="0"/>
    <s v="Agropecuario y Forestal"/>
    <n v="13"/>
    <x v="0"/>
    <x v="0"/>
    <x v="2"/>
    <x v="22"/>
    <x v="0"/>
    <x v="0"/>
    <s v="Año 2020"/>
    <s v="Dólares (USD)"/>
    <s v="Oficina de Estudios y Políticas Agrarias (ODEPA)"/>
    <s v="Valor de las exportaciones de fruta, por Tipo de Fruta, con destino a  Azerbaiyán, durante el Año 2020"/>
    <s v="La gráfica permite visualizar el valor de la fruta, por Tipo de Fruta, exportada hacia Azerbaiyá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"/>
    <x v="0"/>
    <s v="#1774B9"/>
  </r>
  <r>
    <s v="0091"/>
    <x v="0"/>
    <x v="0"/>
    <s v="Agropecuario y Forestal"/>
    <n v="18"/>
    <x v="0"/>
    <x v="0"/>
    <x v="2"/>
    <x v="23"/>
    <x v="0"/>
    <x v="0"/>
    <s v="Año 2020"/>
    <s v="Dólares (USD)"/>
    <s v="Oficina de Estudios y Políticas Agrarias (ODEPA)"/>
    <s v="Valor de las exportaciones de fruta, por Tipo de Fruta, con destino a  Bélgica, durante el Año 2020"/>
    <s v="La gráfica permite visualizar el valor de la fruta, por Tipo de Fruta, exportada hacia Bélgi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"/>
    <x v="0"/>
    <s v="#1774B9"/>
  </r>
  <r>
    <s v="0092"/>
    <x v="0"/>
    <x v="0"/>
    <s v="Agropecuario y Forestal"/>
    <n v="21"/>
    <x v="0"/>
    <x v="0"/>
    <x v="2"/>
    <x v="24"/>
    <x v="0"/>
    <x v="0"/>
    <s v="Año 2020"/>
    <s v="Dólares (USD)"/>
    <s v="Oficina de Estudios y Políticas Agrarias (ODEPA)"/>
    <s v="Valor de las exportaciones de fruta, por Tipo de Fruta, con destino a  Bielorrusia, durante el Año 2020"/>
    <s v="La gráfica permite visualizar el valor de la fruta, por Tipo de Fruta, exportada hacia Bielorru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1"/>
    <x v="0"/>
    <s v="#1774B9"/>
  </r>
  <r>
    <s v="0093"/>
    <x v="0"/>
    <x v="0"/>
    <s v="Agropecuario y Forestal"/>
    <n v="23"/>
    <x v="0"/>
    <x v="0"/>
    <x v="2"/>
    <x v="25"/>
    <x v="0"/>
    <x v="0"/>
    <s v="Año 2020"/>
    <s v="Dólares (USD)"/>
    <s v="Oficina de Estudios y Políticas Agrarias (ODEPA)"/>
    <s v="Valor de las exportaciones de fruta, por Tipo de Fruta, con destino a  Bolivia, durante el Año 2020"/>
    <s v="La gráfica permite visualizar el valor de la fruta, por Tipo de Fruta, exportada hacia Boliv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3"/>
    <x v="0"/>
    <s v="#1774B9"/>
  </r>
  <r>
    <s v="0094"/>
    <x v="0"/>
    <x v="0"/>
    <s v="Agropecuario y Forestal"/>
    <n v="26"/>
    <x v="0"/>
    <x v="0"/>
    <x v="2"/>
    <x v="26"/>
    <x v="0"/>
    <x v="0"/>
    <s v="Año 2020"/>
    <s v="Dólares (USD)"/>
    <s v="Oficina de Estudios y Políticas Agrarias (ODEPA)"/>
    <s v="Valor de las exportaciones de fruta, por Tipo de Fruta, con destino a  Brasil, durante el Año 2020"/>
    <s v="La gráfica permite visualizar el valor de la fruta, por Tipo de Fruta, exportada hacia Brasi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26"/>
    <x v="0"/>
    <s v="#1774B9"/>
  </r>
  <r>
    <s v="0095"/>
    <x v="0"/>
    <x v="0"/>
    <s v="Agropecuario y Forestal"/>
    <n v="35"/>
    <x v="0"/>
    <x v="0"/>
    <x v="2"/>
    <x v="27"/>
    <x v="0"/>
    <x v="0"/>
    <s v="Año 2020"/>
    <s v="Dólares (USD)"/>
    <s v="Oficina de Estudios y Políticas Agrarias (ODEPA)"/>
    <s v="Valor de las exportaciones de fruta, por Tipo de Fruta, con destino a  Canadá, durante el Año 2020"/>
    <s v="La gráfica permite visualizar el valor de la fruta, por Tipo de Fruta, exportada hacia Canadá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5"/>
    <x v="0"/>
    <s v="#1774B9"/>
  </r>
  <r>
    <s v="0096"/>
    <x v="0"/>
    <x v="0"/>
    <s v="Agropecuario y Forestal"/>
    <n v="39"/>
    <x v="0"/>
    <x v="0"/>
    <x v="2"/>
    <x v="28"/>
    <x v="0"/>
    <x v="0"/>
    <s v="Año 2020"/>
    <s v="Dólares (USD)"/>
    <s v="Oficina de Estudios y Políticas Agrarias (ODEPA)"/>
    <s v="Valor de las exportaciones de fruta, por Tipo de Fruta, con destino a  China, durante el Año 2020"/>
    <s v="La gráfica permite visualizar el valor de la fruta, por Tipo de Fruta, exportada hacia Chi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9"/>
    <x v="0"/>
    <s v="#1774B9"/>
  </r>
  <r>
    <s v="0097"/>
    <x v="0"/>
    <x v="0"/>
    <s v="Agropecuario y Forestal"/>
    <n v="41"/>
    <x v="0"/>
    <x v="0"/>
    <x v="2"/>
    <x v="29"/>
    <x v="0"/>
    <x v="0"/>
    <s v="Año 2020"/>
    <s v="Dólares (USD)"/>
    <s v="Oficina de Estudios y Políticas Agrarias (ODEPA)"/>
    <s v="Valor de las exportaciones de fruta, por Tipo de Fruta, con destino a  Colombia, durante el Año 2020"/>
    <s v="La gráfica permite visualizar el valor de la fruta, por Tipo de Fruta, exportada hacia Colomb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1"/>
    <x v="0"/>
    <s v="#1774B9"/>
  </r>
  <r>
    <s v="0098"/>
    <x v="0"/>
    <x v="0"/>
    <s v="Agropecuario y Forestal"/>
    <n v="45"/>
    <x v="0"/>
    <x v="0"/>
    <x v="2"/>
    <x v="30"/>
    <x v="0"/>
    <x v="0"/>
    <s v="Año 2020"/>
    <s v="Dólares (USD)"/>
    <s v="Oficina de Estudios y Políticas Agrarias (ODEPA)"/>
    <s v="Valor de las exportaciones de fruta, por Tipo de Fruta, con destino a  Corea del Sur, durante el Año 2020"/>
    <s v="La gráfica permite visualizar el valor de la fruta, por Tipo de Fruta, exportada hacia Corea del Su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5"/>
    <x v="0"/>
    <s v="#1774B9"/>
  </r>
  <r>
    <s v="0099"/>
    <x v="0"/>
    <x v="0"/>
    <s v="Agropecuario y Forestal"/>
    <n v="47"/>
    <x v="0"/>
    <x v="0"/>
    <x v="2"/>
    <x v="31"/>
    <x v="0"/>
    <x v="0"/>
    <s v="Año 2020"/>
    <s v="Dólares (USD)"/>
    <s v="Oficina de Estudios y Políticas Agrarias (ODEPA)"/>
    <s v="Valor de las exportaciones de fruta, por Tipo de Fruta, con destino a  Costa Rica, durante el Año 2020"/>
    <s v="La gráfica permite visualizar el valor de la fruta, por Tipo de Fruta, exportada hacia Costa Ri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7"/>
    <x v="0"/>
    <s v="#1774B9"/>
  </r>
  <r>
    <s v="0100"/>
    <x v="0"/>
    <x v="0"/>
    <s v="Agropecuario y Forestal"/>
    <n v="49"/>
    <x v="0"/>
    <x v="0"/>
    <x v="2"/>
    <x v="32"/>
    <x v="0"/>
    <x v="0"/>
    <s v="Año 2020"/>
    <s v="Dólares (USD)"/>
    <s v="Oficina de Estudios y Políticas Agrarias (ODEPA)"/>
    <s v="Valor de las exportaciones de fruta, por Tipo de Fruta, con destino a  Cuba, durante el Año 2020"/>
    <s v="La gráfica permite visualizar el valor de la fruta, por Tipo de Fruta, exportada hacia Cub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49"/>
    <x v="0"/>
    <s v="#1774B9"/>
  </r>
  <r>
    <s v="0101"/>
    <x v="0"/>
    <x v="0"/>
    <s v="Agropecuario y Forestal"/>
    <n v="50"/>
    <x v="0"/>
    <x v="0"/>
    <x v="2"/>
    <x v="33"/>
    <x v="0"/>
    <x v="0"/>
    <s v="Año 2020"/>
    <s v="Dólares (USD)"/>
    <s v="Oficina de Estudios y Políticas Agrarias (ODEPA)"/>
    <s v="Valor de las exportaciones de fruta, por Tipo de Fruta, con destino a  Dinamarca, durante el Año 2020"/>
    <s v="La gráfica permite visualizar el valor de la fruta, por Tipo de Fruta, exportada hacia Dinamarc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0"/>
    <x v="0"/>
    <s v="#1774B9"/>
  </r>
  <r>
    <s v="0102"/>
    <x v="0"/>
    <x v="0"/>
    <s v="Agropecuario y Forestal"/>
    <n v="52"/>
    <x v="0"/>
    <x v="0"/>
    <x v="2"/>
    <x v="34"/>
    <x v="0"/>
    <x v="0"/>
    <s v="Año 2020"/>
    <s v="Dólares (USD)"/>
    <s v="Oficina de Estudios y Políticas Agrarias (ODEPA)"/>
    <s v="Valor de las exportaciones de fruta, por Tipo de Fruta, con destino a  Ecuador, durante el Año 2020"/>
    <s v="La gráfica permite visualizar el valor de la fruta, por Tipo de Fruta, exportada hacia Ecuado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2"/>
    <x v="0"/>
    <s v="#1774B9"/>
  </r>
  <r>
    <s v="0103"/>
    <x v="0"/>
    <x v="0"/>
    <s v="Agropecuario y Forestal"/>
    <n v="54"/>
    <x v="0"/>
    <x v="0"/>
    <x v="2"/>
    <x v="35"/>
    <x v="0"/>
    <x v="0"/>
    <s v="Año 2020"/>
    <s v="Dólares (USD)"/>
    <s v="Oficina de Estudios y Políticas Agrarias (ODEPA)"/>
    <s v="Valor de las exportaciones de fruta, por Tipo de Fruta, con destino a  El Salvador, durante el Año 2020"/>
    <s v="La gráfica permite visualizar el valor de la fruta, por Tipo de Fruta, exportada hacia El Salvado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4"/>
    <x v="0"/>
    <s v="#1774B9"/>
  </r>
  <r>
    <s v="0104"/>
    <x v="0"/>
    <x v="0"/>
    <s v="Agropecuario y Forestal"/>
    <n v="55"/>
    <x v="0"/>
    <x v="0"/>
    <x v="2"/>
    <x v="36"/>
    <x v="0"/>
    <x v="0"/>
    <s v="Año 2020"/>
    <s v="Dólares (USD)"/>
    <s v="Oficina de Estudios y Políticas Agrarias (ODEPA)"/>
    <s v="Valor de las exportaciones de fruta, por Tipo de Fruta, con destino a  Emiratos Árabes Unidos, durante el Año 2020"/>
    <s v="La gráfica permite visualizar el valor de la fruta, por Tipo de Fruta, exportada hacia Emiratos Árabes Unid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5"/>
    <x v="0"/>
    <s v="#1774B9"/>
  </r>
  <r>
    <s v="0105"/>
    <x v="0"/>
    <x v="0"/>
    <s v="Agropecuario y Forestal"/>
    <n v="59"/>
    <x v="0"/>
    <x v="0"/>
    <x v="2"/>
    <x v="37"/>
    <x v="0"/>
    <x v="0"/>
    <s v="Año 2020"/>
    <s v="Dólares (USD)"/>
    <s v="Oficina de Estudios y Políticas Agrarias (ODEPA)"/>
    <s v="Valor de las exportaciones de fruta, por Tipo de Fruta, con destino a  España, durante el Año 2020"/>
    <s v="La gráfica permite visualizar el valor de la fruta, por Tipo de Fruta, exportada hacia Españ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59"/>
    <x v="0"/>
    <s v="#1774B9"/>
  </r>
  <r>
    <s v="0106"/>
    <x v="0"/>
    <x v="0"/>
    <s v="Agropecuario y Forestal"/>
    <n v="60"/>
    <x v="0"/>
    <x v="0"/>
    <x v="2"/>
    <x v="38"/>
    <x v="0"/>
    <x v="0"/>
    <s v="Año 2020"/>
    <s v="Dólares (USD)"/>
    <s v="Oficina de Estudios y Políticas Agrarias (ODEPA)"/>
    <s v="Valor de las exportaciones de fruta, por Tipo de Fruta, con destino a  Estados Unidos, durante el Año 2020"/>
    <s v="La gráfica permite visualizar el valor de la fruta, por Tipo de Fruta, exportada hacia Estados Unid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0"/>
    <x v="0"/>
    <s v="#1774B9"/>
  </r>
  <r>
    <s v="0107"/>
    <x v="0"/>
    <x v="0"/>
    <s v="Agropecuario y Forestal"/>
    <n v="63"/>
    <x v="0"/>
    <x v="0"/>
    <x v="2"/>
    <x v="39"/>
    <x v="0"/>
    <x v="0"/>
    <s v="Año 2020"/>
    <s v="Dólares (USD)"/>
    <s v="Oficina de Estudios y Políticas Agrarias (ODEPA)"/>
    <s v="Valor de las exportaciones de fruta, por Tipo de Fruta, con destino a  Filipinas, durante el Año 2020"/>
    <s v="La gráfica permite visualizar el valor de la fruta, por Tipo de Fruta, exportada hacia Filipina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3"/>
    <x v="0"/>
    <s v="#1774B9"/>
  </r>
  <r>
    <s v="0108"/>
    <x v="0"/>
    <x v="0"/>
    <s v="Agropecuario y Forestal"/>
    <n v="64"/>
    <x v="0"/>
    <x v="0"/>
    <x v="2"/>
    <x v="40"/>
    <x v="0"/>
    <x v="0"/>
    <s v="Año 2020"/>
    <s v="Dólares (USD)"/>
    <s v="Oficina de Estudios y Políticas Agrarias (ODEPA)"/>
    <s v="Valor de las exportaciones de fruta, por Tipo de Fruta, con destino a  Finlandia, durante el Año 2020"/>
    <s v="La gráfica permite visualizar el valor de la fruta, por Tipo de Fruta, exportada hacia Finla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4"/>
    <x v="0"/>
    <s v="#1774B9"/>
  </r>
  <r>
    <s v="0109"/>
    <x v="0"/>
    <x v="0"/>
    <s v="Agropecuario y Forestal"/>
    <n v="66"/>
    <x v="0"/>
    <x v="0"/>
    <x v="2"/>
    <x v="41"/>
    <x v="0"/>
    <x v="0"/>
    <s v="Año 2020"/>
    <s v="Dólares (USD)"/>
    <s v="Oficina de Estudios y Políticas Agrarias (ODEPA)"/>
    <s v="Valor de las exportaciones de fruta, por Tipo de Fruta, con destino a  Francia, durante el Año 2020"/>
    <s v="La gráfica permite visualizar el valor de la fruta, por Tipo de Fruta, exportada hacia Franc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66"/>
    <x v="0"/>
    <s v="#1774B9"/>
  </r>
  <r>
    <s v="0110"/>
    <x v="0"/>
    <x v="0"/>
    <s v="Agropecuario y Forestal"/>
    <n v="73"/>
    <x v="0"/>
    <x v="0"/>
    <x v="2"/>
    <x v="42"/>
    <x v="0"/>
    <x v="0"/>
    <s v="Año 2020"/>
    <s v="Dólares (USD)"/>
    <s v="Oficina de Estudios y Políticas Agrarias (ODEPA)"/>
    <s v="Valor de las exportaciones de fruta, por Tipo de Fruta, con destino a  Guatemala, durante el Año 2020"/>
    <s v="La gráfica permite visualizar el valor de la fruta, por Tipo de Fruta, exportada hacia Guatemal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3"/>
    <x v="0"/>
    <s v="#1774B9"/>
  </r>
  <r>
    <s v="0111"/>
    <x v="0"/>
    <x v="0"/>
    <s v="Agropecuario y Forestal"/>
    <n v="79"/>
    <x v="0"/>
    <x v="0"/>
    <x v="2"/>
    <x v="43"/>
    <x v="0"/>
    <x v="0"/>
    <s v="Año 2020"/>
    <s v="Dólares (USD)"/>
    <s v="Oficina de Estudios y Políticas Agrarias (ODEPA)"/>
    <s v="Valor de las exportaciones de fruta, por Tipo de Fruta, con destino a  Honduras, durante el Año 2020"/>
    <s v="La gráfica permite visualizar el valor de la fruta, por Tipo de Fruta, exportada hacia Hondura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79"/>
    <x v="0"/>
    <s v="#1774B9"/>
  </r>
  <r>
    <s v="0112"/>
    <x v="0"/>
    <x v="0"/>
    <s v="Agropecuario y Forestal"/>
    <n v="81"/>
    <x v="0"/>
    <x v="0"/>
    <x v="2"/>
    <x v="44"/>
    <x v="0"/>
    <x v="0"/>
    <s v="Año 2020"/>
    <s v="Dólares (USD)"/>
    <s v="Oficina de Estudios y Políticas Agrarias (ODEPA)"/>
    <s v="Valor de las exportaciones de fruta, por Tipo de Fruta, con destino a  India, durante el Año 2020"/>
    <s v="La gráfica permite visualizar el valor de la fruta, por Tipo de Fruta, exportada hacia I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1"/>
    <x v="0"/>
    <s v="#1774B9"/>
  </r>
  <r>
    <s v="0113"/>
    <x v="0"/>
    <x v="0"/>
    <s v="Agropecuario y Forestal"/>
    <n v="82"/>
    <x v="0"/>
    <x v="0"/>
    <x v="2"/>
    <x v="45"/>
    <x v="0"/>
    <x v="0"/>
    <s v="Año 2020"/>
    <s v="Dólares (USD)"/>
    <s v="Oficina de Estudios y Políticas Agrarias (ODEPA)"/>
    <s v="Valor de las exportaciones de fruta, por Tipo de Fruta, con destino a  Indonesia, durante el Año 2020"/>
    <s v="La gráfica permite visualizar el valor de la fruta, por Tipo de Fruta, exportada hacia Indone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2"/>
    <x v="0"/>
    <s v="#1774B9"/>
  </r>
  <r>
    <s v="0114"/>
    <x v="0"/>
    <x v="0"/>
    <s v="Agropecuario y Forestal"/>
    <n v="89"/>
    <x v="0"/>
    <x v="0"/>
    <x v="2"/>
    <x v="46"/>
    <x v="0"/>
    <x v="0"/>
    <s v="Año 2020"/>
    <s v="Dólares (USD)"/>
    <s v="Oficina de Estudios y Políticas Agrarias (ODEPA)"/>
    <s v="Valor de las exportaciones de fruta, por Tipo de Fruta, con destino a  Israel, durante el Año 2020"/>
    <s v="La gráfica permite visualizar el valor de la fruta, por Tipo de Fruta, exportada hacia Israe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89"/>
    <x v="0"/>
    <s v="#1774B9"/>
  </r>
  <r>
    <s v="0115"/>
    <x v="0"/>
    <x v="0"/>
    <s v="Agropecuario y Forestal"/>
    <n v="90"/>
    <x v="0"/>
    <x v="0"/>
    <x v="2"/>
    <x v="47"/>
    <x v="0"/>
    <x v="0"/>
    <s v="Año 2020"/>
    <s v="Dólares (USD)"/>
    <s v="Oficina de Estudios y Políticas Agrarias (ODEPA)"/>
    <s v="Valor de las exportaciones de fruta, por Tipo de Fruta, con destino a  Italia, durante el Año 2020"/>
    <s v="La gráfica permite visualizar el valor de la fruta, por Tipo de Fruta, exportada hacia Ital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0"/>
    <x v="0"/>
    <s v="#1774B9"/>
  </r>
  <r>
    <s v="0116"/>
    <x v="0"/>
    <x v="0"/>
    <s v="Agropecuario y Forestal"/>
    <n v="92"/>
    <x v="0"/>
    <x v="0"/>
    <x v="2"/>
    <x v="48"/>
    <x v="0"/>
    <x v="0"/>
    <s v="Año 2020"/>
    <s v="Dólares (USD)"/>
    <s v="Oficina de Estudios y Políticas Agrarias (ODEPA)"/>
    <s v="Valor de las exportaciones de fruta, por Tipo de Fruta, con destino a  Japón, durante el Año 2020"/>
    <s v="La gráfica permite visualizar el valor de la fruta, por Tipo de Fruta, exportada hacia Japó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2"/>
    <x v="0"/>
    <s v="#1774B9"/>
  </r>
  <r>
    <s v="0117"/>
    <x v="0"/>
    <x v="0"/>
    <s v="Agropecuario y Forestal"/>
    <n v="99"/>
    <x v="0"/>
    <x v="0"/>
    <x v="2"/>
    <x v="49"/>
    <x v="0"/>
    <x v="0"/>
    <s v="Año 2020"/>
    <s v="Dólares (USD)"/>
    <s v="Oficina de Estudios y Políticas Agrarias (ODEPA)"/>
    <s v="Valor de las exportaciones de fruta, por Tipo de Fruta, con destino a  Kuwait, durante el Año 2020"/>
    <s v="La gráfica permite visualizar el valor de la fruta, por Tipo de Fruta, exportada hacia Kuwait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99"/>
    <x v="0"/>
    <s v="#1774B9"/>
  </r>
  <r>
    <s v="0118"/>
    <x v="0"/>
    <x v="0"/>
    <s v="Agropecuario y Forestal"/>
    <n v="102"/>
    <x v="0"/>
    <x v="0"/>
    <x v="2"/>
    <x v="50"/>
    <x v="0"/>
    <x v="0"/>
    <s v="Año 2020"/>
    <s v="Dólares (USD)"/>
    <s v="Oficina de Estudios y Políticas Agrarias (ODEPA)"/>
    <s v="Valor de las exportaciones de fruta, por Tipo de Fruta, con destino a  Letonia, durante el Año 2020"/>
    <s v="La gráfica permite visualizar el valor de la fruta, por Tipo de Fruta, exportada hacia Leto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2"/>
    <x v="0"/>
    <s v="#1774B9"/>
  </r>
  <r>
    <s v="0119"/>
    <x v="0"/>
    <x v="0"/>
    <s v="Agropecuario y Forestal"/>
    <n v="105"/>
    <x v="0"/>
    <x v="0"/>
    <x v="2"/>
    <x v="51"/>
    <x v="0"/>
    <x v="0"/>
    <s v="Año 2020"/>
    <s v="Dólares (USD)"/>
    <s v="Oficina de Estudios y Políticas Agrarias (ODEPA)"/>
    <s v="Valor de las exportaciones de fruta, por Tipo de Fruta, con destino a  Libia, durante el Año 2020"/>
    <s v="La gráfica permite visualizar el valor de la fruta, por Tipo de Fruta, exportada hacia Lib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5"/>
    <x v="0"/>
    <s v="#1774B9"/>
  </r>
  <r>
    <s v="0120"/>
    <x v="0"/>
    <x v="0"/>
    <s v="Agropecuario y Forestal"/>
    <n v="107"/>
    <x v="0"/>
    <x v="0"/>
    <x v="2"/>
    <x v="52"/>
    <x v="0"/>
    <x v="0"/>
    <s v="Año 2020"/>
    <s v="Dólares (USD)"/>
    <s v="Oficina de Estudios y Políticas Agrarias (ODEPA)"/>
    <s v="Valor de las exportaciones de fruta, por Tipo de Fruta, con destino a  Lituania, durante el Año 2020"/>
    <s v="La gráfica permite visualizar el valor de la fruta, por Tipo de Fruta, exportada hacia Litu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07"/>
    <x v="0"/>
    <s v="#1774B9"/>
  </r>
  <r>
    <s v="0121"/>
    <x v="0"/>
    <x v="0"/>
    <s v="Agropecuario y Forestal"/>
    <n v="116"/>
    <x v="0"/>
    <x v="0"/>
    <x v="2"/>
    <x v="53"/>
    <x v="0"/>
    <x v="0"/>
    <s v="Año 2020"/>
    <s v="Dólares (USD)"/>
    <s v="Oficina de Estudios y Políticas Agrarias (ODEPA)"/>
    <s v="Valor de las exportaciones de fruta, por Tipo de Fruta, con destino a  Marruecos, durante el Año 2020"/>
    <s v="La gráfica permite visualizar el valor de la fruta, por Tipo de Fruta, exportada hacia Marruec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6"/>
    <x v="0"/>
    <s v="#1774B9"/>
  </r>
  <r>
    <s v="0122"/>
    <x v="0"/>
    <x v="0"/>
    <s v="Agropecuario y Forestal"/>
    <n v="119"/>
    <x v="0"/>
    <x v="0"/>
    <x v="2"/>
    <x v="54"/>
    <x v="0"/>
    <x v="0"/>
    <s v="Año 2020"/>
    <s v="Dólares (USD)"/>
    <s v="Oficina de Estudios y Políticas Agrarias (ODEPA)"/>
    <s v="Valor de las exportaciones de fruta, por Tipo de Fruta, con destino a  México, durante el Año 2020"/>
    <s v="La gráfica permite visualizar el valor de la fruta, por Tipo de Fruta, exportada hacia Méxic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19"/>
    <x v="0"/>
    <s v="#1774B9"/>
  </r>
  <r>
    <s v="0123"/>
    <x v="0"/>
    <x v="0"/>
    <s v="Agropecuario y Forestal"/>
    <n v="132"/>
    <x v="0"/>
    <x v="0"/>
    <x v="2"/>
    <x v="55"/>
    <x v="0"/>
    <x v="0"/>
    <s v="Año 2020"/>
    <s v="Dólares (USD)"/>
    <s v="Oficina de Estudios y Políticas Agrarias (ODEPA)"/>
    <s v="Valor de las exportaciones de fruta, por Tipo de Fruta, con destino a  Noruega, durante el Año 2020"/>
    <s v="La gráfica permite visualizar el valor de la fruta, por Tipo de Fruta, exportada hacia Norueg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2"/>
    <x v="0"/>
    <s v="#1774B9"/>
  </r>
  <r>
    <s v="0124"/>
    <x v="0"/>
    <x v="0"/>
    <s v="Agropecuario y Forestal"/>
    <n v="133"/>
    <x v="0"/>
    <x v="0"/>
    <x v="2"/>
    <x v="56"/>
    <x v="0"/>
    <x v="0"/>
    <s v="Año 2020"/>
    <s v="Dólares (USD)"/>
    <s v="Oficina de Estudios y Políticas Agrarias (ODEPA)"/>
    <s v="Valor de las exportaciones de fruta, por Tipo de Fruta, con destino a  Nueva Zelanda, durante el Año 2020"/>
    <s v="La gráfica permite visualizar el valor de la fruta, por Tipo de Fruta, exportada hacia Nueva Zeland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3"/>
    <x v="0"/>
    <s v="#1774B9"/>
  </r>
  <r>
    <s v="0125"/>
    <x v="0"/>
    <x v="0"/>
    <s v="Agropecuario y Forestal"/>
    <n v="135"/>
    <x v="0"/>
    <x v="0"/>
    <x v="2"/>
    <x v="57"/>
    <x v="0"/>
    <x v="0"/>
    <s v="Año 2020"/>
    <s v="Dólares (USD)"/>
    <s v="Oficina de Estudios y Políticas Agrarias (ODEPA)"/>
    <s v="Valor de las exportaciones de fruta, por Tipo de Fruta, con destino a  Países Bajos, durante el Año 2020"/>
    <s v="La gráfica permite visualizar el valor de la fruta, por Tipo de Fruta, exportada hacia Países Bajos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5"/>
    <x v="0"/>
    <s v="#1774B9"/>
  </r>
  <r>
    <s v="0126"/>
    <x v="0"/>
    <x v="0"/>
    <s v="Agropecuario y Forestal"/>
    <n v="139"/>
    <x v="0"/>
    <x v="0"/>
    <x v="2"/>
    <x v="58"/>
    <x v="0"/>
    <x v="0"/>
    <s v="Año 2020"/>
    <s v="Dólares (USD)"/>
    <s v="Oficina de Estudios y Políticas Agrarias (ODEPA)"/>
    <s v="Valor de las exportaciones de fruta, por Tipo de Fruta, con destino a  Panamá, durante el Año 2020"/>
    <s v="La gráfica permite visualizar el valor de la fruta, por Tipo de Fruta, exportada hacia Panamá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39"/>
    <x v="0"/>
    <s v="#1774B9"/>
  </r>
  <r>
    <s v="0127"/>
    <x v="0"/>
    <x v="0"/>
    <s v="Agropecuario y Forestal"/>
    <n v="141"/>
    <x v="0"/>
    <x v="0"/>
    <x v="2"/>
    <x v="59"/>
    <x v="0"/>
    <x v="0"/>
    <s v="Año 2020"/>
    <s v="Dólares (USD)"/>
    <s v="Oficina de Estudios y Políticas Agrarias (ODEPA)"/>
    <s v="Valor de las exportaciones de fruta, por Tipo de Fruta, con destino a  Paraguay, durante el Año 2020"/>
    <s v="La gráfica permite visualizar el valor de la fruta, por Tipo de Fruta, exportada hacia Paraguay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1"/>
    <x v="0"/>
    <s v="#1774B9"/>
  </r>
  <r>
    <s v="0128"/>
    <x v="0"/>
    <x v="0"/>
    <s v="Agropecuario y Forestal"/>
    <n v="142"/>
    <x v="0"/>
    <x v="0"/>
    <x v="2"/>
    <x v="60"/>
    <x v="0"/>
    <x v="0"/>
    <s v="Año 2020"/>
    <s v="Dólares (USD)"/>
    <s v="Oficina de Estudios y Políticas Agrarias (ODEPA)"/>
    <s v="Valor de las exportaciones de fruta, por Tipo de Fruta, con destino a  Perú, durante el Año 2020"/>
    <s v="La gráfica permite visualizar el valor de la fruta, por Tipo de Fruta, exportada hacia Perú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2"/>
    <x v="0"/>
    <s v="#1774B9"/>
  </r>
  <r>
    <s v="0129"/>
    <x v="0"/>
    <x v="0"/>
    <s v="Agropecuario y Forestal"/>
    <n v="143"/>
    <x v="0"/>
    <x v="0"/>
    <x v="2"/>
    <x v="61"/>
    <x v="0"/>
    <x v="0"/>
    <s v="Año 2020"/>
    <s v="Dólares (USD)"/>
    <s v="Oficina de Estudios y Políticas Agrarias (ODEPA)"/>
    <s v="Valor de las exportaciones de fruta, por Tipo de Fruta, con destino a  Polonia, durante el Año 2020"/>
    <s v="La gráfica permite visualizar el valor de la fruta, por Tipo de Fruta, exportada hacia Polo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3"/>
    <x v="0"/>
    <s v="#1774B9"/>
  </r>
  <r>
    <s v="0130"/>
    <x v="0"/>
    <x v="0"/>
    <s v="Agropecuario y Forestal"/>
    <n v="144"/>
    <x v="0"/>
    <x v="0"/>
    <x v="2"/>
    <x v="62"/>
    <x v="0"/>
    <x v="0"/>
    <s v="Año 2020"/>
    <s v="Dólares (USD)"/>
    <s v="Oficina de Estudios y Políticas Agrarias (ODEPA)"/>
    <s v="Valor de las exportaciones de fruta, por Tipo de Fruta, con destino a  Portugal, durante el Año 2020"/>
    <s v="La gráfica permite visualizar el valor de la fruta, por Tipo de Fruta, exportada hacia Portugal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4"/>
    <x v="0"/>
    <s v="#1774B9"/>
  </r>
  <r>
    <s v="0131"/>
    <x v="0"/>
    <x v="0"/>
    <s v="Agropecuario y Forestal"/>
    <n v="145"/>
    <x v="0"/>
    <x v="0"/>
    <x v="2"/>
    <x v="63"/>
    <x v="0"/>
    <x v="0"/>
    <s v="Año 2020"/>
    <s v="Dólares (USD)"/>
    <s v="Oficina de Estudios y Políticas Agrarias (ODEPA)"/>
    <s v="Valor de las exportaciones de fruta, por Tipo de Fruta, con destino a  Reino Unido, durante el Año 2020"/>
    <s v="La gráfica permite visualizar el valor de la fruta, por Tipo de Fruta, exportada hacia Reino Unid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5"/>
    <x v="0"/>
    <s v="#1774B9"/>
  </r>
  <r>
    <s v="0132"/>
    <x v="0"/>
    <x v="0"/>
    <s v="Agropecuario y Forestal"/>
    <n v="149"/>
    <x v="0"/>
    <x v="0"/>
    <x v="2"/>
    <x v="64"/>
    <x v="0"/>
    <x v="0"/>
    <s v="Año 2020"/>
    <s v="Dólares (USD)"/>
    <s v="Oficina de Estudios y Políticas Agrarias (ODEPA)"/>
    <s v="Valor de las exportaciones de fruta, por Tipo de Fruta, con destino a  República Dominicana, durante el Año 2020"/>
    <s v="La gráfica permite visualizar el valor de la fruta, por Tipo de Fruta, exportada hacia República Dominican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49"/>
    <x v="0"/>
    <s v="#1774B9"/>
  </r>
  <r>
    <s v="0133"/>
    <x v="0"/>
    <x v="0"/>
    <s v="Agropecuario y Forestal"/>
    <n v="151"/>
    <x v="0"/>
    <x v="0"/>
    <x v="2"/>
    <x v="65"/>
    <x v="0"/>
    <x v="0"/>
    <s v="Año 2020"/>
    <s v="Dólares (USD)"/>
    <s v="Oficina de Estudios y Políticas Agrarias (ODEPA)"/>
    <s v="Valor de las exportaciones de fruta, por Tipo de Fruta, con destino a  Rumania, durante el Año 2020"/>
    <s v="La gráfica permite visualizar el valor de la fruta, por Tipo de Fruta, exportada hacia Ruman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51"/>
    <x v="0"/>
    <s v="#1774B9"/>
  </r>
  <r>
    <s v="0134"/>
    <x v="0"/>
    <x v="0"/>
    <s v="Agropecuario y Forestal"/>
    <n v="152"/>
    <x v="0"/>
    <x v="0"/>
    <x v="2"/>
    <x v="66"/>
    <x v="0"/>
    <x v="0"/>
    <s v="Año 2020"/>
    <s v="Dólares (USD)"/>
    <s v="Oficina de Estudios y Políticas Agrarias (ODEPA)"/>
    <s v="Valor de las exportaciones de fruta, por Tipo de Fruta, con destino a  Rusia, durante el Año 2020"/>
    <s v="La gráfica permite visualizar el valor de la fruta, por Tipo de Fruta, exportada hacia Rus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52"/>
    <x v="0"/>
    <s v="#1774B9"/>
  </r>
  <r>
    <s v="0135"/>
    <x v="0"/>
    <x v="0"/>
    <s v="Agropecuario y Forestal"/>
    <n v="163"/>
    <x v="0"/>
    <x v="0"/>
    <x v="2"/>
    <x v="67"/>
    <x v="0"/>
    <x v="0"/>
    <s v="Año 2020"/>
    <s v="Dólares (USD)"/>
    <s v="Oficina de Estudios y Políticas Agrarias (ODEPA)"/>
    <s v="Valor de las exportaciones de fruta, por Tipo de Fruta, con destino a  Singapur, durante el Año 2020"/>
    <s v="La gráfica permite visualizar el valor de la fruta, por Tipo de Fruta, exportada hacia Singapur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63"/>
    <x v="0"/>
    <s v="#1774B9"/>
  </r>
  <r>
    <s v="0136"/>
    <x v="0"/>
    <x v="0"/>
    <s v="Agropecuario y Forestal"/>
    <n v="171"/>
    <x v="0"/>
    <x v="0"/>
    <x v="2"/>
    <x v="68"/>
    <x v="0"/>
    <x v="0"/>
    <s v="Año 2020"/>
    <s v="Dólares (USD)"/>
    <s v="Oficina de Estudios y Políticas Agrarias (ODEPA)"/>
    <s v="Valor de las exportaciones de fruta, por Tipo de Fruta, con destino a  Suecia, durante el Año 2020"/>
    <s v="La gráfica permite visualizar el valor de la fruta, por Tipo de Fruta, exportada hacia Suec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1"/>
    <x v="0"/>
    <s v="#1774B9"/>
  </r>
  <r>
    <s v="0137"/>
    <x v="0"/>
    <x v="0"/>
    <s v="Agropecuario y Forestal"/>
    <n v="172"/>
    <x v="0"/>
    <x v="0"/>
    <x v="2"/>
    <x v="69"/>
    <x v="0"/>
    <x v="0"/>
    <s v="Año 2020"/>
    <s v="Dólares (USD)"/>
    <s v="Oficina de Estudios y Políticas Agrarias (ODEPA)"/>
    <s v="Valor de las exportaciones de fruta, por Tipo de Fruta, con destino a  Suiza, durante el Año 2020"/>
    <s v="La gráfica permite visualizar el valor de la fruta, por Tipo de Fruta, exportada hacia Suiz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2"/>
    <x v="0"/>
    <s v="#1774B9"/>
  </r>
  <r>
    <s v="0138"/>
    <x v="0"/>
    <x v="0"/>
    <s v="Agropecuario y Forestal"/>
    <n v="174"/>
    <x v="0"/>
    <x v="0"/>
    <x v="2"/>
    <x v="70"/>
    <x v="0"/>
    <x v="0"/>
    <s v="Año 2020"/>
    <s v="Dólares (USD)"/>
    <s v="Oficina de Estudios y Políticas Agrarias (ODEPA)"/>
    <s v="Valor de las exportaciones de fruta, por Tipo de Fruta, con destino a  Tailandia, durante el Año 2020"/>
    <s v="La gráfica permite visualizar el valor de la fruta, por Tipo de Fruta, exportada hacia Tailandi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4"/>
    <x v="0"/>
    <s v="#1774B9"/>
  </r>
  <r>
    <s v="0139"/>
    <x v="0"/>
    <x v="0"/>
    <s v="Agropecuario y Forestal"/>
    <n v="175"/>
    <x v="0"/>
    <x v="0"/>
    <x v="2"/>
    <x v="71"/>
    <x v="0"/>
    <x v="0"/>
    <s v="Año 2020"/>
    <s v="Dólares (USD)"/>
    <s v="Oficina de Estudios y Políticas Agrarias (ODEPA)"/>
    <s v="Valor de las exportaciones de fruta, por Tipo de Fruta, con destino a  Taiwán, durante el Año 2020"/>
    <s v="La gráfica permite visualizar el valor de la fruta, por Tipo de Fruta, exportada hacia Taiwán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75"/>
    <x v="0"/>
    <s v="#1774B9"/>
  </r>
  <r>
    <s v="0140"/>
    <x v="0"/>
    <x v="0"/>
    <s v="Agropecuario y Forestal"/>
    <n v="184"/>
    <x v="0"/>
    <x v="0"/>
    <x v="2"/>
    <x v="72"/>
    <x v="0"/>
    <x v="0"/>
    <s v="Año 2020"/>
    <s v="Dólares (USD)"/>
    <s v="Oficina de Estudios y Políticas Agrarias (ODEPA)"/>
    <s v="Valor de las exportaciones de fruta, por Tipo de Fruta, con destino a  Turquía, durante el Año 2020"/>
    <s v="La gráfica permite visualizar el valor de la fruta, por Tipo de Fruta, exportada hacia Turquí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4"/>
    <x v="0"/>
    <s v="#1774B9"/>
  </r>
  <r>
    <s v="0141"/>
    <x v="0"/>
    <x v="0"/>
    <s v="Agropecuario y Forestal"/>
    <n v="188"/>
    <x v="0"/>
    <x v="0"/>
    <x v="2"/>
    <x v="73"/>
    <x v="0"/>
    <x v="0"/>
    <s v="Año 2020"/>
    <s v="Dólares (USD)"/>
    <s v="Oficina de Estudios y Políticas Agrarias (ODEPA)"/>
    <s v="Valor de las exportaciones de fruta, por Tipo de Fruta, con destino a  Uruguay, durante el Año 2020"/>
    <s v="La gráfica permite visualizar el valor de la fruta, por Tipo de Fruta, exportada hacia Uruguay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88"/>
    <x v="0"/>
    <s v="#1774B9"/>
  </r>
  <r>
    <s v="0142"/>
    <x v="0"/>
    <x v="0"/>
    <s v="Agropecuario y Forestal"/>
    <n v="192"/>
    <x v="0"/>
    <x v="0"/>
    <x v="2"/>
    <x v="74"/>
    <x v="0"/>
    <x v="0"/>
    <s v="Año 2020"/>
    <s v="Dólares (USD)"/>
    <s v="Oficina de Estudios y Políticas Agrarias (ODEPA)"/>
    <s v="Valor de las exportaciones de fruta, por Tipo de Fruta, con destino a  Venezuela, durante el Año 2020"/>
    <s v="La gráfica permite visualizar el valor de la fruta, por Tipo de Fruta, exportada hacia Venezuela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92"/>
    <x v="0"/>
    <s v="#1774B9"/>
  </r>
  <r>
    <s v="0143"/>
    <x v="0"/>
    <x v="0"/>
    <s v="Agropecuario y Forestal"/>
    <n v="193"/>
    <x v="0"/>
    <x v="0"/>
    <x v="2"/>
    <x v="75"/>
    <x v="0"/>
    <x v="0"/>
    <s v="Año 2020"/>
    <s v="Dólares (USD)"/>
    <s v="Oficina de Estudios y Políticas Agrarias (ODEPA)"/>
    <s v="Valor de las exportaciones de fruta, por Tipo de Fruta, con destino a  Vietnam, durante el Año 2020"/>
    <s v="La gráfica permite visualizar el valor de la fruta, por Tipo de Fruta, exportada hacia Vietnam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193"/>
    <x v="0"/>
    <s v="#1774B9"/>
  </r>
  <r>
    <s v="0144"/>
    <x v="0"/>
    <x v="0"/>
    <s v="Agropecuario y Forestal"/>
    <n v="3096"/>
    <x v="0"/>
    <x v="0"/>
    <x v="2"/>
    <x v="76"/>
    <x v="0"/>
    <x v="0"/>
    <s v="Año 2020"/>
    <s v="Dólares (USD)"/>
    <s v="Oficina de Estudios y Políticas Agrarias (ODEPA)"/>
    <s v="Valor de las exportaciones de fruta, por Tipo de Fruta, con destino a  Hong Kong, durante el Año 2020"/>
    <s v="La gráfica permite visualizar el valor de la fruta, por Tipo de Fruta, exportada hacia Hong Kong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096"/>
    <x v="0"/>
    <s v="#1774B9"/>
  </r>
  <r>
    <s v="0145"/>
    <x v="0"/>
    <x v="0"/>
    <s v="Agropecuario y Forestal"/>
    <n v="3097"/>
    <x v="0"/>
    <x v="0"/>
    <x v="2"/>
    <x v="77"/>
    <x v="0"/>
    <x v="0"/>
    <s v="Año 2020"/>
    <s v="Dólares (USD)"/>
    <s v="Oficina de Estudios y Políticas Agrarias (ODEPA)"/>
    <s v="Valor de las exportaciones de fruta, por Tipo de Fruta, con destino a  Puerto Rico, durante el Año 2020"/>
    <s v="La gráfica permite visualizar el valor de la fruta, por Tipo de Fruta, exportada hacia Puerto Rico durante el Año 2020 de acuerdo a datos recopilados por la Oficina de Estudios y Políticas Agrarias (ODEPA)- Dólares (USD)"/>
    <s v="Gráfico Proporciones"/>
    <m/>
    <s v="https://analytics.zoho.com/open-view/2395394000006082576?ZOHO_CRITERIA=%22Trasposicion_4.2%22.%22ID_territorio%22%3D3097"/>
    <x v="0"/>
    <s v="#1774B9"/>
  </r>
  <r>
    <s v="0146"/>
    <x v="0"/>
    <x v="0"/>
    <s v="Agropecuario y Forestal"/>
    <n v="100101001"/>
    <x v="0"/>
    <x v="0"/>
    <x v="1"/>
    <x v="16"/>
    <x v="0"/>
    <x v="39"/>
    <s v="Periodo 2012-2020"/>
    <s v="Dólares (USD)"/>
    <s v="Oficina de Estudios y Políticas Agrarias (ODEPA)"/>
    <s v="Valor de las exportaciones de Arándano, de acuerdo a su procesamiento, durante el Periodo 2012-2020"/>
    <s v="Se muestra el valor de las exportaciones de Aránda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1"/>
    <x v="0"/>
    <s v="#1774B9"/>
  </r>
  <r>
    <s v="0147"/>
    <x v="0"/>
    <x v="0"/>
    <s v="Agropecuario y Forestal"/>
    <n v="100101004"/>
    <x v="0"/>
    <x v="0"/>
    <x v="1"/>
    <x v="16"/>
    <x v="0"/>
    <x v="12"/>
    <s v="Periodo 2012-2020"/>
    <s v="Dólares (USD)"/>
    <s v="Oficina de Estudios y Políticas Agrarias (ODEPA)"/>
    <s v="Valor de las exportaciones de Frambuesa, de acuerdo a su procesamiento, durante el Periodo 2012-2020"/>
    <s v="Se muestra el valor de las exportaciones de Frambues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4"/>
    <x v="0"/>
    <s v="#1774B9"/>
  </r>
  <r>
    <s v="0148"/>
    <x v="0"/>
    <x v="0"/>
    <s v="Agropecuario y Forestal"/>
    <n v="100101006"/>
    <x v="0"/>
    <x v="0"/>
    <x v="1"/>
    <x v="16"/>
    <x v="0"/>
    <x v="14"/>
    <s v="Periodo 2012-2020"/>
    <s v="Dólares (USD)"/>
    <s v="Oficina de Estudios y Políticas Agrarias (ODEPA)"/>
    <s v="Valor de las exportaciones de Higo, de acuerdo a su procesamiento, durante el Periodo 2012-2020"/>
    <s v="Se muestra el valor de las exportaciones de Hig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6"/>
    <x v="0"/>
    <s v="#1774B9"/>
  </r>
  <r>
    <s v="0149"/>
    <x v="0"/>
    <x v="0"/>
    <s v="Agropecuario y Forestal"/>
    <n v="100101007"/>
    <x v="0"/>
    <x v="0"/>
    <x v="1"/>
    <x v="16"/>
    <x v="0"/>
    <x v="15"/>
    <s v="Periodo 2012-2020"/>
    <s v="Dólares (USD)"/>
    <s v="Oficina de Estudios y Políticas Agrarias (ODEPA)"/>
    <s v="Valor de las exportaciones de Kiwi, de acuerdo a su procesamiento, durante el Periodo 2012-2020"/>
    <s v="Se muestra el valor de las exportaciones de Kiwi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7"/>
    <x v="0"/>
    <s v="#1774B9"/>
  </r>
  <r>
    <s v="0150"/>
    <x v="0"/>
    <x v="0"/>
    <s v="Agropecuario y Forestal"/>
    <n v="100101008"/>
    <x v="0"/>
    <x v="0"/>
    <x v="1"/>
    <x v="16"/>
    <x v="0"/>
    <x v="21"/>
    <s v="Periodo 2012-2020"/>
    <s v="Dólares (USD)"/>
    <s v="Oficina de Estudios y Políticas Agrarias (ODEPA)"/>
    <s v="Valor de las exportaciones de Mora, de acuerdo a su procesamiento, durante el Periodo 2012-2020"/>
    <s v="Se muestra el valor de las exportaciones de Mo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08"/>
    <x v="0"/>
    <s v="#1774B9"/>
  </r>
  <r>
    <s v="0151"/>
    <x v="0"/>
    <x v="0"/>
    <s v="Agropecuario y Forestal"/>
    <n v="100101011"/>
    <x v="0"/>
    <x v="0"/>
    <x v="1"/>
    <x v="16"/>
    <x v="0"/>
    <x v="40"/>
    <s v="Periodo 2012-2020"/>
    <s v="Dólares (USD)"/>
    <s v="Oficina de Estudios y Políticas Agrarias (ODEPA)"/>
    <s v="Valor de las exportaciones de Otros berries, de acuerdo a su procesamiento, durante el Periodo 2012-2020"/>
    <s v="Se muestra el valor de las exportaciones de Otros berrie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1011"/>
    <x v="0"/>
    <s v="#1774B9"/>
  </r>
  <r>
    <s v="0152"/>
    <x v="0"/>
    <x v="0"/>
    <s v="Agropecuario y Forestal"/>
    <n v="100102003"/>
    <x v="0"/>
    <x v="0"/>
    <x v="1"/>
    <x v="16"/>
    <x v="0"/>
    <x v="16"/>
    <s v="Periodo 2012-2020"/>
    <s v="Dólares (USD)"/>
    <s v="Oficina de Estudios y Políticas Agrarias (ODEPA)"/>
    <s v="Valor de las exportaciones de Limón, de acuerdo a su procesamiento, durante el Periodo 2012-2020"/>
    <s v="Se muestra el valor de las exportaciones de Limón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3"/>
    <x v="0"/>
    <s v="#1774B9"/>
  </r>
  <r>
    <s v="0153"/>
    <x v="0"/>
    <x v="0"/>
    <s v="Agropecuario y Forestal"/>
    <n v="100102004"/>
    <x v="0"/>
    <x v="0"/>
    <x v="1"/>
    <x v="16"/>
    <x v="0"/>
    <x v="17"/>
    <s v="Periodo 2012-2020"/>
    <s v="Dólares (USD)"/>
    <s v="Oficina de Estudios y Políticas Agrarias (ODEPA)"/>
    <s v="Valor de las exportaciones de Mandarina, de acuerdo a su procesamiento, durante el Periodo 2012-2020"/>
    <s v="Se muestra el valor de las exportaciones de Mandari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4"/>
    <x v="0"/>
    <s v="#1774B9"/>
  </r>
  <r>
    <s v="0154"/>
    <x v="0"/>
    <x v="0"/>
    <s v="Agropecuario y Forestal"/>
    <n v="100102005"/>
    <x v="0"/>
    <x v="0"/>
    <x v="1"/>
    <x v="16"/>
    <x v="0"/>
    <x v="22"/>
    <s v="Periodo 2012-2020"/>
    <s v="Dólares (USD)"/>
    <s v="Oficina de Estudios y Políticas Agrarias (ODEPA)"/>
    <s v="Valor de las exportaciones de Naranja, de acuerdo a su procesamiento, durante el Periodo 2012-2020"/>
    <s v="Se muestra el valor de las exportaciones de Naranj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5"/>
    <x v="0"/>
    <s v="#1774B9"/>
  </r>
  <r>
    <s v="0155"/>
    <x v="0"/>
    <x v="0"/>
    <s v="Agropecuario y Forestal"/>
    <n v="100102006"/>
    <x v="0"/>
    <x v="0"/>
    <x v="1"/>
    <x v="16"/>
    <x v="0"/>
    <x v="29"/>
    <s v="Periodo 2012-2020"/>
    <s v="Dólares (USD)"/>
    <s v="Oficina de Estudios y Políticas Agrarias (ODEPA)"/>
    <s v="Valor de las exportaciones de Pomelo, de acuerdo a su procesamiento, durante el Periodo 2012-2020"/>
    <s v="Se muestra el valor de las exportaciones de Pomel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6"/>
    <x v="0"/>
    <s v="#1774B9"/>
  </r>
  <r>
    <s v="0156"/>
    <x v="0"/>
    <x v="0"/>
    <s v="Agropecuario y Forestal"/>
    <n v="100102008"/>
    <x v="0"/>
    <x v="0"/>
    <x v="1"/>
    <x v="16"/>
    <x v="0"/>
    <x v="41"/>
    <s v="Periodo 2012-2020"/>
    <s v="Dólares (USD)"/>
    <s v="Oficina de Estudios y Políticas Agrarias (ODEPA)"/>
    <s v="Valor de las exportaciones de Otros cítricos, de acuerdo a su procesamiento, durante el Periodo 2012-2020"/>
    <s v="Se muestra el valor de las exportaciones de Otros cítric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2008"/>
    <x v="0"/>
    <s v="#1774B9"/>
  </r>
  <r>
    <s v="0157"/>
    <x v="0"/>
    <x v="0"/>
    <s v="Agropecuario y Forestal"/>
    <n v="100103001"/>
    <x v="0"/>
    <x v="0"/>
    <x v="1"/>
    <x v="16"/>
    <x v="0"/>
    <x v="7"/>
    <s v="Periodo 2012-2020"/>
    <s v="Dólares (USD)"/>
    <s v="Oficina de Estudios y Políticas Agrarias (ODEPA)"/>
    <s v="Valor de las exportaciones de Cereza, de acuerdo a su procesamiento, durante el Periodo 2012-2020"/>
    <s v="Se muestra el valor de las exportaciones de Cerez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1"/>
    <x v="0"/>
    <s v="#1774B9"/>
  </r>
  <r>
    <s v="0158"/>
    <x v="0"/>
    <x v="0"/>
    <s v="Agropecuario y Forestal"/>
    <n v="100103002"/>
    <x v="0"/>
    <x v="0"/>
    <x v="1"/>
    <x v="16"/>
    <x v="0"/>
    <x v="8"/>
    <s v="Periodo 2012-2020"/>
    <s v="Dólares (USD)"/>
    <s v="Oficina de Estudios y Políticas Agrarias (ODEPA)"/>
    <s v="Valor de las exportaciones de Ciruela, de acuerdo a su procesamiento, durante el Periodo 2012-2020"/>
    <s v="Se muestra el valor de las exportaciones de Ciruel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2"/>
    <x v="0"/>
    <s v="#1774B9"/>
  </r>
  <r>
    <s v="0159"/>
    <x v="0"/>
    <x v="0"/>
    <s v="Agropecuario y Forestal"/>
    <n v="100103003"/>
    <x v="0"/>
    <x v="0"/>
    <x v="1"/>
    <x v="16"/>
    <x v="0"/>
    <x v="10"/>
    <s v="Periodo 2012-2020"/>
    <s v="Dólares (USD)"/>
    <s v="Oficina de Estudios y Políticas Agrarias (ODEPA)"/>
    <s v="Valor de las exportaciones de Damasco, de acuerdo a su procesamiento, durante el Periodo 2012-2020"/>
    <s v="Se muestra el valor de las exportaciones de Damasc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3"/>
    <x v="0"/>
    <s v="#1774B9"/>
  </r>
  <r>
    <s v="0160"/>
    <x v="0"/>
    <x v="0"/>
    <s v="Agropecuario y Forestal"/>
    <n v="100103004"/>
    <x v="0"/>
    <x v="0"/>
    <x v="1"/>
    <x v="16"/>
    <x v="0"/>
    <x v="11"/>
    <s v="Periodo 2012-2020"/>
    <s v="Dólares (USD)"/>
    <s v="Oficina de Estudios y Políticas Agrarias (ODEPA)"/>
    <s v="Valor de las exportaciones de Durazno, de acuerdo a su procesamiento, durante el Periodo 2012-2020"/>
    <s v="Se muestra el valor de las exportaciones de Duraz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4"/>
    <x v="0"/>
    <s v="#1774B9"/>
  </r>
  <r>
    <s v="0161"/>
    <x v="0"/>
    <x v="0"/>
    <s v="Agropecuario y Forestal"/>
    <n v="100103006"/>
    <x v="0"/>
    <x v="0"/>
    <x v="1"/>
    <x v="16"/>
    <x v="0"/>
    <x v="23"/>
    <s v="Periodo 2012-2020"/>
    <s v="Dólares (USD)"/>
    <s v="Oficina de Estudios y Políticas Agrarias (ODEPA)"/>
    <s v="Valor de las exportaciones de Nectarín, de acuerdo a su procesamiento, durante el Periodo 2012-2020"/>
    <s v="Se muestra el valor de las exportaciones de Nectarín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3006"/>
    <x v="0"/>
    <s v="#1774B9"/>
  </r>
  <r>
    <s v="0162"/>
    <x v="0"/>
    <x v="0"/>
    <s v="Agropecuario y Forestal"/>
    <n v="100104002"/>
    <x v="0"/>
    <x v="0"/>
    <x v="1"/>
    <x v="16"/>
    <x v="0"/>
    <x v="19"/>
    <s v="Periodo 2012-2020"/>
    <s v="Dólares (USD)"/>
    <s v="Oficina de Estudios y Políticas Agrarias (ODEPA)"/>
    <s v="Valor de las exportaciones de Manzana, de acuerdo a su procesamiento, durante el Periodo 2012-2020"/>
    <s v="Se muestra el valor de las exportaciones de Manza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2"/>
    <x v="0"/>
    <s v="#1774B9"/>
  </r>
  <r>
    <s v="0163"/>
    <x v="0"/>
    <x v="0"/>
    <s v="Agropecuario y Forestal"/>
    <n v="100104003"/>
    <x v="0"/>
    <x v="0"/>
    <x v="1"/>
    <x v="16"/>
    <x v="0"/>
    <x v="20"/>
    <s v="Periodo 2012-2020"/>
    <s v="Dólares (USD)"/>
    <s v="Oficina de Estudios y Políticas Agrarias (ODEPA)"/>
    <s v="Valor de las exportaciones de Membrillo, de acuerdo a su procesamiento, durante el Periodo 2012-2020"/>
    <s v="Se muestra el valor de las exportaciones de Membrill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3"/>
    <x v="0"/>
    <s v="#1774B9"/>
  </r>
  <r>
    <s v="0164"/>
    <x v="0"/>
    <x v="0"/>
    <s v="Agropecuario y Forestal"/>
    <n v="100104005"/>
    <x v="0"/>
    <x v="0"/>
    <x v="1"/>
    <x v="16"/>
    <x v="0"/>
    <x v="26"/>
    <s v="Periodo 2012-2020"/>
    <s v="Dólares (USD)"/>
    <s v="Oficina de Estudios y Políticas Agrarias (ODEPA)"/>
    <s v="Valor de las exportaciones de Pera, de acuerdo a su procesamiento, durante el Periodo 2012-2020"/>
    <s v="Se muestra el valor de las exportaciones de Pe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4005"/>
    <x v="0"/>
    <s v="#1774B9"/>
  </r>
  <r>
    <s v="0165"/>
    <x v="0"/>
    <x v="0"/>
    <s v="Agropecuario y Forestal"/>
    <n v="100105001"/>
    <x v="0"/>
    <x v="0"/>
    <x v="1"/>
    <x v="16"/>
    <x v="0"/>
    <x v="3"/>
    <s v="Periodo 2012-2020"/>
    <s v="Dólares (USD)"/>
    <s v="Oficina de Estudios y Políticas Agrarias (ODEPA)"/>
    <s v="Valor de las exportaciones de Almendra, de acuerdo a su procesamiento, durante el Periodo 2012-2020"/>
    <s v="Se muestra el valor de las exportaciones de Almendr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1"/>
    <x v="0"/>
    <s v="#1774B9"/>
  </r>
  <r>
    <s v="0166"/>
    <x v="0"/>
    <x v="0"/>
    <s v="Agropecuario y Forestal"/>
    <n v="100105002"/>
    <x v="0"/>
    <x v="0"/>
    <x v="1"/>
    <x v="16"/>
    <x v="0"/>
    <x v="5"/>
    <s v="Periodo 2012-2020"/>
    <s v="Dólares (USD)"/>
    <s v="Oficina de Estudios y Políticas Agrarias (ODEPA)"/>
    <s v="Valor de las exportaciones de Avellana, de acuerdo a su procesamiento, durante el Periodo 2012-2020"/>
    <s v="Se muestra el valor de las exportaciones de Avellan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2"/>
    <x v="0"/>
    <s v="#1774B9"/>
  </r>
  <r>
    <s v="0167"/>
    <x v="0"/>
    <x v="0"/>
    <s v="Agropecuario y Forestal"/>
    <n v="100105003"/>
    <x v="0"/>
    <x v="0"/>
    <x v="1"/>
    <x v="16"/>
    <x v="0"/>
    <x v="6"/>
    <s v="Periodo 2012-2020"/>
    <s v="Dólares (USD)"/>
    <s v="Oficina de Estudios y Políticas Agrarias (ODEPA)"/>
    <s v="Valor de las exportaciones de Castaña, de acuerdo a su procesamiento, durante el Periodo 2012-2020"/>
    <s v="Se muestra el valor de las exportaciones de Castañ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3"/>
    <x v="0"/>
    <s v="#1774B9"/>
  </r>
  <r>
    <s v="0168"/>
    <x v="0"/>
    <x v="0"/>
    <s v="Agropecuario y Forestal"/>
    <n v="100105004"/>
    <x v="0"/>
    <x v="0"/>
    <x v="1"/>
    <x v="16"/>
    <x v="0"/>
    <x v="24"/>
    <s v="Periodo 2012-2020"/>
    <s v="Dólares (USD)"/>
    <s v="Oficina de Estudios y Políticas Agrarias (ODEPA)"/>
    <s v="Valor de las exportaciones de Nuez, de acuerdo a su procesamiento, durante el Periodo 2012-2020"/>
    <s v="Se muestra el valor de las exportaciones de Nuez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4"/>
    <x v="0"/>
    <s v="#1774B9"/>
  </r>
  <r>
    <s v="0169"/>
    <x v="0"/>
    <x v="0"/>
    <s v="Agropecuario y Forestal"/>
    <n v="100105005"/>
    <x v="0"/>
    <x v="0"/>
    <x v="1"/>
    <x v="16"/>
    <x v="0"/>
    <x v="42"/>
    <s v="Periodo 2012-2020"/>
    <s v="Dólares (USD)"/>
    <s v="Oficina de Estudios y Políticas Agrarias (ODEPA)"/>
    <s v="Valor de las exportaciones de Pistacho, de acuerdo a su procesamiento, durante el Periodo 2012-2020"/>
    <s v="Se muestra el valor de las exportaciones de Pistach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5"/>
    <x v="0"/>
    <s v="#1774B9"/>
  </r>
  <r>
    <s v="0170"/>
    <x v="0"/>
    <x v="0"/>
    <s v="Agropecuario y Forestal"/>
    <n v="100105006"/>
    <x v="0"/>
    <x v="0"/>
    <x v="1"/>
    <x v="16"/>
    <x v="0"/>
    <x v="43"/>
    <s v="Periodo 2012-2020"/>
    <s v="Dólares (USD)"/>
    <s v="Oficina de Estudios y Políticas Agrarias (ODEPA)"/>
    <s v="Valor de las exportaciones de Otros frutos secos, de acuerdo a su procesamiento, durante el Periodo 2012-2020"/>
    <s v="Se muestra el valor de las exportaciones de Otros frutos sec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5006"/>
    <x v="0"/>
    <s v="#1774B9"/>
  </r>
  <r>
    <s v="0171"/>
    <x v="0"/>
    <x v="0"/>
    <s v="Agropecuario y Forestal"/>
    <n v="100106001"/>
    <x v="0"/>
    <x v="0"/>
    <x v="1"/>
    <x v="16"/>
    <x v="0"/>
    <x v="44"/>
    <s v="Periodo 2012-2020"/>
    <s v="Dólares (USD)"/>
    <s v="Oficina de Estudios y Políticas Agrarias (ODEPA)"/>
    <s v="Valor de las exportaciones de Olivo, de acuerdo a su procesamiento, durante el Periodo 2012-2020"/>
    <s v="Se muestra el valor de las exportaciones de Oliv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6001"/>
    <x v="0"/>
    <s v="#1774B9"/>
  </r>
  <r>
    <s v="0172"/>
    <x v="0"/>
    <x v="0"/>
    <s v="Agropecuario y Forestal"/>
    <n v="100106002"/>
    <x v="0"/>
    <x v="0"/>
    <x v="1"/>
    <x v="16"/>
    <x v="0"/>
    <x v="25"/>
    <s v="Periodo 2012-2020"/>
    <s v="Dólares (USD)"/>
    <s v="Oficina de Estudios y Políticas Agrarias (ODEPA)"/>
    <s v="Valor de las exportaciones de Palta, de acuerdo a su procesamiento, durante el Periodo 2012-2020"/>
    <s v="Se muestra el valor de las exportaciones de Palt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6002"/>
    <x v="0"/>
    <s v="#1774B9"/>
  </r>
  <r>
    <s v="0173"/>
    <x v="0"/>
    <x v="0"/>
    <s v="Agropecuario y Forestal"/>
    <n v="100107002"/>
    <x v="0"/>
    <x v="0"/>
    <x v="1"/>
    <x v="16"/>
    <x v="0"/>
    <x v="45"/>
    <s v="Periodo 2012-2020"/>
    <s v="Dólares (USD)"/>
    <s v="Oficina de Estudios y Políticas Agrarias (ODEPA)"/>
    <s v="Valor de las exportaciones de Chirimoya, de acuerdo a su procesamiento, durante el Periodo 2012-2020"/>
    <s v="Se muestra el valor de las exportaciones de Chirimoy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02"/>
    <x v="0"/>
    <s v="#1774B9"/>
  </r>
  <r>
    <s v="0174"/>
    <x v="0"/>
    <x v="0"/>
    <s v="Agropecuario y Forestal"/>
    <n v="100107012"/>
    <x v="0"/>
    <x v="0"/>
    <x v="1"/>
    <x v="16"/>
    <x v="0"/>
    <x v="46"/>
    <s v="Periodo 2012-2020"/>
    <s v="Dólares (USD)"/>
    <s v="Oficina de Estudios y Políticas Agrarias (ODEPA)"/>
    <s v="Valor de las exportaciones de Otros frutos, de acuerdo a su procesamiento, durante el Periodo 2012-2020"/>
    <s v="Se muestra el valor de las exportaciones de Otros fruto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12"/>
    <x v="0"/>
    <s v="#1774B9"/>
  </r>
  <r>
    <s v="0175"/>
    <x v="0"/>
    <x v="0"/>
    <s v="Agropecuario y Forestal"/>
    <n v="100107013"/>
    <x v="0"/>
    <x v="0"/>
    <x v="1"/>
    <x v="16"/>
    <x v="0"/>
    <x v="28"/>
    <s v="Periodo 2012-2020"/>
    <s v="Dólares (USD)"/>
    <s v="Oficina de Estudios y Políticas Agrarias (ODEPA)"/>
    <s v="Valor de las exportaciones de Plumcots, de acuerdo a su procesamiento, durante el Periodo 2012-2020"/>
    <s v="Se muestra el valor de las exportaciones de Plumcots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7013"/>
    <x v="0"/>
    <s v="#1774B9"/>
  </r>
  <r>
    <s v="0176"/>
    <x v="0"/>
    <x v="0"/>
    <s v="Agropecuario y Forestal"/>
    <n v="100108002"/>
    <x v="0"/>
    <x v="0"/>
    <x v="1"/>
    <x v="16"/>
    <x v="0"/>
    <x v="47"/>
    <s v="Periodo 2012-2020"/>
    <s v="Dólares (USD)"/>
    <s v="Oficina de Estudios y Políticas Agrarias (ODEPA)"/>
    <s v="Valor de las exportaciones de Mango, de acuerdo a su procesamiento, durante el Periodo 2012-2020"/>
    <s v="Se muestra el valor de las exportaciones de Mang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2"/>
    <x v="0"/>
    <s v="#1774B9"/>
  </r>
  <r>
    <s v="0177"/>
    <x v="0"/>
    <x v="0"/>
    <s v="Agropecuario y Forestal"/>
    <n v="100108005"/>
    <x v="0"/>
    <x v="0"/>
    <x v="1"/>
    <x v="16"/>
    <x v="0"/>
    <x v="27"/>
    <s v="Periodo 2012-2020"/>
    <s v="Dólares (USD)"/>
    <s v="Oficina de Estudios y Políticas Agrarias (ODEPA)"/>
    <s v="Valor de las exportaciones de Piña, de acuerdo a su procesamiento, durante el Periodo 2012-2020"/>
    <s v="Se muestra el valor de las exportaciones de Piñ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5"/>
    <x v="0"/>
    <s v="#1774B9"/>
  </r>
  <r>
    <s v="0178"/>
    <x v="0"/>
    <x v="0"/>
    <s v="Agropecuario y Forestal"/>
    <n v="100108006"/>
    <x v="0"/>
    <x v="0"/>
    <x v="1"/>
    <x v="16"/>
    <x v="0"/>
    <x v="48"/>
    <s v="Periodo 2012-2020"/>
    <s v="Dólares (USD)"/>
    <s v="Oficina de Estudios y Políticas Agrarias (ODEPA)"/>
    <s v="Valor de las exportaciones de Plátano, de acuerdo a su procesamiento, durante el Periodo 2012-2020"/>
    <s v="Se muestra el valor de las exportaciones de Plátan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6"/>
    <x v="0"/>
    <s v="#1774B9"/>
  </r>
  <r>
    <s v="0179"/>
    <x v="0"/>
    <x v="0"/>
    <s v="Agropecuario y Forestal"/>
    <n v="100108007"/>
    <x v="0"/>
    <x v="0"/>
    <x v="1"/>
    <x v="16"/>
    <x v="0"/>
    <x v="9"/>
    <s v="Periodo 2012-2020"/>
    <s v="Dólares (USD)"/>
    <s v="Oficina de Estudios y Políticas Agrarias (ODEPA)"/>
    <s v="Valor de las exportaciones de Coco, de acuerdo a su procesamiento, durante el Periodo 2012-2020"/>
    <s v="Se muestra el valor de las exportaciones de Coco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8007"/>
    <x v="0"/>
    <s v="#1774B9"/>
  </r>
  <r>
    <s v="0180"/>
    <x v="0"/>
    <x v="0"/>
    <s v="Agropecuario y Forestal"/>
    <n v="100109001"/>
    <x v="0"/>
    <x v="0"/>
    <x v="1"/>
    <x v="16"/>
    <x v="0"/>
    <x v="30"/>
    <s v="Periodo 2012-2020"/>
    <s v="Dólares (USD)"/>
    <s v="Oficina de Estudios y Políticas Agrarias (ODEPA)"/>
    <s v="Valor de las exportaciones de Uva, de acuerdo a su procesamiento, durante el Periodo 2012-2020"/>
    <s v="Se muestra el valor de las exportaciones de Uv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09001"/>
    <x v="0"/>
    <s v="#1774B9"/>
  </r>
  <r>
    <s v="0181"/>
    <x v="0"/>
    <x v="0"/>
    <s v="Agropecuario y Forestal"/>
    <n v="100112025"/>
    <x v="0"/>
    <x v="0"/>
    <x v="1"/>
    <x v="16"/>
    <x v="0"/>
    <x v="13"/>
    <s v="Periodo 2012-2020"/>
    <s v="Dólares (USD)"/>
    <s v="Oficina de Estudios y Políticas Agrarias (ODEPA)"/>
    <s v="Valor de las exportaciones de Frutilla, de acuerdo a su procesamiento, durante el Periodo 2012-2020"/>
    <s v="Se muestra el valor de las exportaciones de Frutilla de Chile diferenciado por el tipo de procesamiento recibido. La serie se extiende para el Periodo 2012-2020 de acuerdo a datos recopilados por la Oficina de Estudios y Políticas Agrarias (ODEPA)- Dólares (USD)"/>
    <s v="Gráfico Proporciones"/>
    <m/>
    <s v="https://analytics.zoho.com/open-view/2395394000006080903?ZOHO_CRITERIA=%22Trasposicion_4.2%22.%22Id_Categor%C3%ADa%22%20%3D%20100112025"/>
    <x v="0"/>
    <s v="#1774B9"/>
  </r>
  <r>
    <s v="0182"/>
    <x v="0"/>
    <x v="1"/>
    <s v="Socioeconómico"/>
    <n v="0"/>
    <x v="1"/>
    <x v="1"/>
    <x v="1"/>
    <x v="16"/>
    <x v="0"/>
    <x v="49"/>
    <s v="Años 2006-2009-2011-2013-2015-2017"/>
    <s v="CLP/mes"/>
    <s v="Elaboración propia con base en Encuestas CASEN 2006 a 2017"/>
    <s v="Evolución del Ingreso Promedio Mensual por Persona a Escala Nacional"/>
    <s v="Gráfico que muestra la cantidad de fruta exportada desde la Chi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153"/>
    <x v="0"/>
    <s v="#1774B9"/>
  </r>
  <r>
    <s v="0183"/>
    <x v="0"/>
    <x v="1"/>
    <s v="Socioeconómico"/>
    <n v="1"/>
    <x v="2"/>
    <x v="2"/>
    <x v="0"/>
    <x v="0"/>
    <x v="0"/>
    <x v="50"/>
    <s v="Años 2006-2009-2011-2013-2015-2017"/>
    <s v="CLP/mes"/>
    <s v="Elaboración propia con base en Encuestas CASEN 2006 a 2017"/>
    <s v="Evolución del Ingreso Promedio Mensual por Persona para la Región de Tarapacá"/>
    <s v="Gráfico que muestra la cantidad de fruta exportada desde la Región de Tarapacá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"/>
    <x v="0"/>
    <s v="#1774B10"/>
  </r>
  <r>
    <s v="0184"/>
    <x v="0"/>
    <x v="1"/>
    <s v="Socioeconómico"/>
    <n v="2"/>
    <x v="2"/>
    <x v="2"/>
    <x v="0"/>
    <x v="1"/>
    <x v="0"/>
    <x v="50"/>
    <s v="Años 2006-2009-2011-2013-2015-2017"/>
    <s v="CLP/mes"/>
    <s v="Elaboración propia con base en Encuestas CASEN 2006 a 2017"/>
    <s v="Evolución del Ingreso Promedio Mensual por Persona para la Región de Antofagasta"/>
    <s v="Gráfico que muestra la cantidad de fruta exportada desde la Región de Antofagas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2"/>
    <x v="0"/>
    <s v="#1774B11"/>
  </r>
  <r>
    <s v="0185"/>
    <x v="0"/>
    <x v="1"/>
    <s v="Socioeconómico"/>
    <n v="3"/>
    <x v="2"/>
    <x v="2"/>
    <x v="0"/>
    <x v="2"/>
    <x v="0"/>
    <x v="50"/>
    <s v="Años 2006-2009-2011-2013-2015-2017"/>
    <s v="CLP/mes"/>
    <s v="Elaboración propia con base en Encuestas CASEN 2006 a 2017"/>
    <s v="Evolución del Ingreso Promedio Mensual por Persona para la Región de Atacama"/>
    <s v="Gráfico que muestra la cantidad de fruta exportada desde la Región de Atac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3"/>
    <x v="0"/>
    <s v="#1774B12"/>
  </r>
  <r>
    <s v="0186"/>
    <x v="0"/>
    <x v="1"/>
    <s v="Socioeconómico"/>
    <n v="4"/>
    <x v="2"/>
    <x v="2"/>
    <x v="0"/>
    <x v="3"/>
    <x v="0"/>
    <x v="50"/>
    <s v="Años 2006-2009-2011-2013-2015-2017"/>
    <s v="CLP/mes"/>
    <s v="Elaboración propia con base en Encuestas CASEN 2006 a 2017"/>
    <s v="Evolución del Ingreso Promedio Mensual por Persona para la Región de Coquimbo"/>
    <s v="Gráfico que muestra la cantidad de fruta exportada desde la Región de Coquim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4"/>
    <x v="0"/>
    <s v="#1774B13"/>
  </r>
  <r>
    <s v="0187"/>
    <x v="0"/>
    <x v="1"/>
    <s v="Socioeconómico"/>
    <n v="5"/>
    <x v="2"/>
    <x v="2"/>
    <x v="0"/>
    <x v="4"/>
    <x v="0"/>
    <x v="50"/>
    <s v="Años 2006-2009-2011-2013-2015-2017"/>
    <s v="CLP/mes"/>
    <s v="Elaboración propia con base en Encuestas CASEN 2006 a 2017"/>
    <s v="Evolución del Ingreso Promedio Mensual por Persona para la Región de Valparaíso"/>
    <s v="Gráfico que muestra la cantidad de fruta exportada desde la Región de Valparaís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5"/>
    <x v="0"/>
    <s v="#1774B14"/>
  </r>
  <r>
    <s v="0188"/>
    <x v="0"/>
    <x v="1"/>
    <s v="Socioeconómico"/>
    <n v="6"/>
    <x v="2"/>
    <x v="2"/>
    <x v="0"/>
    <x v="5"/>
    <x v="0"/>
    <x v="50"/>
    <s v="Años 2006-2009-2011-2013-2015-2017"/>
    <s v="CLP/mes"/>
    <s v="Elaboración propia con base en Encuestas CASEN 2006 a 2017"/>
    <s v="Evolución del Ingreso Promedio Mensual por Persona para la Región de O'Higgins"/>
    <s v="Gráfico que muestra la cantidad de fruta exportada desde la Región de O'Higgin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6"/>
    <x v="0"/>
    <s v="#1774B15"/>
  </r>
  <r>
    <s v="0189"/>
    <x v="0"/>
    <x v="1"/>
    <s v="Socioeconómico"/>
    <n v="7"/>
    <x v="2"/>
    <x v="2"/>
    <x v="0"/>
    <x v="6"/>
    <x v="0"/>
    <x v="50"/>
    <s v="Años 2006-2009-2011-2013-2015-2017"/>
    <s v="CLP/mes"/>
    <s v="Elaboración propia con base en Encuestas CASEN 2006 a 2017"/>
    <s v="Evolución del Ingreso Promedio Mensual por Persona para la Región de Maule"/>
    <s v="Gráfico que muestra la cantidad de fruta exportada desde la Región de Mau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7"/>
    <x v="0"/>
    <s v="#1774B16"/>
  </r>
  <r>
    <s v="0190"/>
    <x v="0"/>
    <x v="1"/>
    <s v="Socioeconómico"/>
    <n v="8"/>
    <x v="2"/>
    <x v="2"/>
    <x v="0"/>
    <x v="7"/>
    <x v="0"/>
    <x v="50"/>
    <s v="Años 2006-2009-2011-2013-2015-2017"/>
    <s v="CLP/mes"/>
    <s v="Elaboración propia con base en Encuestas CASEN 2006 a 2017"/>
    <s v="Evolución del Ingreso Promedio Mensual por Persona para la Región del Biobío"/>
    <s v="Gráfico que muestra la cantidad de fruta exportada desde la Región del Biobí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8"/>
    <x v="0"/>
    <s v="#1774B17"/>
  </r>
  <r>
    <s v="0191"/>
    <x v="0"/>
    <x v="1"/>
    <s v="Socioeconómico"/>
    <n v="9"/>
    <x v="2"/>
    <x v="2"/>
    <x v="0"/>
    <x v="8"/>
    <x v="0"/>
    <x v="50"/>
    <s v="Años 2006-2009-2011-2013-2015-2017"/>
    <s v="CLP/mes"/>
    <s v="Elaboración propia con base en Encuestas CASEN 2006 a 2017"/>
    <s v="Evolución del Ingreso Promedio Mensual por Persona para la Región de La Araucanía"/>
    <s v="Gráfico que muestra la cantidad de fruta exportada desde la Región de La Araucaní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9"/>
    <x v="0"/>
    <s v="#1774B18"/>
  </r>
  <r>
    <s v="0192"/>
    <x v="0"/>
    <x v="1"/>
    <s v="Socioeconómico"/>
    <n v="10"/>
    <x v="2"/>
    <x v="2"/>
    <x v="0"/>
    <x v="9"/>
    <x v="0"/>
    <x v="50"/>
    <s v="Años 2006-2009-2011-2013-2015-2017"/>
    <s v="CLP/mes"/>
    <s v="Elaboración propia con base en Encuestas CASEN 2006 a 2017"/>
    <s v="Evolución del Ingreso Promedio Mensual por Persona para la Región de Los Lagos"/>
    <s v="Gráfico que muestra la cantidad de fruta exportada desde la Región de Los Lag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0"/>
    <x v="0"/>
    <s v="#1774B19"/>
  </r>
  <r>
    <s v="0193"/>
    <x v="0"/>
    <x v="1"/>
    <s v="Socioeconómico"/>
    <n v="11"/>
    <x v="2"/>
    <x v="2"/>
    <x v="0"/>
    <x v="10"/>
    <x v="0"/>
    <x v="50"/>
    <s v="Años 2006-2009-2011-2013-2015-2017"/>
    <s v="CLP/mes"/>
    <s v="Elaboración propia con base en Encuestas CASEN 2006 a 2017"/>
    <s v="Evolución del Ingreso Promedio Mensual por Persona para la Región de Aysén"/>
    <s v="Gráfico que muestra la cantidad de fruta exportada desde la Región de Aysé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1"/>
    <x v="0"/>
    <s v="#1774B20"/>
  </r>
  <r>
    <s v="0194"/>
    <x v="0"/>
    <x v="1"/>
    <s v="Socioeconómico"/>
    <n v="12"/>
    <x v="2"/>
    <x v="2"/>
    <x v="0"/>
    <x v="11"/>
    <x v="0"/>
    <x v="50"/>
    <s v="Años 2006-2009-2011-2013-2015-2017"/>
    <s v="CLP/mes"/>
    <s v="Elaboración propia con base en Encuestas CASEN 2006 a 2017"/>
    <s v="Evolución del Ingreso Promedio Mensual por Persona para la Región de Magallanes"/>
    <s v="Gráfico que muestra la cantidad de fruta exportada desde la Región de Magallan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2"/>
    <x v="0"/>
    <s v="#1774B21"/>
  </r>
  <r>
    <s v="0195"/>
    <x v="0"/>
    <x v="1"/>
    <s v="Socioeconómico"/>
    <n v="13"/>
    <x v="2"/>
    <x v="2"/>
    <x v="0"/>
    <x v="12"/>
    <x v="0"/>
    <x v="50"/>
    <s v="Años 2006-2009-2011-2013-2015-2017"/>
    <s v="CLP/mes"/>
    <s v="Elaboración propia con base en Encuestas CASEN 2006 a 2017"/>
    <s v="Evolución del Ingreso Promedio Mensual por Persona para la Región Metropolitana"/>
    <s v="Gráfico que muestra la cantidad de fruta exportada desde la Región Metropolita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3"/>
    <x v="0"/>
    <s v="#1774B22"/>
  </r>
  <r>
    <s v="0196"/>
    <x v="0"/>
    <x v="1"/>
    <s v="Socioeconómico"/>
    <n v="14"/>
    <x v="2"/>
    <x v="2"/>
    <x v="0"/>
    <x v="13"/>
    <x v="0"/>
    <x v="50"/>
    <s v="Años 2006-2009-2011-2013-2015-2017"/>
    <s v="CLP/mes"/>
    <s v="Elaboración propia con base en Encuestas CASEN 2006 a 2017"/>
    <s v="Evolución del Ingreso Promedio Mensual por Persona para la Región de Los Ríos"/>
    <s v="Gráfico que muestra la cantidad de fruta exportada desde la Región de Los Rí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4"/>
    <x v="0"/>
    <s v="#1774B23"/>
  </r>
  <r>
    <s v="0197"/>
    <x v="0"/>
    <x v="1"/>
    <s v="Socioeconómico"/>
    <n v="15"/>
    <x v="2"/>
    <x v="2"/>
    <x v="0"/>
    <x v="14"/>
    <x v="0"/>
    <x v="50"/>
    <s v="Años 2006-2009-2011-2013-2015-2017"/>
    <s v="CLP/mes"/>
    <s v="Elaboración propia con base en Encuestas CASEN 2006 a 2017"/>
    <s v="Evolución del Ingreso Promedio Mensual por Persona para la Región de Arica y Parinacota"/>
    <s v="Gráfico que muestra la cantidad de fruta exportada desde la Región de Arica y Parinaco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5"/>
    <x v="0"/>
    <s v="#1774B24"/>
  </r>
  <r>
    <s v="0198"/>
    <x v="0"/>
    <x v="1"/>
    <s v="Socioeconómico"/>
    <n v="16"/>
    <x v="2"/>
    <x v="2"/>
    <x v="0"/>
    <x v="15"/>
    <x v="0"/>
    <x v="50"/>
    <s v="Años 2006-2009-2011-2013-2015-2017"/>
    <s v="CLP/mes"/>
    <s v="Elaboración propia con base en Encuestas CASEN 2006 a 2017"/>
    <s v="Evolución del Ingreso Promedio Mensual por Persona para la Región de Ñuble"/>
    <s v="Gráfico que muestra la cantidad de fruta exportada desde la Región de Ñub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00?ZOHO_CRITERIA=%22Localiza%20Chile%22.%22Codreg%22%3D16"/>
    <x v="0"/>
    <s v="#1774B25"/>
  </r>
  <r>
    <s v="0199"/>
    <x v="0"/>
    <x v="1"/>
    <s v="Socioeconómico"/>
    <n v="1101"/>
    <x v="3"/>
    <x v="3"/>
    <x v="3"/>
    <x v="78"/>
    <x v="0"/>
    <x v="51"/>
    <s v="Años 2006-2009-2011-2013-2015-2017"/>
    <s v="CLP/mes"/>
    <s v="Elaboración propia con base en Encuestas CASEN 2006 a 2017"/>
    <s v="Evolución del Ingreso Promedio Mensual por Persona en la comuna de Iquique"/>
    <s v="Gráfico que muestra la cantidad de fruta exportada desde la Iquiqu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101"/>
    <x v="0"/>
    <s v="#1774B77"/>
  </r>
  <r>
    <s v="0200"/>
    <x v="0"/>
    <x v="1"/>
    <s v="Socioeconómico"/>
    <n v="1107"/>
    <x v="3"/>
    <x v="3"/>
    <x v="3"/>
    <x v="79"/>
    <x v="0"/>
    <x v="51"/>
    <s v="Años 2006-2009-2011-2013-2015-2017"/>
    <s v="CLP/mes"/>
    <s v="Elaboración propia con base en Encuestas CASEN 2006 a 2017"/>
    <s v="Evolución del Ingreso Promedio Mensual por Persona en la comuna de Alto Hospicio"/>
    <s v="Gráfico que muestra la cantidad de fruta exportada desde la Alto Hospici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107"/>
    <x v="0"/>
    <s v="#1774B78"/>
  </r>
  <r>
    <s v="0201"/>
    <x v="0"/>
    <x v="1"/>
    <s v="Socioeconómico"/>
    <n v="1401"/>
    <x v="3"/>
    <x v="3"/>
    <x v="3"/>
    <x v="80"/>
    <x v="0"/>
    <x v="51"/>
    <s v="Años 2006-2009-2011-2013-2015-2017"/>
    <s v="CLP/mes"/>
    <s v="Elaboración propia con base en Encuestas CASEN 2006 a 2017"/>
    <s v="Evolución del Ingreso Promedio Mensual por Persona en la comuna de Pozo Almonte"/>
    <s v="Gráfico que muestra la cantidad de fruta exportada desde la Pozo Almont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1"/>
    <x v="0"/>
    <s v="#1774B79"/>
  </r>
  <r>
    <s v="0202"/>
    <x v="0"/>
    <x v="1"/>
    <s v="Socioeconómico"/>
    <n v="1402"/>
    <x v="3"/>
    <x v="3"/>
    <x v="3"/>
    <x v="81"/>
    <x v="0"/>
    <x v="51"/>
    <s v="Años 2006-2009-2011-2013-2015-2017"/>
    <s v="CLP/mes"/>
    <s v="Elaboración propia con base en Encuestas CASEN 2006 a 2017"/>
    <s v="Evolución del Ingreso Promedio Mensual por Persona en la comuna de Camiña"/>
    <s v="Gráfico que muestra la cantidad de fruta exportada desde la Camiñ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2"/>
    <x v="0"/>
    <s v="#1774B80"/>
  </r>
  <r>
    <s v="0203"/>
    <x v="0"/>
    <x v="1"/>
    <s v="Socioeconómico"/>
    <n v="1403"/>
    <x v="3"/>
    <x v="3"/>
    <x v="3"/>
    <x v="82"/>
    <x v="0"/>
    <x v="51"/>
    <s v="Años 2006-2009-2011-2013-2015-2017"/>
    <s v="CLP/mes"/>
    <s v="Elaboración propia con base en Encuestas CASEN 2006 a 2017"/>
    <s v="Evolución del Ingreso Promedio Mensual por Persona en la comuna de Colchane"/>
    <s v="Gráfico que muestra la cantidad de fruta exportada desde la Colchan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3"/>
    <x v="0"/>
    <s v="#1774B81"/>
  </r>
  <r>
    <s v="0204"/>
    <x v="0"/>
    <x v="1"/>
    <s v="Socioeconómico"/>
    <n v="1404"/>
    <x v="3"/>
    <x v="3"/>
    <x v="3"/>
    <x v="83"/>
    <x v="0"/>
    <x v="51"/>
    <s v="Años 2006-2009-2011-2013-2015-2017"/>
    <s v="CLP/mes"/>
    <s v="Elaboración propia con base en Encuestas CASEN 2006 a 2017"/>
    <s v="Evolución del Ingreso Promedio Mensual por Persona en la comuna de Huara"/>
    <s v="Gráfico que muestra la cantidad de fruta exportada desde la Hua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4"/>
    <x v="0"/>
    <s v="#1774B82"/>
  </r>
  <r>
    <s v="0205"/>
    <x v="0"/>
    <x v="1"/>
    <s v="Socioeconómico"/>
    <n v="1405"/>
    <x v="3"/>
    <x v="3"/>
    <x v="3"/>
    <x v="84"/>
    <x v="0"/>
    <x v="51"/>
    <s v="Años 2006-2009-2011-2013-2015-2017"/>
    <s v="CLP/mes"/>
    <s v="Elaboración propia con base en Encuestas CASEN 2006 a 2017"/>
    <s v="Evolución del Ingreso Promedio Mensual por Persona en la comuna de Pica"/>
    <s v="Gráfico que muestra la cantidad de fruta exportada desde la Pi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1405"/>
    <x v="0"/>
    <s v="#1774B83"/>
  </r>
  <r>
    <s v="0206"/>
    <x v="0"/>
    <x v="1"/>
    <s v="Socioeconómico"/>
    <n v="2101"/>
    <x v="3"/>
    <x v="3"/>
    <x v="3"/>
    <x v="85"/>
    <x v="0"/>
    <x v="51"/>
    <s v="Años 2006-2009-2011-2013-2015-2017"/>
    <s v="CLP/mes"/>
    <s v="Elaboración propia con base en Encuestas CASEN 2006 a 2017"/>
    <s v="Evolución del Ingreso Promedio Mensual por Persona en la comuna de Antofagasta"/>
    <s v="Gráfico que muestra la cantidad de fruta exportada desde la Antofagas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1"/>
    <x v="0"/>
    <s v="#1774B84"/>
  </r>
  <r>
    <s v="0207"/>
    <x v="0"/>
    <x v="1"/>
    <s v="Socioeconómico"/>
    <n v="2102"/>
    <x v="3"/>
    <x v="3"/>
    <x v="3"/>
    <x v="86"/>
    <x v="0"/>
    <x v="51"/>
    <s v="Años 2006-2009-2011-2013-2015-2017"/>
    <s v="CLP/mes"/>
    <s v="Elaboración propia con base en Encuestas CASEN 2006 a 2017"/>
    <s v="Evolución del Ingreso Promedio Mensual por Persona en la comuna de Mejillones"/>
    <s v="Gráfico que muestra la cantidad de fruta exportada desde la Mejillon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2"/>
    <x v="0"/>
    <s v="#1774B85"/>
  </r>
  <r>
    <s v="0208"/>
    <x v="0"/>
    <x v="1"/>
    <s v="Socioeconómico"/>
    <n v="2103"/>
    <x v="3"/>
    <x v="3"/>
    <x v="3"/>
    <x v="87"/>
    <x v="0"/>
    <x v="51"/>
    <s v="Años 2006-2009-2011-2013-2015-2017"/>
    <s v="CLP/mes"/>
    <s v="Elaboración propia con base en Encuestas CASEN 2006 a 2017"/>
    <s v="Evolución del Ingreso Promedio Mensual por Persona en la comuna de Sierra Gorda"/>
    <s v="Gráfico que muestra la cantidad de fruta exportada desde la Sierra Gord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3"/>
    <x v="0"/>
    <s v="#1774B86"/>
  </r>
  <r>
    <s v="0209"/>
    <x v="0"/>
    <x v="1"/>
    <s v="Socioeconómico"/>
    <n v="2104"/>
    <x v="3"/>
    <x v="3"/>
    <x v="3"/>
    <x v="88"/>
    <x v="0"/>
    <x v="51"/>
    <s v="Años 2006-2009-2011-2013-2015-2017"/>
    <s v="CLP/mes"/>
    <s v="Elaboración propia con base en Encuestas CASEN 2006 a 2017"/>
    <s v="Evolución del Ingreso Promedio Mensual por Persona en la comuna de Taltal"/>
    <s v="Gráfico que muestra la cantidad de fruta exportada desde la Talta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104"/>
    <x v="0"/>
    <s v="#1774B87"/>
  </r>
  <r>
    <s v="0210"/>
    <x v="0"/>
    <x v="1"/>
    <s v="Socioeconómico"/>
    <n v="2201"/>
    <x v="3"/>
    <x v="3"/>
    <x v="3"/>
    <x v="89"/>
    <x v="0"/>
    <x v="51"/>
    <s v="Años 2006-2009-2011-2013-2015-2017"/>
    <s v="CLP/mes"/>
    <s v="Elaboración propia con base en Encuestas CASEN 2006 a 2017"/>
    <s v="Evolución del Ingreso Promedio Mensual por Persona en la comuna de Calama"/>
    <s v="Gráfico que muestra la cantidad de fruta exportada desde la Cal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1"/>
    <x v="0"/>
    <s v="#1774B88"/>
  </r>
  <r>
    <s v="0211"/>
    <x v="0"/>
    <x v="1"/>
    <s v="Socioeconómico"/>
    <n v="2202"/>
    <x v="3"/>
    <x v="3"/>
    <x v="3"/>
    <x v="90"/>
    <x v="0"/>
    <x v="51"/>
    <s v="Años 2006-2009-2011-2013-2015-2017"/>
    <s v="CLP/mes"/>
    <s v="Elaboración propia con base en Encuestas CASEN 2006 a 2017"/>
    <s v="Evolución del Ingreso Promedio Mensual por Persona en la comuna de Ollagüe"/>
    <s v="Gráfico que muestra la cantidad de fruta exportada desde la Ollagü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2"/>
    <x v="0"/>
    <s v="#1774B89"/>
  </r>
  <r>
    <s v="0212"/>
    <x v="0"/>
    <x v="1"/>
    <s v="Socioeconómico"/>
    <n v="2203"/>
    <x v="3"/>
    <x v="3"/>
    <x v="3"/>
    <x v="91"/>
    <x v="0"/>
    <x v="51"/>
    <s v="Años 2006-2009-2011-2013-2015-2017"/>
    <s v="CLP/mes"/>
    <s v="Elaboración propia con base en Encuestas CASEN 2006 a 2017"/>
    <s v="Evolución del Ingreso Promedio Mensual por Persona en la comuna de San Pedro de Atacama"/>
    <s v="Gráfico que muestra la cantidad de fruta exportada desde la San Pedro de Atacam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203"/>
    <x v="0"/>
    <s v="#1774B90"/>
  </r>
  <r>
    <s v="0213"/>
    <x v="0"/>
    <x v="1"/>
    <s v="Socioeconómico"/>
    <n v="2301"/>
    <x v="3"/>
    <x v="3"/>
    <x v="3"/>
    <x v="92"/>
    <x v="0"/>
    <x v="51"/>
    <s v="Años 2006-2009-2011-2013-2015-2017"/>
    <s v="CLP/mes"/>
    <s v="Elaboración propia con base en Encuestas CASEN 2006 a 2017"/>
    <s v="Evolución del Ingreso Promedio Mensual por Persona en la comuna de Tocopilla"/>
    <s v="Gráfico que muestra la cantidad de fruta exportada desde la Tocopil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301"/>
    <x v="0"/>
    <s v="#1774B91"/>
  </r>
  <r>
    <s v="0214"/>
    <x v="0"/>
    <x v="1"/>
    <s v="Socioeconómico"/>
    <n v="2302"/>
    <x v="3"/>
    <x v="3"/>
    <x v="3"/>
    <x v="93"/>
    <x v="0"/>
    <x v="51"/>
    <s v="Años 2006-2009-2011-2013-2015-2017"/>
    <s v="CLP/mes"/>
    <s v="Elaboración propia con base en Encuestas CASEN 2006 a 2017"/>
    <s v="Evolución del Ingreso Promedio Mensual por Persona en la comuna de María Elena"/>
    <s v="Gráfico que muestra la cantidad de fruta exportada desde la María El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2302"/>
    <x v="0"/>
    <s v="#1774B92"/>
  </r>
  <r>
    <s v="0215"/>
    <x v="0"/>
    <x v="1"/>
    <s v="Socioeconómico"/>
    <n v="3101"/>
    <x v="3"/>
    <x v="3"/>
    <x v="3"/>
    <x v="94"/>
    <x v="0"/>
    <x v="51"/>
    <s v="Años 2006-2009-2011-2013-2015-2017"/>
    <s v="CLP/mes"/>
    <s v="Elaboración propia con base en Encuestas CASEN 2006 a 2017"/>
    <s v="Evolución del Ingreso Promedio Mensual por Persona en la comuna de Copiapó"/>
    <s v="Gráfico que muestra la cantidad de fruta exportada desde la Copiapó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1"/>
    <x v="0"/>
    <s v="#1774B93"/>
  </r>
  <r>
    <s v="0216"/>
    <x v="0"/>
    <x v="1"/>
    <s v="Socioeconómico"/>
    <n v="3102"/>
    <x v="3"/>
    <x v="3"/>
    <x v="3"/>
    <x v="95"/>
    <x v="0"/>
    <x v="51"/>
    <s v="Años 2006-2009-2011-2013-2015-2017"/>
    <s v="CLP/mes"/>
    <s v="Elaboración propia con base en Encuestas CASEN 2006 a 2017"/>
    <s v="Evolución del Ingreso Promedio Mensual por Persona en la comuna de Caldera"/>
    <s v="Gráfico que muestra la cantidad de fruta exportada desde la Cald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2"/>
    <x v="0"/>
    <s v="#1774B94"/>
  </r>
  <r>
    <s v="0217"/>
    <x v="0"/>
    <x v="1"/>
    <s v="Socioeconómico"/>
    <n v="3103"/>
    <x v="3"/>
    <x v="3"/>
    <x v="3"/>
    <x v="96"/>
    <x v="0"/>
    <x v="51"/>
    <s v="Años 2006-2009-2011-2013-2015-2017"/>
    <s v="CLP/mes"/>
    <s v="Elaboración propia con base en Encuestas CASEN 2006 a 2017"/>
    <s v="Evolución del Ingreso Promedio Mensual por Persona en la comuna de Tierra Amarilla"/>
    <s v="Gráfico que muestra la cantidad de fruta exportada desde la Tierra Amaril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103"/>
    <x v="0"/>
    <s v="#1774B95"/>
  </r>
  <r>
    <s v="0218"/>
    <x v="0"/>
    <x v="1"/>
    <s v="Socioeconómico"/>
    <n v="3201"/>
    <x v="3"/>
    <x v="3"/>
    <x v="3"/>
    <x v="97"/>
    <x v="0"/>
    <x v="51"/>
    <s v="Años 2006-2009-2011-2013-2015-2017"/>
    <s v="CLP/mes"/>
    <s v="Elaboración propia con base en Encuestas CASEN 2006 a 2017"/>
    <s v="Evolución del Ingreso Promedio Mensual por Persona en la comuna de Chañaral"/>
    <s v="Gráfico que muestra la cantidad de fruta exportada desde la Chañara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201"/>
    <x v="0"/>
    <s v="#1774B96"/>
  </r>
  <r>
    <s v="0219"/>
    <x v="0"/>
    <x v="1"/>
    <s v="Socioeconómico"/>
    <n v="3202"/>
    <x v="3"/>
    <x v="3"/>
    <x v="3"/>
    <x v="98"/>
    <x v="0"/>
    <x v="51"/>
    <s v="Años 2006-2009-2011-2013-2015-2017"/>
    <s v="CLP/mes"/>
    <s v="Elaboración propia con base en Encuestas CASEN 2006 a 2017"/>
    <s v="Evolución del Ingreso Promedio Mensual por Persona en la comuna de Diego de Almagro"/>
    <s v="Gráfico que muestra la cantidad de fruta exportada desde la Diego de Almagr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202"/>
    <x v="0"/>
    <s v="#1774B97"/>
  </r>
  <r>
    <s v="0220"/>
    <x v="0"/>
    <x v="1"/>
    <s v="Socioeconómico"/>
    <n v="3301"/>
    <x v="3"/>
    <x v="3"/>
    <x v="3"/>
    <x v="99"/>
    <x v="0"/>
    <x v="51"/>
    <s v="Años 2006-2009-2011-2013-2015-2017"/>
    <s v="CLP/mes"/>
    <s v="Elaboración propia con base en Encuestas CASEN 2006 a 2017"/>
    <s v="Evolución del Ingreso Promedio Mensual por Persona en la comuna de Vallenar"/>
    <s v="Gráfico que muestra la cantidad de fruta exportada desde la Vallen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1"/>
    <x v="0"/>
    <s v="#1774B98"/>
  </r>
  <r>
    <s v="0221"/>
    <x v="0"/>
    <x v="1"/>
    <s v="Socioeconómico"/>
    <n v="3302"/>
    <x v="3"/>
    <x v="3"/>
    <x v="3"/>
    <x v="100"/>
    <x v="0"/>
    <x v="51"/>
    <s v="Años 2006-2009-2011-2013-2015-2017"/>
    <s v="CLP/mes"/>
    <s v="Elaboración propia con base en Encuestas CASEN 2006 a 2017"/>
    <s v="Evolución del Ingreso Promedio Mensual por Persona en la comuna de Alto del Carmen"/>
    <s v="Gráfico que muestra la cantidad de fruta exportada desde la Alto del Carme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2"/>
    <x v="0"/>
    <s v="#1774B99"/>
  </r>
  <r>
    <s v="0222"/>
    <x v="0"/>
    <x v="1"/>
    <s v="Socioeconómico"/>
    <n v="3303"/>
    <x v="3"/>
    <x v="3"/>
    <x v="3"/>
    <x v="101"/>
    <x v="0"/>
    <x v="51"/>
    <s v="Años 2006-2009-2011-2013-2015-2017"/>
    <s v="CLP/mes"/>
    <s v="Elaboración propia con base en Encuestas CASEN 2006 a 2017"/>
    <s v="Evolución del Ingreso Promedio Mensual por Persona en la comuna de Freirina"/>
    <s v="Gráfico que muestra la cantidad de fruta exportada desde la Freiri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3"/>
    <x v="0"/>
    <s v="#1774B100"/>
  </r>
  <r>
    <s v="0223"/>
    <x v="0"/>
    <x v="1"/>
    <s v="Socioeconómico"/>
    <n v="3304"/>
    <x v="3"/>
    <x v="3"/>
    <x v="3"/>
    <x v="102"/>
    <x v="0"/>
    <x v="51"/>
    <s v="Años 2006-2009-2011-2013-2015-2017"/>
    <s v="CLP/mes"/>
    <s v="Elaboración propia con base en Encuestas CASEN 2006 a 2017"/>
    <s v="Evolución del Ingreso Promedio Mensual por Persona en la comuna de Huasco"/>
    <s v="Gráfico que muestra la cantidad de fruta exportada desde la Huasc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3304"/>
    <x v="0"/>
    <s v="#1774B101"/>
  </r>
  <r>
    <s v="0224"/>
    <x v="0"/>
    <x v="1"/>
    <s v="Socioeconómico"/>
    <n v="4101"/>
    <x v="3"/>
    <x v="3"/>
    <x v="3"/>
    <x v="103"/>
    <x v="0"/>
    <x v="51"/>
    <s v="Años 2006-2009-2011-2013-2015-2017"/>
    <s v="CLP/mes"/>
    <s v="Elaboración propia con base en Encuestas CASEN 2006 a 2017"/>
    <s v="Evolución del Ingreso Promedio Mensual por Persona en la comuna de La Serena"/>
    <s v="Gráfico que muestra la cantidad de fruta exportada desde la La Ser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1"/>
    <x v="0"/>
    <s v="#1774B102"/>
  </r>
  <r>
    <s v="0225"/>
    <x v="0"/>
    <x v="1"/>
    <s v="Socioeconómico"/>
    <n v="4102"/>
    <x v="3"/>
    <x v="3"/>
    <x v="3"/>
    <x v="104"/>
    <x v="0"/>
    <x v="51"/>
    <s v="Años 2006-2009-2011-2013-2015-2017"/>
    <s v="CLP/mes"/>
    <s v="Elaboración propia con base en Encuestas CASEN 2006 a 2017"/>
    <s v="Evolución del Ingreso Promedio Mensual por Persona en la comuna de Coquimbo"/>
    <s v="Gráfico que muestra la cantidad de fruta exportada desde la Coquim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2"/>
    <x v="0"/>
    <s v="#1774B103"/>
  </r>
  <r>
    <s v="0226"/>
    <x v="0"/>
    <x v="1"/>
    <s v="Socioeconómico"/>
    <n v="4103"/>
    <x v="3"/>
    <x v="3"/>
    <x v="3"/>
    <x v="105"/>
    <x v="0"/>
    <x v="51"/>
    <s v="Años 2006-2009-2011-2013-2015-2017"/>
    <s v="CLP/mes"/>
    <s v="Elaboración propia con base en Encuestas CASEN 2006 a 2017"/>
    <s v="Evolución del Ingreso Promedio Mensual por Persona en la comuna de Andacollo"/>
    <s v="Gráfico que muestra la cantidad de fruta exportada desde la Andacoll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3"/>
    <x v="0"/>
    <s v="#1774B104"/>
  </r>
  <r>
    <s v="0227"/>
    <x v="0"/>
    <x v="1"/>
    <s v="Socioeconómico"/>
    <n v="4104"/>
    <x v="3"/>
    <x v="3"/>
    <x v="3"/>
    <x v="106"/>
    <x v="0"/>
    <x v="51"/>
    <s v="Años 2006-2009-2011-2013-2015-2017"/>
    <s v="CLP/mes"/>
    <s v="Elaboración propia con base en Encuestas CASEN 2006 a 2017"/>
    <s v="Evolución del Ingreso Promedio Mensual por Persona en la comuna de La Higuera"/>
    <s v="Gráfico que muestra la cantidad de fruta exportada desde la La Higu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4"/>
    <x v="0"/>
    <s v="#1774B105"/>
  </r>
  <r>
    <s v="0228"/>
    <x v="0"/>
    <x v="1"/>
    <s v="Socioeconómico"/>
    <n v="4105"/>
    <x v="3"/>
    <x v="3"/>
    <x v="3"/>
    <x v="107"/>
    <x v="0"/>
    <x v="51"/>
    <s v="Años 2006-2009-2011-2013-2015-2017"/>
    <s v="CLP/mes"/>
    <s v="Elaboración propia con base en Encuestas CASEN 2006 a 2017"/>
    <s v="Evolución del Ingreso Promedio Mensual por Persona en la comuna de Paiguano"/>
    <s v="Gráfico que muestra la cantidad de fruta exportada desde la Paiguan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5"/>
    <x v="0"/>
    <s v="#1774B106"/>
  </r>
  <r>
    <s v="0229"/>
    <x v="0"/>
    <x v="1"/>
    <s v="Socioeconómico"/>
    <n v="4106"/>
    <x v="3"/>
    <x v="3"/>
    <x v="3"/>
    <x v="108"/>
    <x v="0"/>
    <x v="51"/>
    <s v="Años 2006-2009-2011-2013-2015-2017"/>
    <s v="CLP/mes"/>
    <s v="Elaboración propia con base en Encuestas CASEN 2006 a 2017"/>
    <s v="Evolución del Ingreso Promedio Mensual por Persona en la comuna de Vicuña"/>
    <s v="Gráfico que muestra la cantidad de fruta exportada desde la Vicuñ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106"/>
    <x v="0"/>
    <s v="#1774B107"/>
  </r>
  <r>
    <s v="0230"/>
    <x v="0"/>
    <x v="1"/>
    <s v="Socioeconómico"/>
    <n v="4201"/>
    <x v="3"/>
    <x v="3"/>
    <x v="3"/>
    <x v="109"/>
    <x v="0"/>
    <x v="51"/>
    <s v="Años 2006-2009-2011-2013-2015-2017"/>
    <s v="CLP/mes"/>
    <s v="Elaboración propia con base en Encuestas CASEN 2006 a 2017"/>
    <s v="Evolución del Ingreso Promedio Mensual por Persona en la comuna de Illapel"/>
    <s v="Gráfico que muestra la cantidad de fruta exportada desde la Illapel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1"/>
    <x v="0"/>
    <s v="#1774B108"/>
  </r>
  <r>
    <s v="0231"/>
    <x v="0"/>
    <x v="1"/>
    <s v="Socioeconómico"/>
    <n v="4202"/>
    <x v="3"/>
    <x v="3"/>
    <x v="3"/>
    <x v="110"/>
    <x v="0"/>
    <x v="51"/>
    <s v="Años 2006-2009-2011-2013-2015-2017"/>
    <s v="CLP/mes"/>
    <s v="Elaboración propia con base en Encuestas CASEN 2006 a 2017"/>
    <s v="Evolución del Ingreso Promedio Mensual por Persona en la comuna de Canela"/>
    <s v="Gráfico que muestra la cantidad de fruta exportada desde la Canel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2"/>
    <x v="0"/>
    <s v="#1774B109"/>
  </r>
  <r>
    <s v="0232"/>
    <x v="0"/>
    <x v="1"/>
    <s v="Socioeconómico"/>
    <n v="4203"/>
    <x v="3"/>
    <x v="3"/>
    <x v="3"/>
    <x v="111"/>
    <x v="0"/>
    <x v="51"/>
    <s v="Años 2006-2009-2011-2013-2015-2017"/>
    <s v="CLP/mes"/>
    <s v="Elaboración propia con base en Encuestas CASEN 2006 a 2017"/>
    <s v="Evolución del Ingreso Promedio Mensual por Persona en la comuna de Los Vilos"/>
    <s v="Gráfico que muestra la cantidad de fruta exportada desde la Los Vilo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3"/>
    <x v="0"/>
    <s v="#1774B110"/>
  </r>
  <r>
    <s v="0233"/>
    <x v="0"/>
    <x v="1"/>
    <s v="Socioeconómico"/>
    <n v="4204"/>
    <x v="3"/>
    <x v="3"/>
    <x v="3"/>
    <x v="112"/>
    <x v="0"/>
    <x v="51"/>
    <s v="Años 2006-2009-2011-2013-2015-2017"/>
    <s v="CLP/mes"/>
    <s v="Elaboración propia con base en Encuestas CASEN 2006 a 2017"/>
    <s v="Evolución del Ingreso Promedio Mensual por Persona en la comuna de Salamanca"/>
    <s v="Gráfico que muestra la cantidad de fruta exportada desde la Salaman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204"/>
    <x v="0"/>
    <s v="#1774B111"/>
  </r>
  <r>
    <s v="0234"/>
    <x v="0"/>
    <x v="1"/>
    <s v="Socioeconómico"/>
    <n v="4301"/>
    <x v="3"/>
    <x v="3"/>
    <x v="3"/>
    <x v="113"/>
    <x v="0"/>
    <x v="51"/>
    <s v="Años 2006-2009-2011-2013-2015-2017"/>
    <s v="CLP/mes"/>
    <s v="Elaboración propia con base en Encuestas CASEN 2006 a 2017"/>
    <s v="Evolución del Ingreso Promedio Mensual por Persona en la comuna de Ovalle"/>
    <s v="Gráfico que muestra la cantidad de fruta exportada desde la Ovalle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1"/>
    <x v="0"/>
    <s v="#1774B112"/>
  </r>
  <r>
    <s v="0235"/>
    <x v="0"/>
    <x v="1"/>
    <s v="Socioeconómico"/>
    <n v="4302"/>
    <x v="3"/>
    <x v="3"/>
    <x v="3"/>
    <x v="114"/>
    <x v="0"/>
    <x v="51"/>
    <s v="Años 2006-2009-2011-2013-2015-2017"/>
    <s v="CLP/mes"/>
    <s v="Elaboración propia con base en Encuestas CASEN 2006 a 2017"/>
    <s v="Evolución del Ingreso Promedio Mensual por Persona en la comuna de Combarbalá"/>
    <s v="Gráfico que muestra la cantidad de fruta exportada desde la Combarbalá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2"/>
    <x v="0"/>
    <s v="#1774B113"/>
  </r>
  <r>
    <s v="0236"/>
    <x v="0"/>
    <x v="1"/>
    <s v="Socioeconómico"/>
    <n v="4303"/>
    <x v="3"/>
    <x v="3"/>
    <x v="3"/>
    <x v="115"/>
    <x v="0"/>
    <x v="51"/>
    <s v="Años 2006-2009-2011-2013-2015-2017"/>
    <s v="CLP/mes"/>
    <s v="Elaboración propia con base en Encuestas CASEN 2006 a 2017"/>
    <s v="Evolución del Ingreso Promedio Mensual por Persona en la comuna de Monte Patria"/>
    <s v="Gráfico que muestra la cantidad de fruta exportada desde la Monte Patri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3"/>
    <x v="0"/>
    <s v="#1774B114"/>
  </r>
  <r>
    <s v="0237"/>
    <x v="0"/>
    <x v="1"/>
    <s v="Socioeconómico"/>
    <n v="4304"/>
    <x v="3"/>
    <x v="3"/>
    <x v="3"/>
    <x v="116"/>
    <x v="0"/>
    <x v="51"/>
    <s v="Años 2006-2009-2011-2013-2015-2017"/>
    <s v="CLP/mes"/>
    <s v="Elaboración propia con base en Encuestas CASEN 2006 a 2017"/>
    <s v="Evolución del Ingreso Promedio Mensual por Persona en la comuna de Punitaqui"/>
    <s v="Gráfico que muestra la cantidad de fruta exportada desde la Punitaqui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4"/>
    <x v="0"/>
    <s v="#1774B115"/>
  </r>
  <r>
    <s v="0238"/>
    <x v="0"/>
    <x v="1"/>
    <s v="Socioeconómico"/>
    <n v="4305"/>
    <x v="3"/>
    <x v="3"/>
    <x v="3"/>
    <x v="117"/>
    <x v="0"/>
    <x v="51"/>
    <s v="Años 2006-2009-2011-2013-2015-2017"/>
    <s v="CLP/mes"/>
    <s v="Elaboración propia con base en Encuestas CASEN 2006 a 2017"/>
    <s v="Evolución del Ingreso Promedio Mensual por Persona en la comuna de Río Hurtado"/>
    <s v="Gráfico que muestra la cantidad de fruta exportada desde la Río Hurta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4305"/>
    <x v="0"/>
    <s v="#1774B116"/>
  </r>
  <r>
    <s v="0239"/>
    <x v="0"/>
    <x v="1"/>
    <s v="Socioeconómico"/>
    <n v="5101"/>
    <x v="3"/>
    <x v="3"/>
    <x v="3"/>
    <x v="118"/>
    <x v="0"/>
    <x v="51"/>
    <s v="Años 2006-2009-2011-2013-2015-2017"/>
    <s v="CLP/mes"/>
    <s v="Elaboración propia con base en Encuestas CASEN 2006 a 2017"/>
    <s v="Evolución del Ingreso Promedio Mensual por Persona en la comuna de Valparaíso"/>
    <s v="Gráfico que muestra la cantidad de fruta exportada desde la Valparaís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1"/>
    <x v="0"/>
    <s v="#1774B117"/>
  </r>
  <r>
    <s v="0240"/>
    <x v="0"/>
    <x v="1"/>
    <s v="Socioeconómico"/>
    <n v="5102"/>
    <x v="3"/>
    <x v="3"/>
    <x v="3"/>
    <x v="119"/>
    <x v="0"/>
    <x v="51"/>
    <s v="Años 2006-2009-2011-2013-2015-2017"/>
    <s v="CLP/mes"/>
    <s v="Elaboración propia con base en Encuestas CASEN 2006 a 2017"/>
    <s v="Evolución del Ingreso Promedio Mensual por Persona en la comuna de Casablanca"/>
    <s v="Gráfico que muestra la cantidad de fruta exportada desde la Casablan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2"/>
    <x v="0"/>
    <s v="#1774B118"/>
  </r>
  <r>
    <s v="0241"/>
    <x v="0"/>
    <x v="1"/>
    <s v="Socioeconómico"/>
    <n v="5103"/>
    <x v="3"/>
    <x v="3"/>
    <x v="3"/>
    <x v="120"/>
    <x v="0"/>
    <x v="51"/>
    <s v="Años 2006-2009-2011-2013-2015-2017"/>
    <s v="CLP/mes"/>
    <s v="Elaboración propia con base en Encuestas CASEN 2006 a 2017"/>
    <s v="Evolución del Ingreso Promedio Mensual por Persona en la comuna de Concón"/>
    <s v="Gráfico que muestra la cantidad de fruta exportada desde la Concó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3"/>
    <x v="0"/>
    <s v="#1774B119"/>
  </r>
  <r>
    <s v="0242"/>
    <x v="0"/>
    <x v="1"/>
    <s v="Socioeconómico"/>
    <n v="5104"/>
    <x v="3"/>
    <x v="3"/>
    <x v="3"/>
    <x v="121"/>
    <x v="0"/>
    <x v="51"/>
    <s v="Años 2006-2009-2011-2013-2015-2017"/>
    <s v="CLP/mes"/>
    <s v="Elaboración propia con base en Encuestas CASEN 2006 a 2017"/>
    <s v="Evolución del Ingreso Promedio Mensual por Persona en la comuna de Juan Fernández"/>
    <s v="Gráfico que muestra la cantidad de fruta exportada desde la Juan Fernández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4"/>
    <x v="0"/>
    <s v="#1774B120"/>
  </r>
  <r>
    <s v="0243"/>
    <x v="0"/>
    <x v="1"/>
    <s v="Socioeconómico"/>
    <n v="5105"/>
    <x v="3"/>
    <x v="3"/>
    <x v="3"/>
    <x v="122"/>
    <x v="0"/>
    <x v="51"/>
    <s v="Años 2006-2009-2011-2013-2015-2017"/>
    <s v="CLP/mes"/>
    <s v="Elaboración propia con base en Encuestas CASEN 2006 a 2017"/>
    <s v="Evolución del Ingreso Promedio Mensual por Persona en la comuna de Puchuncaví"/>
    <s v="Gráfico que muestra la cantidad de fruta exportada desde la Puchuncaví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5"/>
    <x v="0"/>
    <s v="#1774B121"/>
  </r>
  <r>
    <s v="0244"/>
    <x v="0"/>
    <x v="1"/>
    <s v="Socioeconómico"/>
    <n v="5107"/>
    <x v="3"/>
    <x v="3"/>
    <x v="3"/>
    <x v="123"/>
    <x v="0"/>
    <x v="51"/>
    <s v="Años 2006-2009-2011-2013-2015-2017"/>
    <s v="CLP/mes"/>
    <s v="Elaboración propia con base en Encuestas CASEN 2006 a 2017"/>
    <s v="Evolución del Ingreso Promedio Mensual por Persona en la comuna de Quintero"/>
    <s v="Gráfico que muestra la cantidad de fruta exportada desde la Quinter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7"/>
    <x v="0"/>
    <s v="#1774B122"/>
  </r>
  <r>
    <s v="0245"/>
    <x v="0"/>
    <x v="1"/>
    <s v="Socioeconómico"/>
    <n v="5109"/>
    <x v="3"/>
    <x v="3"/>
    <x v="3"/>
    <x v="124"/>
    <x v="0"/>
    <x v="51"/>
    <s v="Años 2006-2009-2011-2013-2015-2017"/>
    <s v="CLP/mes"/>
    <s v="Elaboración propia con base en Encuestas CASEN 2006 a 2017"/>
    <s v="Evolución del Ingreso Promedio Mensual por Persona en la comuna de Viña del Mar"/>
    <s v="Gráfico que muestra la cantidad de fruta exportada desde la Viña del M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109"/>
    <x v="0"/>
    <s v="#1774B123"/>
  </r>
  <r>
    <s v="0246"/>
    <x v="0"/>
    <x v="1"/>
    <s v="Socioeconómico"/>
    <n v="5201"/>
    <x v="3"/>
    <x v="3"/>
    <x v="3"/>
    <x v="125"/>
    <x v="0"/>
    <x v="51"/>
    <s v="Años 2006-2009-2011-2013-2015-2017"/>
    <s v="CLP/mes"/>
    <s v="Elaboración propia con base en Encuestas CASEN 2006 a 2017"/>
    <s v="Evolución del Ingreso Promedio Mensual por Persona en la comuna de Isla de Pascua"/>
    <s v="Gráfico que muestra la cantidad de fruta exportada desde la Isla de Pascu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201"/>
    <x v="0"/>
    <s v="#1774B124"/>
  </r>
  <r>
    <s v="0247"/>
    <x v="0"/>
    <x v="1"/>
    <s v="Socioeconómico"/>
    <n v="5301"/>
    <x v="3"/>
    <x v="3"/>
    <x v="3"/>
    <x v="126"/>
    <x v="0"/>
    <x v="51"/>
    <s v="Años 2006-2009-2011-2013-2015-2017"/>
    <s v="CLP/mes"/>
    <s v="Elaboración propia con base en Encuestas CASEN 2006 a 2017"/>
    <s v="Evolución del Ingreso Promedio Mensual por Persona en la comuna de Los Andes"/>
    <s v="Gráfico que muestra la cantidad de fruta exportada desde la Los And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1"/>
    <x v="0"/>
    <s v="#1774B125"/>
  </r>
  <r>
    <s v="0248"/>
    <x v="0"/>
    <x v="1"/>
    <s v="Socioeconómico"/>
    <n v="5302"/>
    <x v="3"/>
    <x v="3"/>
    <x v="3"/>
    <x v="127"/>
    <x v="0"/>
    <x v="51"/>
    <s v="Años 2006-2009-2011-2013-2015-2017"/>
    <s v="CLP/mes"/>
    <s v="Elaboración propia con base en Encuestas CASEN 2006 a 2017"/>
    <s v="Evolución del Ingreso Promedio Mensual por Persona en la comuna de Calle Larga"/>
    <s v="Gráfico que muestra la cantidad de fruta exportada desde la Calle Larg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2"/>
    <x v="0"/>
    <s v="#1774B126"/>
  </r>
  <r>
    <s v="0249"/>
    <x v="0"/>
    <x v="1"/>
    <s v="Socioeconómico"/>
    <n v="5303"/>
    <x v="3"/>
    <x v="3"/>
    <x v="3"/>
    <x v="128"/>
    <x v="0"/>
    <x v="51"/>
    <s v="Años 2006-2009-2011-2013-2015-2017"/>
    <s v="CLP/mes"/>
    <s v="Elaboración propia con base en Encuestas CASEN 2006 a 2017"/>
    <s v="Evolución del Ingreso Promedio Mensual por Persona en la comuna de Rinconada"/>
    <s v="Gráfico que muestra la cantidad de fruta exportada desde la Rinconad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3"/>
    <x v="0"/>
    <s v="#1774B127"/>
  </r>
  <r>
    <s v="0250"/>
    <x v="0"/>
    <x v="1"/>
    <s v="Socioeconómico"/>
    <n v="5304"/>
    <x v="3"/>
    <x v="3"/>
    <x v="3"/>
    <x v="129"/>
    <x v="0"/>
    <x v="51"/>
    <s v="Años 2006-2009-2011-2013-2015-2017"/>
    <s v="CLP/mes"/>
    <s v="Elaboración propia con base en Encuestas CASEN 2006 a 2017"/>
    <s v="Evolución del Ingreso Promedio Mensual por Persona en la comuna de San Esteban"/>
    <s v="Gráfico que muestra la cantidad de fruta exportada desde la San Esteban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304"/>
    <x v="0"/>
    <s v="#1774B128"/>
  </r>
  <r>
    <s v="0251"/>
    <x v="0"/>
    <x v="1"/>
    <s v="Socioeconómico"/>
    <n v="5401"/>
    <x v="3"/>
    <x v="3"/>
    <x v="3"/>
    <x v="130"/>
    <x v="0"/>
    <x v="51"/>
    <s v="Años 2006-2009-2011-2013-2015-2017"/>
    <s v="CLP/mes"/>
    <s v="Elaboración propia con base en Encuestas CASEN 2006 a 2017"/>
    <s v="Evolución del Ingreso Promedio Mensual por Persona en la comuna de La Ligua"/>
    <s v="Gráfico que muestra la cantidad de fruta exportada desde la La Ligu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1"/>
    <x v="0"/>
    <s v="#1774B129"/>
  </r>
  <r>
    <s v="0252"/>
    <x v="0"/>
    <x v="1"/>
    <s v="Socioeconómico"/>
    <n v="5402"/>
    <x v="3"/>
    <x v="3"/>
    <x v="3"/>
    <x v="131"/>
    <x v="0"/>
    <x v="51"/>
    <s v="Años 2006-2009-2011-2013-2015-2017"/>
    <s v="CLP/mes"/>
    <s v="Elaboración propia con base en Encuestas CASEN 2006 a 2017"/>
    <s v="Evolución del Ingreso Promedio Mensual por Persona en la comuna de Cabildo"/>
    <s v="Gráfico que muestra la cantidad de fruta exportada desde la Cabil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2"/>
    <x v="0"/>
    <s v="#1774B130"/>
  </r>
  <r>
    <s v="0253"/>
    <x v="0"/>
    <x v="1"/>
    <s v="Socioeconómico"/>
    <n v="5403"/>
    <x v="3"/>
    <x v="3"/>
    <x v="3"/>
    <x v="132"/>
    <x v="0"/>
    <x v="51"/>
    <s v="Años 2006-2009-2011-2013-2015-2017"/>
    <s v="CLP/mes"/>
    <s v="Elaboración propia con base en Encuestas CASEN 2006 a 2017"/>
    <s v="Evolución del Ingreso Promedio Mensual por Persona en la comuna de Papudo"/>
    <s v="Gráfico que muestra la cantidad de fruta exportada desde la Papud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3"/>
    <x v="0"/>
    <s v="#1774B131"/>
  </r>
  <r>
    <s v="0254"/>
    <x v="0"/>
    <x v="1"/>
    <s v="Socioeconómico"/>
    <n v="5404"/>
    <x v="3"/>
    <x v="3"/>
    <x v="3"/>
    <x v="133"/>
    <x v="0"/>
    <x v="51"/>
    <s v="Años 2006-2009-2011-2013-2015-2017"/>
    <s v="CLP/mes"/>
    <s v="Elaboración propia con base en Encuestas CASEN 2006 a 2017"/>
    <s v="Evolución del Ingreso Promedio Mensual por Persona en la comuna de Petorca"/>
    <s v="Gráfico que muestra la cantidad de fruta exportada desde la Petorc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4"/>
    <x v="0"/>
    <s v="#1774B132"/>
  </r>
  <r>
    <s v="0255"/>
    <x v="0"/>
    <x v="1"/>
    <s v="Socioeconómico"/>
    <n v="5405"/>
    <x v="3"/>
    <x v="3"/>
    <x v="3"/>
    <x v="134"/>
    <x v="0"/>
    <x v="51"/>
    <s v="Años 2006-2009-2011-2013-2015-2017"/>
    <s v="CLP/mes"/>
    <s v="Elaboración propia con base en Encuestas CASEN 2006 a 2017"/>
    <s v="Evolución del Ingreso Promedio Mensual por Persona en la comuna de Zapallar"/>
    <s v="Gráfico que muestra la cantidad de fruta exportada desde la Zapallar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405"/>
    <x v="0"/>
    <s v="#1774B133"/>
  </r>
  <r>
    <s v="0256"/>
    <x v="0"/>
    <x v="1"/>
    <s v="Socioeconómico"/>
    <n v="5501"/>
    <x v="3"/>
    <x v="3"/>
    <x v="3"/>
    <x v="135"/>
    <x v="0"/>
    <x v="51"/>
    <s v="Años 2006-2009-2011-2013-2015-2017"/>
    <s v="CLP/mes"/>
    <s v="Elaboración propia con base en Encuestas CASEN 2006 a 2017"/>
    <s v="Evolución del Ingreso Promedio Mensual por Persona en la comuna de Quillota"/>
    <s v="Gráfico que muestra la cantidad de fruta exportada desde la Quillot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1"/>
    <x v="0"/>
    <s v="#1774B134"/>
  </r>
  <r>
    <s v="0257"/>
    <x v="0"/>
    <x v="1"/>
    <s v="Socioeconómico"/>
    <n v="5502"/>
    <x v="3"/>
    <x v="3"/>
    <x v="3"/>
    <x v="136"/>
    <x v="0"/>
    <x v="51"/>
    <s v="Años 2006-2009-2011-2013-2015-2017"/>
    <s v="CLP/mes"/>
    <s v="Elaboración propia con base en Encuestas CASEN 2006 a 2017"/>
    <s v="Evolución del Ingreso Promedio Mensual por Persona en la comuna de Calera"/>
    <s v="Gráfico que muestra la cantidad de fruta exportada desde la Caler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2"/>
    <x v="0"/>
    <s v="#1774B135"/>
  </r>
  <r>
    <s v="0258"/>
    <x v="0"/>
    <x v="1"/>
    <s v="Socioeconómico"/>
    <n v="5503"/>
    <x v="3"/>
    <x v="3"/>
    <x v="3"/>
    <x v="137"/>
    <x v="0"/>
    <x v="51"/>
    <s v="Años 2006-2009-2011-2013-2015-2017"/>
    <s v="CLP/mes"/>
    <s v="Elaboración propia con base en Encuestas CASEN 2006 a 2017"/>
    <s v="Evolución del Ingreso Promedio Mensual por Persona en la comuna de Hijuelas"/>
    <s v="Gráfico que muestra la cantidad de fruta exportada desde la Hijuela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3"/>
    <x v="0"/>
    <s v="#1774B136"/>
  </r>
  <r>
    <s v="0259"/>
    <x v="0"/>
    <x v="1"/>
    <s v="Socioeconómico"/>
    <n v="5504"/>
    <x v="3"/>
    <x v="3"/>
    <x v="3"/>
    <x v="138"/>
    <x v="0"/>
    <x v="51"/>
    <s v="Años 2006-2009-2011-2013-2015-2017"/>
    <s v="CLP/mes"/>
    <s v="Elaboración propia con base en Encuestas CASEN 2006 a 2017"/>
    <s v="Evolución del Ingreso Promedio Mensual por Persona en la comuna de La Cruz"/>
    <s v="Gráfico que muestra la cantidad de fruta exportada desde la La Cruz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4"/>
    <x v="0"/>
    <s v="#1774B137"/>
  </r>
  <r>
    <s v="0260"/>
    <x v="0"/>
    <x v="1"/>
    <s v="Socioeconómico"/>
    <n v="5506"/>
    <x v="3"/>
    <x v="3"/>
    <x v="3"/>
    <x v="139"/>
    <x v="0"/>
    <x v="51"/>
    <s v="Años 2006-2009-2011-2013-2015-2017"/>
    <s v="CLP/mes"/>
    <s v="Elaboración propia con base en Encuestas CASEN 2006 a 2017"/>
    <s v="Evolución del Ingreso Promedio Mensual por Persona en la comuna de Nogales"/>
    <s v="Gráfico que muestra la cantidad de fruta exportada desde la Nogales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506"/>
    <x v="0"/>
    <s v="#1774B138"/>
  </r>
  <r>
    <s v="0261"/>
    <x v="0"/>
    <x v="1"/>
    <s v="Socioeconómico"/>
    <n v="5601"/>
    <x v="3"/>
    <x v="3"/>
    <x v="3"/>
    <x v="140"/>
    <x v="0"/>
    <x v="51"/>
    <s v="Años 2006-2009-2011-2013-2015-2017"/>
    <s v="CLP/mes"/>
    <s v="Elaboración propia con base en Encuestas CASEN 2006 a 2017"/>
    <s v="Evolución del Ingreso Promedio Mensual por Persona en la comuna de San Antonio"/>
    <s v="Gráfico que muestra la cantidad de fruta exportada desde la San Antoni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1"/>
    <x v="0"/>
    <s v="#1774B139"/>
  </r>
  <r>
    <s v="0262"/>
    <x v="0"/>
    <x v="1"/>
    <s v="Socioeconómico"/>
    <n v="5602"/>
    <x v="3"/>
    <x v="3"/>
    <x v="3"/>
    <x v="141"/>
    <x v="0"/>
    <x v="51"/>
    <s v="Años 2006-2009-2011-2013-2015-2017"/>
    <s v="CLP/mes"/>
    <s v="Elaboración propia con base en Encuestas CASEN 2006 a 2017"/>
    <s v="Evolución del Ingreso Promedio Mensual por Persona en la comuna de Algarrobo"/>
    <s v="Gráfico que muestra la cantidad de fruta exportada desde la Algarrob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2"/>
    <x v="0"/>
    <s v="#1774B140"/>
  </r>
  <r>
    <s v="0263"/>
    <x v="0"/>
    <x v="1"/>
    <s v="Socioeconómico"/>
    <n v="5603"/>
    <x v="3"/>
    <x v="3"/>
    <x v="3"/>
    <x v="142"/>
    <x v="0"/>
    <x v="51"/>
    <s v="Años 2006-2009-2011-2013-2015-2017"/>
    <s v="CLP/mes"/>
    <s v="Elaboración propia con base en Encuestas CASEN 2006 a 2017"/>
    <s v="Evolución del Ingreso Promedio Mensual por Persona en la comuna de Cartagena"/>
    <s v="Gráfico que muestra la cantidad de fruta exportada desde la Cartagena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3"/>
    <x v="0"/>
    <s v="#1774B141"/>
  </r>
  <r>
    <s v="0264"/>
    <x v="0"/>
    <x v="1"/>
    <s v="Socioeconómico"/>
    <n v="5604"/>
    <x v="3"/>
    <x v="3"/>
    <x v="3"/>
    <x v="143"/>
    <x v="0"/>
    <x v="51"/>
    <s v="Años 2006-2009-2011-2013-2015-2017"/>
    <s v="CLP/mes"/>
    <s v="Elaboración propia con base en Encuestas CASEN 2006 a 2017"/>
    <s v="Evolución del Ingreso Promedio Mensual por Persona en la comuna de El Quisco"/>
    <s v="Gráfico que muestra la cantidad de fruta exportada desde la El Quisco por tipo de cultivo, durante el Años 2006-2009-2011-2013-2015-2017 de acuerdo a datos recopilados por la Elaboración propia con base en Encuestas CASEN 2006 a 2017- CLP/mes"/>
    <s v="Gráfico Evolución"/>
    <m/>
    <s v="https://analytics.zoho.com/open-view/2395394000008161220?ZOHO_CRITERIA=%22Localiza%20Chile%22.%22Codcom%22%3D5604"/>
    <x v="0"/>
    <s v="#1774B142"/>
  </r>
  <r>
    <s v="0265"/>
    <x v="0"/>
    <x v="2"/>
    <s v="Salud"/>
    <n v="13503"/>
    <x v="4"/>
    <x v="4"/>
    <x v="3"/>
    <x v="144"/>
    <x v="0"/>
    <x v="52"/>
    <s v="Periodo 2020-2021"/>
    <s v="Casos"/>
    <s v="Ministerio de Ciencias, Tecnología, Conocimiento e Innovación"/>
    <s v="Nuevos Casos Confirmados de COVID-19 en la comuna de Curacaví"/>
    <m/>
    <s v="Gráfico Evolución"/>
    <m/>
    <s v="https://analytics.zoho.com/open-view/2395394000008134446?ZOHO_CRITERIA=%22Localiza_CL_Poblacion%22.%22Codcom%22%3D13503"/>
    <x v="0"/>
    <s v="#1774B9"/>
  </r>
  <r>
    <s v="0266"/>
    <x v="0"/>
    <x v="2"/>
    <s v="Salud"/>
    <n v="13504"/>
    <x v="4"/>
    <x v="4"/>
    <x v="3"/>
    <x v="145"/>
    <x v="0"/>
    <x v="52"/>
    <s v="Periodo 2020-2021"/>
    <s v="Casos"/>
    <s v="Ministerio de Ciencias, Tecnología, Conocimiento e Innovación"/>
    <s v="Nuevos Casos Confirmados de COVID-19 en la comuna de María Pinto"/>
    <m/>
    <s v="Gráfico Evolución"/>
    <m/>
    <s v="https://analytics.zoho.com/open-view/2395394000008134446?ZOHO_CRITERIA=%22Localiza_CL_Poblacion%22.%22Codcom%22%3D13504"/>
    <x v="0"/>
    <s v="#1774B9"/>
  </r>
  <r>
    <s v="0267"/>
    <x v="0"/>
    <x v="2"/>
    <s v="Salud"/>
    <n v="13505"/>
    <x v="4"/>
    <x v="4"/>
    <x v="3"/>
    <x v="146"/>
    <x v="0"/>
    <x v="52"/>
    <s v="Periodo 2020-2021"/>
    <s v="Casos"/>
    <s v="Ministerio de Ciencias, Tecnología, Conocimiento e Innovación"/>
    <s v="Nuevos Casos Confirmados de COVID-19 en la comuna de San Pedro"/>
    <m/>
    <s v="Gráfico Evolución"/>
    <m/>
    <s v="https://analytics.zoho.com/open-view/2395394000008134446?ZOHO_CRITERIA=%22Localiza_CL_Poblacion%22.%22Codcom%22%3D13505"/>
    <x v="0"/>
    <s v="#1774B9"/>
  </r>
  <r>
    <s v="0268"/>
    <x v="0"/>
    <x v="2"/>
    <s v="Salud"/>
    <n v="13601"/>
    <x v="4"/>
    <x v="4"/>
    <x v="3"/>
    <x v="147"/>
    <x v="0"/>
    <x v="52"/>
    <s v="Periodo 2020-2021"/>
    <s v="Casos"/>
    <s v="Ministerio de Ciencias, Tecnología, Conocimiento e Innovación"/>
    <s v="Nuevos Casos Confirmados de COVID-19 en la comuna de Talagante"/>
    <m/>
    <s v="Gráfico Evolución"/>
    <m/>
    <s v="https://analytics.zoho.com/open-view/2395394000008134446?ZOHO_CRITERIA=%22Localiza_CL_Poblacion%22.%22Codcom%22%3D13601"/>
    <x v="0"/>
    <s v="#1774B9"/>
  </r>
  <r>
    <s v="0269"/>
    <x v="0"/>
    <x v="2"/>
    <s v="Salud"/>
    <n v="13602"/>
    <x v="4"/>
    <x v="4"/>
    <x v="3"/>
    <x v="148"/>
    <x v="0"/>
    <x v="52"/>
    <s v="Periodo 2020-2021"/>
    <s v="Casos"/>
    <s v="Ministerio de Ciencias, Tecnología, Conocimiento e Innovación"/>
    <s v="Nuevos Casos Confirmados de COVID-19 en la comuna de El Monte"/>
    <m/>
    <s v="Gráfico Evolución"/>
    <m/>
    <s v="https://analytics.zoho.com/open-view/2395394000008134446?ZOHO_CRITERIA=%22Localiza_CL_Poblacion%22.%22Codcom%22%3D13602"/>
    <x v="0"/>
    <s v="#1774B9"/>
  </r>
  <r>
    <s v="0270"/>
    <x v="0"/>
    <x v="2"/>
    <s v="Salud"/>
    <n v="13603"/>
    <x v="4"/>
    <x v="4"/>
    <x v="3"/>
    <x v="149"/>
    <x v="0"/>
    <x v="52"/>
    <s v="Periodo 2020-2021"/>
    <s v="Casos"/>
    <s v="Ministerio de Ciencias, Tecnología, Conocimiento e Innovación"/>
    <s v="Nuevos Casos Confirmados de COVID-19 en la comuna de Isla de Maipo"/>
    <m/>
    <s v="Gráfico Evolución"/>
    <m/>
    <s v="https://analytics.zoho.com/open-view/2395394000008134446?ZOHO_CRITERIA=%22Localiza_CL_Poblacion%22.%22Codcom%22%3D13603"/>
    <x v="0"/>
    <s v="#1774B9"/>
  </r>
  <r>
    <s v="0271"/>
    <x v="0"/>
    <x v="2"/>
    <s v="Salud"/>
    <n v="13604"/>
    <x v="4"/>
    <x v="4"/>
    <x v="3"/>
    <x v="150"/>
    <x v="0"/>
    <x v="52"/>
    <s v="Periodo 2020-2021"/>
    <s v="Casos"/>
    <s v="Ministerio de Ciencias, Tecnología, Conocimiento e Innovación"/>
    <s v="Nuevos Casos Confirmados de COVID-19 en la comuna de Padre Hurtado"/>
    <m/>
    <s v="Gráfico Evolución"/>
    <m/>
    <s v="https://analytics.zoho.com/open-view/2395394000008134446?ZOHO_CRITERIA=%22Localiza_CL_Poblacion%22.%22Codcom%22%3D13604"/>
    <x v="0"/>
    <s v="#1774B9"/>
  </r>
  <r>
    <s v="0272"/>
    <x v="0"/>
    <x v="2"/>
    <s v="Salud"/>
    <n v="13605"/>
    <x v="4"/>
    <x v="4"/>
    <x v="3"/>
    <x v="151"/>
    <x v="0"/>
    <x v="52"/>
    <s v="Periodo 2020-2021"/>
    <s v="Casos"/>
    <s v="Ministerio de Ciencias, Tecnología, Conocimiento e Innovación"/>
    <s v="Nuevos Casos Confirmados de COVID-19 en la comuna de Peñaflor"/>
    <m/>
    <s v="Gráfico Evolución"/>
    <m/>
    <s v="https://analytics.zoho.com/open-view/2395394000008134446?ZOHO_CRITERIA=%22Localiza_CL_Poblacion%22.%22Codcom%22%3D13605"/>
    <x v="0"/>
    <s v="#1774B9"/>
  </r>
  <r>
    <s v="0273"/>
    <x v="0"/>
    <x v="2"/>
    <s v="Salud"/>
    <n v="14101"/>
    <x v="4"/>
    <x v="4"/>
    <x v="3"/>
    <x v="152"/>
    <x v="0"/>
    <x v="52"/>
    <s v="Periodo 2020-2021"/>
    <s v="Casos"/>
    <s v="Ministerio de Ciencias, Tecnología, Conocimiento e Innovación"/>
    <s v="Nuevos Casos Confirmados de COVID-19 en la comuna de Valdivia"/>
    <m/>
    <s v="Gráfico Evolución"/>
    <m/>
    <s v="https://analytics.zoho.com/open-view/2395394000008134446?ZOHO_CRITERIA=%22Localiza_CL_Poblacion%22.%22Codcom%22%3D14101"/>
    <x v="0"/>
    <s v="#1774B9"/>
  </r>
  <r>
    <s v="0274"/>
    <x v="0"/>
    <x v="2"/>
    <s v="Salud"/>
    <n v="14102"/>
    <x v="4"/>
    <x v="4"/>
    <x v="3"/>
    <x v="153"/>
    <x v="0"/>
    <x v="52"/>
    <s v="Periodo 2020-2021"/>
    <s v="Casos"/>
    <s v="Ministerio de Ciencias, Tecnología, Conocimiento e Innovación"/>
    <s v="Nuevos Casos Confirmados de COVID-19 en la comuna de Corral"/>
    <m/>
    <s v="Gráfico Evolución"/>
    <m/>
    <s v="https://analytics.zoho.com/open-view/2395394000008134446?ZOHO_CRITERIA=%22Localiza_CL_Poblacion%22.%22Codcom%22%3D14102"/>
    <x v="0"/>
    <s v="#1774B9"/>
  </r>
  <r>
    <s v="0275"/>
    <x v="0"/>
    <x v="2"/>
    <s v="Salud"/>
    <n v="14103"/>
    <x v="4"/>
    <x v="4"/>
    <x v="3"/>
    <x v="154"/>
    <x v="0"/>
    <x v="52"/>
    <s v="Periodo 2020-2021"/>
    <s v="Casos"/>
    <s v="Ministerio de Ciencias, Tecnología, Conocimiento e Innovación"/>
    <s v="Nuevos Casos Confirmados de COVID-19 en la comuna de Lanco"/>
    <m/>
    <s v="Gráfico Evolución"/>
    <m/>
    <s v="https://analytics.zoho.com/open-view/2395394000008134446?ZOHO_CRITERIA=%22Localiza_CL_Poblacion%22.%22Codcom%22%3D14103"/>
    <x v="0"/>
    <s v="#1774B9"/>
  </r>
  <r>
    <s v="0276"/>
    <x v="0"/>
    <x v="2"/>
    <s v="Salud"/>
    <n v="14104"/>
    <x v="4"/>
    <x v="4"/>
    <x v="3"/>
    <x v="155"/>
    <x v="0"/>
    <x v="52"/>
    <s v="Periodo 2020-2021"/>
    <s v="Casos"/>
    <s v="Ministerio de Ciencias, Tecnología, Conocimiento e Innovación"/>
    <s v="Nuevos Casos Confirmados de COVID-19 en la comuna de Los Lagos"/>
    <m/>
    <s v="Gráfico Evolución"/>
    <m/>
    <s v="https://analytics.zoho.com/open-view/2395394000008134446?ZOHO_CRITERIA=%22Localiza_CL_Poblacion%22.%22Codcom%22%3D14104"/>
    <x v="0"/>
    <s v="#1774B9"/>
  </r>
  <r>
    <s v="0277"/>
    <x v="0"/>
    <x v="2"/>
    <s v="Salud"/>
    <n v="14105"/>
    <x v="4"/>
    <x v="4"/>
    <x v="3"/>
    <x v="156"/>
    <x v="0"/>
    <x v="52"/>
    <s v="Periodo 2020-2021"/>
    <s v="Casos"/>
    <s v="Ministerio de Ciencias, Tecnología, Conocimiento e Innovación"/>
    <s v="Nuevos Casos Confirmados de COVID-19 en la comuna de Máfil"/>
    <m/>
    <s v="Gráfico Evolución"/>
    <m/>
    <s v="https://analytics.zoho.com/open-view/2395394000008134446?ZOHO_CRITERIA=%22Localiza_CL_Poblacion%22.%22Codcom%22%3D14105"/>
    <x v="0"/>
    <s v="#1774B9"/>
  </r>
  <r>
    <s v="0278"/>
    <x v="0"/>
    <x v="2"/>
    <s v="Salud"/>
    <n v="14106"/>
    <x v="4"/>
    <x v="4"/>
    <x v="3"/>
    <x v="157"/>
    <x v="0"/>
    <x v="52"/>
    <s v="Periodo 2020-2021"/>
    <s v="Casos"/>
    <s v="Ministerio de Ciencias, Tecnología, Conocimiento e Innovación"/>
    <s v="Nuevos Casos Confirmados de COVID-19 en la comuna de Mariquina"/>
    <m/>
    <s v="Gráfico Evolución"/>
    <m/>
    <s v="https://analytics.zoho.com/open-view/2395394000008134446?ZOHO_CRITERIA=%22Localiza_CL_Poblacion%22.%22Codcom%22%3D14106"/>
    <x v="0"/>
    <s v="#1774B9"/>
  </r>
  <r>
    <s v="0279"/>
    <x v="0"/>
    <x v="2"/>
    <s v="Salud"/>
    <n v="14107"/>
    <x v="4"/>
    <x v="4"/>
    <x v="3"/>
    <x v="158"/>
    <x v="0"/>
    <x v="52"/>
    <s v="Periodo 2020-2021"/>
    <s v="Casos"/>
    <s v="Ministerio de Ciencias, Tecnología, Conocimiento e Innovación"/>
    <s v="Nuevos Casos Confirmados de COVID-19 en la comuna de Paillaco"/>
    <m/>
    <s v="Gráfico Evolución"/>
    <m/>
    <s v="https://analytics.zoho.com/open-view/2395394000008134446?ZOHO_CRITERIA=%22Localiza_CL_Poblacion%22.%22Codcom%22%3D14107"/>
    <x v="0"/>
    <s v="#1774B9"/>
  </r>
  <r>
    <s v="0280"/>
    <x v="0"/>
    <x v="2"/>
    <s v="Salud"/>
    <n v="14108"/>
    <x v="4"/>
    <x v="4"/>
    <x v="3"/>
    <x v="159"/>
    <x v="0"/>
    <x v="52"/>
    <s v="Periodo 2020-2021"/>
    <s v="Casos"/>
    <s v="Ministerio de Ciencias, Tecnología, Conocimiento e Innovación"/>
    <s v="Nuevos Casos Confirmados de COVID-19 en la comuna de Panguipulli"/>
    <m/>
    <s v="Gráfico Evolución"/>
    <m/>
    <s v="https://analytics.zoho.com/open-view/2395394000008134446?ZOHO_CRITERIA=%22Localiza_CL_Poblacion%22.%22Codcom%22%3D14108"/>
    <x v="0"/>
    <s v="#1774B9"/>
  </r>
  <r>
    <s v="0281"/>
    <x v="0"/>
    <x v="2"/>
    <s v="Salud"/>
    <n v="14201"/>
    <x v="4"/>
    <x v="4"/>
    <x v="3"/>
    <x v="160"/>
    <x v="0"/>
    <x v="52"/>
    <s v="Periodo 2020-2021"/>
    <s v="Casos"/>
    <s v="Ministerio de Ciencias, Tecnología, Conocimiento e Innovación"/>
    <s v="Nuevos Casos Confirmados de COVID-19 en la comuna de La Unión"/>
    <m/>
    <s v="Gráfico Evolución"/>
    <m/>
    <s v="https://analytics.zoho.com/open-view/2395394000008134446?ZOHO_CRITERIA=%22Localiza_CL_Poblacion%22.%22Codcom%22%3D14201"/>
    <x v="0"/>
    <s v="#1774B9"/>
  </r>
  <r>
    <s v="0282"/>
    <x v="0"/>
    <x v="2"/>
    <s v="Salud"/>
    <n v="14202"/>
    <x v="4"/>
    <x v="4"/>
    <x v="3"/>
    <x v="161"/>
    <x v="0"/>
    <x v="52"/>
    <s v="Periodo 2020-2021"/>
    <s v="Casos"/>
    <s v="Ministerio de Ciencias, Tecnología, Conocimiento e Innovación"/>
    <s v="Nuevos Casos Confirmados de COVID-19 en la comuna de Futrono"/>
    <m/>
    <s v="Gráfico Evolución"/>
    <m/>
    <s v="https://analytics.zoho.com/open-view/2395394000008134446?ZOHO_CRITERIA=%22Localiza_CL_Poblacion%22.%22Codcom%22%3D14202"/>
    <x v="0"/>
    <s v="#1774B9"/>
  </r>
  <r>
    <s v="0283"/>
    <x v="0"/>
    <x v="2"/>
    <s v="Salud"/>
    <n v="14203"/>
    <x v="4"/>
    <x v="4"/>
    <x v="3"/>
    <x v="162"/>
    <x v="0"/>
    <x v="52"/>
    <s v="Periodo 2020-2021"/>
    <s v="Casos"/>
    <s v="Ministerio de Ciencias, Tecnología, Conocimiento e Innovación"/>
    <s v="Nuevos Casos Confirmados de COVID-19 en la comuna de Lago Ranco"/>
    <m/>
    <s v="Gráfico Evolución"/>
    <m/>
    <s v="https://analytics.zoho.com/open-view/2395394000008134446?ZOHO_CRITERIA=%22Localiza_CL_Poblacion%22.%22Codcom%22%3D14203"/>
    <x v="0"/>
    <s v="#1774B9"/>
  </r>
  <r>
    <s v="0284"/>
    <x v="0"/>
    <x v="2"/>
    <s v="Salud"/>
    <n v="14204"/>
    <x v="4"/>
    <x v="4"/>
    <x v="3"/>
    <x v="163"/>
    <x v="0"/>
    <x v="52"/>
    <s v="Periodo 2020-2021"/>
    <s v="Casos"/>
    <s v="Ministerio de Ciencias, Tecnología, Conocimiento e Innovación"/>
    <s v="Nuevos Casos Confirmados de COVID-19 en la comuna de Río Bueno"/>
    <m/>
    <s v="Gráfico Evolución"/>
    <m/>
    <s v="https://analytics.zoho.com/open-view/2395394000008134446?ZOHO_CRITERIA=%22Localiza_CL_Poblacion%22.%22Codcom%22%3D14204"/>
    <x v="0"/>
    <s v="#1774B9"/>
  </r>
  <r>
    <s v="0285"/>
    <x v="0"/>
    <x v="2"/>
    <s v="Salud"/>
    <n v="15101"/>
    <x v="4"/>
    <x v="4"/>
    <x v="3"/>
    <x v="164"/>
    <x v="0"/>
    <x v="52"/>
    <s v="Periodo 2020-2021"/>
    <s v="Casos"/>
    <s v="Ministerio de Ciencias, Tecnología, Conocimiento e Innovación"/>
    <s v="Nuevos Casos Confirmados de COVID-19 en la comuna de Arica"/>
    <m/>
    <s v="Gráfico Evolución"/>
    <m/>
    <s v="https://analytics.zoho.com/open-view/2395394000008134446?ZOHO_CRITERIA=%22Localiza_CL_Poblacion%22.%22Codcom%22%3D15101"/>
    <x v="0"/>
    <s v="#1774B9"/>
  </r>
  <r>
    <s v="0286"/>
    <x v="0"/>
    <x v="2"/>
    <s v="Salud"/>
    <n v="15102"/>
    <x v="4"/>
    <x v="4"/>
    <x v="3"/>
    <x v="165"/>
    <x v="0"/>
    <x v="52"/>
    <s v="Periodo 2020-2021"/>
    <s v="Casos"/>
    <s v="Ministerio de Ciencias, Tecnología, Conocimiento e Innovación"/>
    <s v="Nuevos Casos Confirmados de COVID-19 en la comuna de Camarones"/>
    <m/>
    <s v="Gráfico Evolución"/>
    <m/>
    <s v="https://analytics.zoho.com/open-view/2395394000008134446?ZOHO_CRITERIA=%22Localiza_CL_Poblacion%22.%22Codcom%22%3D15102"/>
    <x v="0"/>
    <s v="#1774B9"/>
  </r>
  <r>
    <s v="0287"/>
    <x v="0"/>
    <x v="2"/>
    <s v="Salud"/>
    <n v="15201"/>
    <x v="4"/>
    <x v="4"/>
    <x v="3"/>
    <x v="166"/>
    <x v="0"/>
    <x v="52"/>
    <s v="Periodo 2020-2021"/>
    <s v="Casos"/>
    <s v="Ministerio de Ciencias, Tecnología, Conocimiento e Innovación"/>
    <s v="Nuevos Casos Confirmados de COVID-19 en la comuna de Putre"/>
    <m/>
    <s v="Gráfico Evolución"/>
    <m/>
    <s v="https://analytics.zoho.com/open-view/2395394000008134446?ZOHO_CRITERIA=%22Localiza_CL_Poblacion%22.%22Codcom%22%3D15201"/>
    <x v="0"/>
    <s v="#1774B9"/>
  </r>
  <r>
    <s v="0288"/>
    <x v="0"/>
    <x v="2"/>
    <s v="Salud"/>
    <n v="15202"/>
    <x v="4"/>
    <x v="4"/>
    <x v="3"/>
    <x v="167"/>
    <x v="0"/>
    <x v="52"/>
    <s v="Periodo 2020-2021"/>
    <s v="Casos"/>
    <s v="Ministerio de Ciencias, Tecnología, Conocimiento e Innovación"/>
    <s v="Nuevos Casos Confirmados de COVID-19 en la comuna de General Lagos"/>
    <m/>
    <s v="Gráfico Evolución"/>
    <m/>
    <s v="https://analytics.zoho.com/open-view/2395394000008134446?ZOHO_CRITERIA=%22Localiza_CL_Poblacion%22.%22Codcom%22%3D15202"/>
    <x v="0"/>
    <s v="#1774B9"/>
  </r>
  <r>
    <s v="0289"/>
    <x v="0"/>
    <x v="2"/>
    <s v="Salud"/>
    <n v="1101"/>
    <x v="5"/>
    <x v="5"/>
    <x v="3"/>
    <x v="78"/>
    <x v="0"/>
    <x v="53"/>
    <s v="Periodo 2020-2021"/>
    <s v="Unidades"/>
    <s v="Ministerio de Ciencias, Tecnología, Conocimiento e Innovación"/>
    <s v="Evolución del Proceso de Vacunación contra COVID-19 en la comuna de Iquique"/>
    <s v="Gráfico que muestra la cantidad de fruta exportada desde la Iqui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01"/>
    <x v="0"/>
    <s v="#1774B9"/>
  </r>
  <r>
    <s v="0290"/>
    <x v="0"/>
    <x v="2"/>
    <s v="Salud"/>
    <n v="1107"/>
    <x v="5"/>
    <x v="5"/>
    <x v="3"/>
    <x v="79"/>
    <x v="0"/>
    <x v="53"/>
    <s v="Periodo 2020-2021"/>
    <s v="Unidades"/>
    <s v="Ministerio de Ciencias, Tecnología, Conocimiento e Innovación"/>
    <s v="Evolución del Proceso de Vacunación contra COVID-19 en la comuna de Alto Hospicio"/>
    <s v="Gráfico que muestra la cantidad de fruta exportada desde la Alto Hospici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07"/>
    <x v="0"/>
    <s v="#1774B9"/>
  </r>
  <r>
    <s v="0291"/>
    <x v="0"/>
    <x v="2"/>
    <s v="Salud"/>
    <n v="1401"/>
    <x v="5"/>
    <x v="5"/>
    <x v="3"/>
    <x v="80"/>
    <x v="0"/>
    <x v="53"/>
    <s v="Periodo 2020-2021"/>
    <s v="Unidades"/>
    <s v="Ministerio de Ciencias, Tecnología, Conocimiento e Innovación"/>
    <s v="Evolución del Proceso de Vacunación contra COVID-19 en la comuna de Pozo Almonte"/>
    <s v="Gráfico que muestra la cantidad de fruta exportada desde la Pozo Almo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01"/>
    <x v="0"/>
    <s v="#1774B9"/>
  </r>
  <r>
    <s v="0292"/>
    <x v="0"/>
    <x v="2"/>
    <s v="Salud"/>
    <n v="1402"/>
    <x v="5"/>
    <x v="5"/>
    <x v="3"/>
    <x v="81"/>
    <x v="0"/>
    <x v="53"/>
    <s v="Periodo 2020-2021"/>
    <s v="Unidades"/>
    <s v="Ministerio de Ciencias, Tecnología, Conocimiento e Innovación"/>
    <s v="Evolución del Proceso de Vacunación contra COVID-19 en la comuna de Camiña"/>
    <s v="Gráfico que muestra la cantidad de fruta exportada desde la Camiñ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02"/>
    <x v="0"/>
    <s v="#1774B9"/>
  </r>
  <r>
    <s v="0293"/>
    <x v="0"/>
    <x v="2"/>
    <s v="Salud"/>
    <n v="1403"/>
    <x v="5"/>
    <x v="5"/>
    <x v="3"/>
    <x v="82"/>
    <x v="0"/>
    <x v="53"/>
    <s v="Periodo 2020-2021"/>
    <s v="Unidades"/>
    <s v="Ministerio de Ciencias, Tecnología, Conocimiento e Innovación"/>
    <s v="Evolución del Proceso de Vacunación contra COVID-19 en la comuna de Colchane"/>
    <s v="Gráfico que muestra la cantidad de fruta exportada desde la Colchan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03"/>
    <x v="0"/>
    <s v="#1774B9"/>
  </r>
  <r>
    <s v="0294"/>
    <x v="0"/>
    <x v="2"/>
    <s v="Salud"/>
    <n v="1404"/>
    <x v="5"/>
    <x v="5"/>
    <x v="3"/>
    <x v="83"/>
    <x v="0"/>
    <x v="53"/>
    <s v="Periodo 2020-2021"/>
    <s v="Unidades"/>
    <s v="Ministerio de Ciencias, Tecnología, Conocimiento e Innovación"/>
    <s v="Evolución del Proceso de Vacunación contra COVID-19 en la comuna de Huara"/>
    <s v="Gráfico que muestra la cantidad de fruta exportada desde la Hua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04"/>
    <x v="0"/>
    <s v="#1774B9"/>
  </r>
  <r>
    <s v="0295"/>
    <x v="0"/>
    <x v="2"/>
    <s v="Salud"/>
    <n v="1405"/>
    <x v="5"/>
    <x v="5"/>
    <x v="3"/>
    <x v="84"/>
    <x v="0"/>
    <x v="53"/>
    <s v="Periodo 2020-2021"/>
    <s v="Unidades"/>
    <s v="Ministerio de Ciencias, Tecnología, Conocimiento e Innovación"/>
    <s v="Evolución del Proceso de Vacunación contra COVID-19 en la comuna de Pica"/>
    <s v="Gráfico que muestra la cantidad de fruta exportada desde la Pi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05"/>
    <x v="0"/>
    <s v="#1774B9"/>
  </r>
  <r>
    <s v="0296"/>
    <x v="0"/>
    <x v="2"/>
    <s v="Salud"/>
    <n v="2101"/>
    <x v="5"/>
    <x v="5"/>
    <x v="3"/>
    <x v="85"/>
    <x v="0"/>
    <x v="53"/>
    <s v="Periodo 2020-2021"/>
    <s v="Unidades"/>
    <s v="Ministerio de Ciencias, Tecnología, Conocimiento e Innovación"/>
    <s v="Evolución del Proceso de Vacunación contra COVID-19 en la comuna de Antofagasta"/>
    <s v="Gráfico que muestra la cantidad de fruta exportada desde la Antofagast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101"/>
    <x v="0"/>
    <s v="#1774B9"/>
  </r>
  <r>
    <s v="0297"/>
    <x v="0"/>
    <x v="2"/>
    <s v="Salud"/>
    <n v="2102"/>
    <x v="5"/>
    <x v="5"/>
    <x v="3"/>
    <x v="86"/>
    <x v="0"/>
    <x v="53"/>
    <s v="Periodo 2020-2021"/>
    <s v="Unidades"/>
    <s v="Ministerio de Ciencias, Tecnología, Conocimiento e Innovación"/>
    <s v="Evolución del Proceso de Vacunación contra COVID-19 en la comuna de Mejillones"/>
    <s v="Gráfico que muestra la cantidad de fruta exportada desde la Mejillon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102"/>
    <x v="0"/>
    <s v="#1774B9"/>
  </r>
  <r>
    <s v="0298"/>
    <x v="0"/>
    <x v="2"/>
    <s v="Salud"/>
    <n v="2103"/>
    <x v="5"/>
    <x v="5"/>
    <x v="3"/>
    <x v="87"/>
    <x v="0"/>
    <x v="53"/>
    <s v="Periodo 2020-2021"/>
    <s v="Unidades"/>
    <s v="Ministerio de Ciencias, Tecnología, Conocimiento e Innovación"/>
    <s v="Evolución del Proceso de Vacunación contra COVID-19 en la comuna de Sierra Gorda"/>
    <s v="Gráfico que muestra la cantidad de fruta exportada desde la Sierra Gord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103"/>
    <x v="0"/>
    <s v="#1774B9"/>
  </r>
  <r>
    <s v="0299"/>
    <x v="0"/>
    <x v="2"/>
    <s v="Salud"/>
    <n v="2104"/>
    <x v="5"/>
    <x v="5"/>
    <x v="3"/>
    <x v="88"/>
    <x v="0"/>
    <x v="53"/>
    <s v="Periodo 2020-2021"/>
    <s v="Unidades"/>
    <s v="Ministerio de Ciencias, Tecnología, Conocimiento e Innovación"/>
    <s v="Evolución del Proceso de Vacunación contra COVID-19 en la comuna de Taltal"/>
    <s v="Gráfico que muestra la cantidad de fruta exportada desde la Talt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104"/>
    <x v="0"/>
    <s v="#1774B9"/>
  </r>
  <r>
    <s v="0300"/>
    <x v="0"/>
    <x v="2"/>
    <s v="Salud"/>
    <n v="2201"/>
    <x v="5"/>
    <x v="5"/>
    <x v="3"/>
    <x v="89"/>
    <x v="0"/>
    <x v="53"/>
    <s v="Periodo 2020-2021"/>
    <s v="Unidades"/>
    <s v="Ministerio de Ciencias, Tecnología, Conocimiento e Innovación"/>
    <s v="Evolución del Proceso de Vacunación contra COVID-19 en la comuna de Calama"/>
    <s v="Gráfico que muestra la cantidad de fruta exportada desde la Calam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201"/>
    <x v="0"/>
    <s v="#1774B9"/>
  </r>
  <r>
    <s v="0301"/>
    <x v="0"/>
    <x v="2"/>
    <s v="Salud"/>
    <n v="2202"/>
    <x v="5"/>
    <x v="5"/>
    <x v="3"/>
    <x v="90"/>
    <x v="0"/>
    <x v="53"/>
    <s v="Periodo 2020-2021"/>
    <s v="Unidades"/>
    <s v="Ministerio de Ciencias, Tecnología, Conocimiento e Innovación"/>
    <s v="Evolución del Proceso de Vacunación contra COVID-19 en la comuna de Ollagüe"/>
    <s v="Gráfico que muestra la cantidad de fruta exportada desde la Ollagü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202"/>
    <x v="0"/>
    <s v="#1774B9"/>
  </r>
  <r>
    <s v="0302"/>
    <x v="0"/>
    <x v="2"/>
    <s v="Salud"/>
    <n v="2203"/>
    <x v="5"/>
    <x v="5"/>
    <x v="3"/>
    <x v="91"/>
    <x v="0"/>
    <x v="53"/>
    <s v="Periodo 2020-2021"/>
    <s v="Unidades"/>
    <s v="Ministerio de Ciencias, Tecnología, Conocimiento e Innovación"/>
    <s v="Evolución del Proceso de Vacunación contra COVID-19 en la comuna de San Pedro de Atacama"/>
    <s v="Gráfico que muestra la cantidad de fruta exportada desde la San Pedro de Atacam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203"/>
    <x v="0"/>
    <s v="#1774B9"/>
  </r>
  <r>
    <s v="0303"/>
    <x v="0"/>
    <x v="2"/>
    <s v="Salud"/>
    <n v="2301"/>
    <x v="5"/>
    <x v="5"/>
    <x v="3"/>
    <x v="92"/>
    <x v="0"/>
    <x v="53"/>
    <s v="Periodo 2020-2021"/>
    <s v="Unidades"/>
    <s v="Ministerio de Ciencias, Tecnología, Conocimiento e Innovación"/>
    <s v="Evolución del Proceso de Vacunación contra COVID-19 en la comuna de Tocopilla"/>
    <s v="Gráfico que muestra la cantidad de fruta exportada desde la Tocop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301"/>
    <x v="0"/>
    <s v="#1774B9"/>
  </r>
  <r>
    <s v="0304"/>
    <x v="0"/>
    <x v="2"/>
    <s v="Salud"/>
    <n v="2302"/>
    <x v="5"/>
    <x v="5"/>
    <x v="3"/>
    <x v="93"/>
    <x v="0"/>
    <x v="53"/>
    <s v="Periodo 2020-2021"/>
    <s v="Unidades"/>
    <s v="Ministerio de Ciencias, Tecnología, Conocimiento e Innovación"/>
    <s v="Evolución del Proceso de Vacunación contra COVID-19 en la comuna de María Elena"/>
    <s v="Gráfico que muestra la cantidad de fruta exportada desde la María Ele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2302"/>
    <x v="0"/>
    <s v="#1774B9"/>
  </r>
  <r>
    <s v="0305"/>
    <x v="0"/>
    <x v="2"/>
    <s v="Salud"/>
    <n v="3101"/>
    <x v="5"/>
    <x v="5"/>
    <x v="3"/>
    <x v="94"/>
    <x v="0"/>
    <x v="53"/>
    <s v="Periodo 2020-2021"/>
    <s v="Unidades"/>
    <s v="Ministerio de Ciencias, Tecnología, Conocimiento e Innovación"/>
    <s v="Evolución del Proceso de Vacunación contra COVID-19 en la comuna de Copiapó"/>
    <s v="Gráfico que muestra la cantidad de fruta exportada desde la Copiapó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101"/>
    <x v="0"/>
    <s v="#1774B9"/>
  </r>
  <r>
    <s v="0306"/>
    <x v="0"/>
    <x v="2"/>
    <s v="Salud"/>
    <n v="3102"/>
    <x v="5"/>
    <x v="5"/>
    <x v="3"/>
    <x v="95"/>
    <x v="0"/>
    <x v="53"/>
    <s v="Periodo 2020-2021"/>
    <s v="Unidades"/>
    <s v="Ministerio de Ciencias, Tecnología, Conocimiento e Innovación"/>
    <s v="Evolución del Proceso de Vacunación contra COVID-19 en la comuna de Caldera"/>
    <s v="Gráfico que muestra la cantidad de fruta exportada desde la Calde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102"/>
    <x v="0"/>
    <s v="#1774B9"/>
  </r>
  <r>
    <s v="0307"/>
    <x v="0"/>
    <x v="2"/>
    <s v="Salud"/>
    <n v="3103"/>
    <x v="5"/>
    <x v="5"/>
    <x v="3"/>
    <x v="96"/>
    <x v="0"/>
    <x v="53"/>
    <s v="Periodo 2020-2021"/>
    <s v="Unidades"/>
    <s v="Ministerio de Ciencias, Tecnología, Conocimiento e Innovación"/>
    <s v="Evolución del Proceso de Vacunación contra COVID-19 en la comuna de Tierra Amarilla"/>
    <s v="Gráfico que muestra la cantidad de fruta exportada desde la Tierra Amar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103"/>
    <x v="0"/>
    <s v="#1774B9"/>
  </r>
  <r>
    <s v="0308"/>
    <x v="0"/>
    <x v="2"/>
    <s v="Salud"/>
    <n v="3201"/>
    <x v="5"/>
    <x v="5"/>
    <x v="3"/>
    <x v="97"/>
    <x v="0"/>
    <x v="53"/>
    <s v="Periodo 2020-2021"/>
    <s v="Unidades"/>
    <s v="Ministerio de Ciencias, Tecnología, Conocimiento e Innovación"/>
    <s v="Evolución del Proceso de Vacunación contra COVID-19 en la comuna de Chañaral"/>
    <s v="Gráfico que muestra la cantidad de fruta exportada desde la Chañar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201"/>
    <x v="0"/>
    <s v="#1774B9"/>
  </r>
  <r>
    <s v="0309"/>
    <x v="0"/>
    <x v="2"/>
    <s v="Salud"/>
    <n v="3202"/>
    <x v="5"/>
    <x v="5"/>
    <x v="3"/>
    <x v="98"/>
    <x v="0"/>
    <x v="53"/>
    <s v="Periodo 2020-2021"/>
    <s v="Unidades"/>
    <s v="Ministerio de Ciencias, Tecnología, Conocimiento e Innovación"/>
    <s v="Evolución del Proceso de Vacunación contra COVID-19 en la comuna de Diego de Almagro"/>
    <s v="Gráfico que muestra la cantidad de fruta exportada desde la Diego de Almag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202"/>
    <x v="0"/>
    <s v="#1774B9"/>
  </r>
  <r>
    <s v="0310"/>
    <x v="0"/>
    <x v="2"/>
    <s v="Salud"/>
    <n v="3301"/>
    <x v="5"/>
    <x v="5"/>
    <x v="3"/>
    <x v="99"/>
    <x v="0"/>
    <x v="53"/>
    <s v="Periodo 2020-2021"/>
    <s v="Unidades"/>
    <s v="Ministerio de Ciencias, Tecnología, Conocimiento e Innovación"/>
    <s v="Evolución del Proceso de Vacunación contra COVID-19 en la comuna de Vallenar"/>
    <s v="Gráfico que muestra la cantidad de fruta exportada desde la Vallena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301"/>
    <x v="0"/>
    <s v="#1774B9"/>
  </r>
  <r>
    <s v="0311"/>
    <x v="0"/>
    <x v="2"/>
    <s v="Salud"/>
    <n v="3302"/>
    <x v="5"/>
    <x v="5"/>
    <x v="3"/>
    <x v="100"/>
    <x v="0"/>
    <x v="53"/>
    <s v="Periodo 2020-2021"/>
    <s v="Unidades"/>
    <s v="Ministerio de Ciencias, Tecnología, Conocimiento e Innovación"/>
    <s v="Evolución del Proceso de Vacunación contra COVID-19 en la comuna de Alto del Carmen"/>
    <s v="Gráfico que muestra la cantidad de fruta exportada desde la Alto del Carme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302"/>
    <x v="0"/>
    <s v="#1774B9"/>
  </r>
  <r>
    <s v="0312"/>
    <x v="0"/>
    <x v="2"/>
    <s v="Salud"/>
    <n v="3303"/>
    <x v="5"/>
    <x v="5"/>
    <x v="3"/>
    <x v="101"/>
    <x v="0"/>
    <x v="53"/>
    <s v="Periodo 2020-2021"/>
    <s v="Unidades"/>
    <s v="Ministerio de Ciencias, Tecnología, Conocimiento e Innovación"/>
    <s v="Evolución del Proceso de Vacunación contra COVID-19 en la comuna de Freirina"/>
    <s v="Gráfico que muestra la cantidad de fruta exportada desde la Freiri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303"/>
    <x v="0"/>
    <s v="#1774B9"/>
  </r>
  <r>
    <s v="0313"/>
    <x v="0"/>
    <x v="2"/>
    <s v="Salud"/>
    <n v="3304"/>
    <x v="5"/>
    <x v="5"/>
    <x v="3"/>
    <x v="102"/>
    <x v="0"/>
    <x v="53"/>
    <s v="Periodo 2020-2021"/>
    <s v="Unidades"/>
    <s v="Ministerio de Ciencias, Tecnología, Conocimiento e Innovación"/>
    <s v="Evolución del Proceso de Vacunación contra COVID-19 en la comuna de Huasco"/>
    <s v="Gráfico que muestra la cantidad de fruta exportada desde la Huas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3304"/>
    <x v="0"/>
    <s v="#1774B9"/>
  </r>
  <r>
    <s v="0314"/>
    <x v="0"/>
    <x v="2"/>
    <s v="Salud"/>
    <n v="4101"/>
    <x v="5"/>
    <x v="5"/>
    <x v="3"/>
    <x v="103"/>
    <x v="0"/>
    <x v="53"/>
    <s v="Periodo 2020-2021"/>
    <s v="Unidades"/>
    <s v="Ministerio de Ciencias, Tecnología, Conocimiento e Innovación"/>
    <s v="Evolución del Proceso de Vacunación contra COVID-19 en la comuna de La Serena"/>
    <s v="Gráfico que muestra la cantidad de fruta exportada desde la La Sere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1"/>
    <x v="0"/>
    <s v="#1774B9"/>
  </r>
  <r>
    <s v="0315"/>
    <x v="0"/>
    <x v="2"/>
    <s v="Salud"/>
    <n v="4102"/>
    <x v="5"/>
    <x v="5"/>
    <x v="3"/>
    <x v="104"/>
    <x v="0"/>
    <x v="53"/>
    <s v="Periodo 2020-2021"/>
    <s v="Unidades"/>
    <s v="Ministerio de Ciencias, Tecnología, Conocimiento e Innovación"/>
    <s v="Evolución del Proceso de Vacunación contra COVID-19 en la comuna de Coquimbo"/>
    <s v="Gráfico que muestra la cantidad de fruta exportada desde la Coquimb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2"/>
    <x v="0"/>
    <s v="#1774B9"/>
  </r>
  <r>
    <s v="0316"/>
    <x v="0"/>
    <x v="2"/>
    <s v="Salud"/>
    <n v="4103"/>
    <x v="5"/>
    <x v="5"/>
    <x v="3"/>
    <x v="105"/>
    <x v="0"/>
    <x v="53"/>
    <s v="Periodo 2020-2021"/>
    <s v="Unidades"/>
    <s v="Ministerio de Ciencias, Tecnología, Conocimiento e Innovación"/>
    <s v="Evolución del Proceso de Vacunación contra COVID-19 en la comuna de Andacollo"/>
    <s v="Gráfico que muestra la cantidad de fruta exportada desde la Andacoll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3"/>
    <x v="0"/>
    <s v="#1774B9"/>
  </r>
  <r>
    <s v="0317"/>
    <x v="0"/>
    <x v="2"/>
    <s v="Salud"/>
    <n v="4104"/>
    <x v="5"/>
    <x v="5"/>
    <x v="3"/>
    <x v="106"/>
    <x v="0"/>
    <x v="53"/>
    <s v="Periodo 2020-2021"/>
    <s v="Unidades"/>
    <s v="Ministerio de Ciencias, Tecnología, Conocimiento e Innovación"/>
    <s v="Evolución del Proceso de Vacunación contra COVID-19 en la comuna de La Higuera"/>
    <s v="Gráfico que muestra la cantidad de fruta exportada desde la La Higue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4"/>
    <x v="0"/>
    <s v="#1774B9"/>
  </r>
  <r>
    <s v="0318"/>
    <x v="0"/>
    <x v="2"/>
    <s v="Salud"/>
    <n v="4105"/>
    <x v="5"/>
    <x v="5"/>
    <x v="3"/>
    <x v="107"/>
    <x v="0"/>
    <x v="53"/>
    <s v="Periodo 2020-2021"/>
    <s v="Unidades"/>
    <s v="Ministerio de Ciencias, Tecnología, Conocimiento e Innovación"/>
    <s v="Evolución del Proceso de Vacunación contra COVID-19 en la comuna de Paiguano"/>
    <s v="Gráfico que muestra la cantidad de fruta exportada desde la Paigua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5"/>
    <x v="0"/>
    <s v="#1774B9"/>
  </r>
  <r>
    <s v="0319"/>
    <x v="0"/>
    <x v="2"/>
    <s v="Salud"/>
    <n v="4106"/>
    <x v="5"/>
    <x v="5"/>
    <x v="3"/>
    <x v="108"/>
    <x v="0"/>
    <x v="53"/>
    <s v="Periodo 2020-2021"/>
    <s v="Unidades"/>
    <s v="Ministerio de Ciencias, Tecnología, Conocimiento e Innovación"/>
    <s v="Evolución del Proceso de Vacunación contra COVID-19 en la comuna de Vicuña"/>
    <s v="Gráfico que muestra la cantidad de fruta exportada desde la Vicuñ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106"/>
    <x v="0"/>
    <s v="#1774B9"/>
  </r>
  <r>
    <s v="0320"/>
    <x v="0"/>
    <x v="2"/>
    <s v="Salud"/>
    <n v="4201"/>
    <x v="5"/>
    <x v="5"/>
    <x v="3"/>
    <x v="109"/>
    <x v="0"/>
    <x v="53"/>
    <s v="Periodo 2020-2021"/>
    <s v="Unidades"/>
    <s v="Ministerio de Ciencias, Tecnología, Conocimiento e Innovación"/>
    <s v="Evolución del Proceso de Vacunación contra COVID-19 en la comuna de Illapel"/>
    <s v="Gráfico que muestra la cantidad de fruta exportada desde la Illap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201"/>
    <x v="0"/>
    <s v="#1774B9"/>
  </r>
  <r>
    <s v="0321"/>
    <x v="0"/>
    <x v="2"/>
    <s v="Salud"/>
    <n v="4202"/>
    <x v="5"/>
    <x v="5"/>
    <x v="3"/>
    <x v="110"/>
    <x v="0"/>
    <x v="53"/>
    <s v="Periodo 2020-2021"/>
    <s v="Unidades"/>
    <s v="Ministerio de Ciencias, Tecnología, Conocimiento e Innovación"/>
    <s v="Evolución del Proceso de Vacunación contra COVID-19 en la comuna de Canela"/>
    <s v="Gráfico que muestra la cantidad de fruta exportada desde la Cane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202"/>
    <x v="0"/>
    <s v="#1774B9"/>
  </r>
  <r>
    <s v="0322"/>
    <x v="0"/>
    <x v="2"/>
    <s v="Salud"/>
    <n v="4203"/>
    <x v="5"/>
    <x v="5"/>
    <x v="3"/>
    <x v="111"/>
    <x v="0"/>
    <x v="53"/>
    <s v="Periodo 2020-2021"/>
    <s v="Unidades"/>
    <s v="Ministerio de Ciencias, Tecnología, Conocimiento e Innovación"/>
    <s v="Evolución del Proceso de Vacunación contra COVID-19 en la comuna de Los Vilos"/>
    <s v="Gráfico que muestra la cantidad de fruta exportada desde la Los Vil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203"/>
    <x v="0"/>
    <s v="#1774B9"/>
  </r>
  <r>
    <s v="0323"/>
    <x v="0"/>
    <x v="2"/>
    <s v="Salud"/>
    <n v="4204"/>
    <x v="5"/>
    <x v="5"/>
    <x v="3"/>
    <x v="112"/>
    <x v="0"/>
    <x v="53"/>
    <s v="Periodo 2020-2021"/>
    <s v="Unidades"/>
    <s v="Ministerio de Ciencias, Tecnología, Conocimiento e Innovación"/>
    <s v="Evolución del Proceso de Vacunación contra COVID-19 en la comuna de Salamanca"/>
    <s v="Gráfico que muestra la cantidad de fruta exportada desde la Salaman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204"/>
    <x v="0"/>
    <s v="#1774B9"/>
  </r>
  <r>
    <s v="0324"/>
    <x v="0"/>
    <x v="2"/>
    <s v="Salud"/>
    <n v="4301"/>
    <x v="5"/>
    <x v="5"/>
    <x v="3"/>
    <x v="113"/>
    <x v="0"/>
    <x v="53"/>
    <s v="Periodo 2020-2021"/>
    <s v="Unidades"/>
    <s v="Ministerio de Ciencias, Tecnología, Conocimiento e Innovación"/>
    <s v="Evolución del Proceso de Vacunación contra COVID-19 en la comuna de Ovalle"/>
    <s v="Gráfico que muestra la cantidad de fruta exportada desde la Ovall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301"/>
    <x v="0"/>
    <s v="#1774B9"/>
  </r>
  <r>
    <s v="0325"/>
    <x v="0"/>
    <x v="2"/>
    <s v="Salud"/>
    <n v="4302"/>
    <x v="5"/>
    <x v="5"/>
    <x v="3"/>
    <x v="114"/>
    <x v="0"/>
    <x v="53"/>
    <s v="Periodo 2020-2021"/>
    <s v="Unidades"/>
    <s v="Ministerio de Ciencias, Tecnología, Conocimiento e Innovación"/>
    <s v="Evolución del Proceso de Vacunación contra COVID-19 en la comuna de Combarbalá"/>
    <s v="Gráfico que muestra la cantidad de fruta exportada desde la Combarbalá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302"/>
    <x v="0"/>
    <s v="#1774B9"/>
  </r>
  <r>
    <s v="0326"/>
    <x v="0"/>
    <x v="2"/>
    <s v="Salud"/>
    <n v="4303"/>
    <x v="5"/>
    <x v="5"/>
    <x v="3"/>
    <x v="115"/>
    <x v="0"/>
    <x v="53"/>
    <s v="Periodo 2020-2021"/>
    <s v="Unidades"/>
    <s v="Ministerio de Ciencias, Tecnología, Conocimiento e Innovación"/>
    <s v="Evolución del Proceso de Vacunación contra COVID-19 en la comuna de Monte Patria"/>
    <s v="Gráfico que muestra la cantidad de fruta exportada desde la Monte Patr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303"/>
    <x v="0"/>
    <s v="#1774B9"/>
  </r>
  <r>
    <s v="0327"/>
    <x v="0"/>
    <x v="2"/>
    <s v="Salud"/>
    <n v="4304"/>
    <x v="5"/>
    <x v="5"/>
    <x v="3"/>
    <x v="116"/>
    <x v="0"/>
    <x v="53"/>
    <s v="Periodo 2020-2021"/>
    <s v="Unidades"/>
    <s v="Ministerio de Ciencias, Tecnología, Conocimiento e Innovación"/>
    <s v="Evolución del Proceso de Vacunación contra COVID-19 en la comuna de Punitaqui"/>
    <s v="Gráfico que muestra la cantidad de fruta exportada desde la Punitaqu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304"/>
    <x v="0"/>
    <s v="#1774B9"/>
  </r>
  <r>
    <s v="0328"/>
    <x v="0"/>
    <x v="2"/>
    <s v="Salud"/>
    <n v="4305"/>
    <x v="5"/>
    <x v="5"/>
    <x v="3"/>
    <x v="117"/>
    <x v="0"/>
    <x v="53"/>
    <s v="Periodo 2020-2021"/>
    <s v="Unidades"/>
    <s v="Ministerio de Ciencias, Tecnología, Conocimiento e Innovación"/>
    <s v="Evolución del Proceso de Vacunación contra COVID-19 en la comuna de Río Hurtado"/>
    <s v="Gráfico que muestra la cantidad de fruta exportada desde la Río Hurta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4305"/>
    <x v="0"/>
    <s v="#1774B9"/>
  </r>
  <r>
    <s v="0329"/>
    <x v="0"/>
    <x v="2"/>
    <s v="Salud"/>
    <n v="5101"/>
    <x v="5"/>
    <x v="5"/>
    <x v="3"/>
    <x v="118"/>
    <x v="0"/>
    <x v="53"/>
    <s v="Periodo 2020-2021"/>
    <s v="Unidades"/>
    <s v="Ministerio de Ciencias, Tecnología, Conocimiento e Innovación"/>
    <s v="Evolución del Proceso de Vacunación contra COVID-19 en la comuna de Valparaíso"/>
    <s v="Gráfico que muestra la cantidad de fruta exportada desde la Valparaís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1"/>
    <x v="0"/>
    <s v="#1774B9"/>
  </r>
  <r>
    <s v="0330"/>
    <x v="0"/>
    <x v="2"/>
    <s v="Salud"/>
    <n v="5102"/>
    <x v="5"/>
    <x v="5"/>
    <x v="3"/>
    <x v="119"/>
    <x v="0"/>
    <x v="53"/>
    <s v="Periodo 2020-2021"/>
    <s v="Unidades"/>
    <s v="Ministerio de Ciencias, Tecnología, Conocimiento e Innovación"/>
    <s v="Evolución del Proceso de Vacunación contra COVID-19 en la comuna de Casablanca"/>
    <s v="Gráfico que muestra la cantidad de fruta exportada desde la Casablan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2"/>
    <x v="0"/>
    <s v="#1774B9"/>
  </r>
  <r>
    <s v="0331"/>
    <x v="0"/>
    <x v="2"/>
    <s v="Salud"/>
    <n v="5103"/>
    <x v="5"/>
    <x v="5"/>
    <x v="3"/>
    <x v="120"/>
    <x v="0"/>
    <x v="53"/>
    <s v="Periodo 2020-2021"/>
    <s v="Unidades"/>
    <s v="Ministerio de Ciencias, Tecnología, Conocimiento e Innovación"/>
    <s v="Evolución del Proceso de Vacunación contra COVID-19 en la comuna de Concón"/>
    <s v="Gráfico que muestra la cantidad de fruta exportada desde la Conc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3"/>
    <x v="0"/>
    <s v="#1774B9"/>
  </r>
  <r>
    <s v="0332"/>
    <x v="0"/>
    <x v="2"/>
    <s v="Salud"/>
    <n v="5104"/>
    <x v="5"/>
    <x v="5"/>
    <x v="3"/>
    <x v="121"/>
    <x v="0"/>
    <x v="53"/>
    <s v="Periodo 2020-2021"/>
    <s v="Unidades"/>
    <s v="Ministerio de Ciencias, Tecnología, Conocimiento e Innovación"/>
    <s v="Evolución del Proceso de Vacunación contra COVID-19 en la comuna de Juan Fernández"/>
    <s v="Gráfico que muestra la cantidad de fruta exportada desde la Juan Fernánde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4"/>
    <x v="0"/>
    <s v="#1774B9"/>
  </r>
  <r>
    <s v="0333"/>
    <x v="0"/>
    <x v="2"/>
    <s v="Salud"/>
    <n v="5105"/>
    <x v="5"/>
    <x v="5"/>
    <x v="3"/>
    <x v="122"/>
    <x v="0"/>
    <x v="53"/>
    <s v="Periodo 2020-2021"/>
    <s v="Unidades"/>
    <s v="Ministerio de Ciencias, Tecnología, Conocimiento e Innovación"/>
    <s v="Evolución del Proceso de Vacunación contra COVID-19 en la comuna de Puchuncaví"/>
    <s v="Gráfico que muestra la cantidad de fruta exportada desde la Puchuncaví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5"/>
    <x v="0"/>
    <s v="#1774B9"/>
  </r>
  <r>
    <s v="0334"/>
    <x v="0"/>
    <x v="2"/>
    <s v="Salud"/>
    <n v="5107"/>
    <x v="5"/>
    <x v="5"/>
    <x v="3"/>
    <x v="123"/>
    <x v="0"/>
    <x v="53"/>
    <s v="Periodo 2020-2021"/>
    <s v="Unidades"/>
    <s v="Ministerio de Ciencias, Tecnología, Conocimiento e Innovación"/>
    <s v="Evolución del Proceso de Vacunación contra COVID-19 en la comuna de Quintero"/>
    <s v="Gráfico que muestra la cantidad de fruta exportada desde la Quinte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7"/>
    <x v="0"/>
    <s v="#1774B9"/>
  </r>
  <r>
    <s v="0335"/>
    <x v="0"/>
    <x v="2"/>
    <s v="Salud"/>
    <n v="5109"/>
    <x v="5"/>
    <x v="5"/>
    <x v="3"/>
    <x v="124"/>
    <x v="0"/>
    <x v="53"/>
    <s v="Periodo 2020-2021"/>
    <s v="Unidades"/>
    <s v="Ministerio de Ciencias, Tecnología, Conocimiento e Innovación"/>
    <s v="Evolución del Proceso de Vacunación contra COVID-19 en la comuna de Viña del Mar"/>
    <s v="Gráfico que muestra la cantidad de fruta exportada desde la Viña del Ma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109"/>
    <x v="0"/>
    <s v="#1774B9"/>
  </r>
  <r>
    <s v="0336"/>
    <x v="0"/>
    <x v="2"/>
    <s v="Salud"/>
    <n v="5201"/>
    <x v="5"/>
    <x v="5"/>
    <x v="3"/>
    <x v="125"/>
    <x v="0"/>
    <x v="53"/>
    <s v="Periodo 2020-2021"/>
    <s v="Unidades"/>
    <s v="Ministerio de Ciencias, Tecnología, Conocimiento e Innovación"/>
    <s v="Evolución del Proceso de Vacunación contra COVID-19 en la comuna de Isla de Pascua"/>
    <s v="Gráfico que muestra la cantidad de fruta exportada desde la Isla de Pasc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201"/>
    <x v="0"/>
    <s v="#1774B9"/>
  </r>
  <r>
    <s v="0337"/>
    <x v="0"/>
    <x v="2"/>
    <s v="Salud"/>
    <n v="5301"/>
    <x v="5"/>
    <x v="5"/>
    <x v="3"/>
    <x v="126"/>
    <x v="0"/>
    <x v="53"/>
    <s v="Periodo 2020-2021"/>
    <s v="Unidades"/>
    <s v="Ministerio de Ciencias, Tecnología, Conocimiento e Innovación"/>
    <s v="Evolución del Proceso de Vacunación contra COVID-19 en la comuna de Los Andes"/>
    <s v="Gráfico que muestra la cantidad de fruta exportada desde la Los And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301"/>
    <x v="0"/>
    <s v="#1774B9"/>
  </r>
  <r>
    <s v="0338"/>
    <x v="0"/>
    <x v="2"/>
    <s v="Salud"/>
    <n v="5302"/>
    <x v="5"/>
    <x v="5"/>
    <x v="3"/>
    <x v="127"/>
    <x v="0"/>
    <x v="53"/>
    <s v="Periodo 2020-2021"/>
    <s v="Unidades"/>
    <s v="Ministerio de Ciencias, Tecnología, Conocimiento e Innovación"/>
    <s v="Evolución del Proceso de Vacunación contra COVID-19 en la comuna de Calle Larga"/>
    <s v="Gráfico que muestra la cantidad de fruta exportada desde la Calle Larg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302"/>
    <x v="0"/>
    <s v="#1774B9"/>
  </r>
  <r>
    <s v="0339"/>
    <x v="0"/>
    <x v="2"/>
    <s v="Salud"/>
    <n v="5303"/>
    <x v="5"/>
    <x v="5"/>
    <x v="3"/>
    <x v="128"/>
    <x v="0"/>
    <x v="53"/>
    <s v="Periodo 2020-2021"/>
    <s v="Unidades"/>
    <s v="Ministerio de Ciencias, Tecnología, Conocimiento e Innovación"/>
    <s v="Evolución del Proceso de Vacunación contra COVID-19 en la comuna de Rinconada"/>
    <s v="Gráfico que muestra la cantidad de fruta exportada desde la Rinconad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303"/>
    <x v="0"/>
    <s v="#1774B9"/>
  </r>
  <r>
    <s v="0340"/>
    <x v="0"/>
    <x v="2"/>
    <s v="Salud"/>
    <n v="5304"/>
    <x v="5"/>
    <x v="5"/>
    <x v="3"/>
    <x v="129"/>
    <x v="0"/>
    <x v="53"/>
    <s v="Periodo 2020-2021"/>
    <s v="Unidades"/>
    <s v="Ministerio de Ciencias, Tecnología, Conocimiento e Innovación"/>
    <s v="Evolución del Proceso de Vacunación contra COVID-19 en la comuna de San Esteban"/>
    <s v="Gráfico que muestra la cantidad de fruta exportada desde la San Esteba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304"/>
    <x v="0"/>
    <s v="#1774B9"/>
  </r>
  <r>
    <s v="0341"/>
    <x v="0"/>
    <x v="2"/>
    <s v="Salud"/>
    <n v="5401"/>
    <x v="5"/>
    <x v="5"/>
    <x v="3"/>
    <x v="130"/>
    <x v="0"/>
    <x v="53"/>
    <s v="Periodo 2020-2021"/>
    <s v="Unidades"/>
    <s v="Ministerio de Ciencias, Tecnología, Conocimiento e Innovación"/>
    <s v="Evolución del Proceso de Vacunación contra COVID-19 en la comuna de La Ligua"/>
    <s v="Gráfico que muestra la cantidad de fruta exportada desde la La Lig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401"/>
    <x v="0"/>
    <s v="#1774B9"/>
  </r>
  <r>
    <s v="0342"/>
    <x v="0"/>
    <x v="2"/>
    <s v="Salud"/>
    <n v="5402"/>
    <x v="5"/>
    <x v="5"/>
    <x v="3"/>
    <x v="131"/>
    <x v="0"/>
    <x v="53"/>
    <s v="Periodo 2020-2021"/>
    <s v="Unidades"/>
    <s v="Ministerio de Ciencias, Tecnología, Conocimiento e Innovación"/>
    <s v="Evolución del Proceso de Vacunación contra COVID-19 en la comuna de Cabildo"/>
    <s v="Gráfico que muestra la cantidad de fruta exportada desde la Cabil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402"/>
    <x v="0"/>
    <s v="#1774B9"/>
  </r>
  <r>
    <s v="0343"/>
    <x v="0"/>
    <x v="2"/>
    <s v="Salud"/>
    <n v="5403"/>
    <x v="5"/>
    <x v="5"/>
    <x v="3"/>
    <x v="132"/>
    <x v="0"/>
    <x v="53"/>
    <s v="Periodo 2020-2021"/>
    <s v="Unidades"/>
    <s v="Ministerio de Ciencias, Tecnología, Conocimiento e Innovación"/>
    <s v="Evolución del Proceso de Vacunación contra COVID-19 en la comuna de Papudo"/>
    <s v="Gráfico que muestra la cantidad de fruta exportada desde la Papu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403"/>
    <x v="0"/>
    <s v="#1774B9"/>
  </r>
  <r>
    <s v="0344"/>
    <x v="0"/>
    <x v="2"/>
    <s v="Salud"/>
    <n v="5404"/>
    <x v="5"/>
    <x v="5"/>
    <x v="3"/>
    <x v="133"/>
    <x v="0"/>
    <x v="53"/>
    <s v="Periodo 2020-2021"/>
    <s v="Unidades"/>
    <s v="Ministerio de Ciencias, Tecnología, Conocimiento e Innovación"/>
    <s v="Evolución del Proceso de Vacunación contra COVID-19 en la comuna de Petorca"/>
    <s v="Gráfico que muestra la cantidad de fruta exportada desde la Petor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404"/>
    <x v="0"/>
    <s v="#1774B9"/>
  </r>
  <r>
    <s v="0345"/>
    <x v="0"/>
    <x v="2"/>
    <s v="Salud"/>
    <n v="5405"/>
    <x v="5"/>
    <x v="5"/>
    <x v="3"/>
    <x v="134"/>
    <x v="0"/>
    <x v="53"/>
    <s v="Periodo 2020-2021"/>
    <s v="Unidades"/>
    <s v="Ministerio de Ciencias, Tecnología, Conocimiento e Innovación"/>
    <s v="Evolución del Proceso de Vacunación contra COVID-19 en la comuna de Zapallar"/>
    <s v="Gráfico que muestra la cantidad de fruta exportada desde la Zapalla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405"/>
    <x v="0"/>
    <s v="#1774B9"/>
  </r>
  <r>
    <s v="0346"/>
    <x v="0"/>
    <x v="2"/>
    <s v="Salud"/>
    <n v="5501"/>
    <x v="5"/>
    <x v="5"/>
    <x v="3"/>
    <x v="135"/>
    <x v="0"/>
    <x v="53"/>
    <s v="Periodo 2020-2021"/>
    <s v="Unidades"/>
    <s v="Ministerio de Ciencias, Tecnología, Conocimiento e Innovación"/>
    <s v="Evolución del Proceso de Vacunación contra COVID-19 en la comuna de Quillota"/>
    <s v="Gráfico que muestra la cantidad de fruta exportada desde la Quillot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501"/>
    <x v="0"/>
    <s v="#1774B9"/>
  </r>
  <r>
    <s v="0347"/>
    <x v="0"/>
    <x v="2"/>
    <s v="Salud"/>
    <n v="5502"/>
    <x v="5"/>
    <x v="5"/>
    <x v="3"/>
    <x v="136"/>
    <x v="0"/>
    <x v="53"/>
    <s v="Periodo 2020-2021"/>
    <s v="Unidades"/>
    <s v="Ministerio de Ciencias, Tecnología, Conocimiento e Innovación"/>
    <s v="Evolución del Proceso de Vacunación contra COVID-19 en la comuna de Calera"/>
    <s v="Gráfico que muestra la cantidad de fruta exportada desde la Cale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502"/>
    <x v="0"/>
    <s v="#1774B9"/>
  </r>
  <r>
    <s v="0348"/>
    <x v="0"/>
    <x v="2"/>
    <s v="Salud"/>
    <n v="5503"/>
    <x v="5"/>
    <x v="5"/>
    <x v="3"/>
    <x v="137"/>
    <x v="0"/>
    <x v="53"/>
    <s v="Periodo 2020-2021"/>
    <s v="Unidades"/>
    <s v="Ministerio de Ciencias, Tecnología, Conocimiento e Innovación"/>
    <s v="Evolución del Proceso de Vacunación contra COVID-19 en la comuna de Hijuelas"/>
    <s v="Gráfico que muestra la cantidad de fruta exportada desde la Hijuel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503"/>
    <x v="0"/>
    <s v="#1774B9"/>
  </r>
  <r>
    <s v="0349"/>
    <x v="0"/>
    <x v="2"/>
    <s v="Salud"/>
    <n v="5504"/>
    <x v="5"/>
    <x v="5"/>
    <x v="3"/>
    <x v="138"/>
    <x v="0"/>
    <x v="53"/>
    <s v="Periodo 2020-2021"/>
    <s v="Unidades"/>
    <s v="Ministerio de Ciencias, Tecnología, Conocimiento e Innovación"/>
    <s v="Evolución del Proceso de Vacunación contra COVID-19 en la comuna de La Cruz"/>
    <s v="Gráfico que muestra la cantidad de fruta exportada desde la La Cru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504"/>
    <x v="0"/>
    <s v="#1774B9"/>
  </r>
  <r>
    <s v="0350"/>
    <x v="0"/>
    <x v="2"/>
    <s v="Salud"/>
    <n v="5506"/>
    <x v="5"/>
    <x v="5"/>
    <x v="3"/>
    <x v="139"/>
    <x v="0"/>
    <x v="53"/>
    <s v="Periodo 2020-2021"/>
    <s v="Unidades"/>
    <s v="Ministerio de Ciencias, Tecnología, Conocimiento e Innovación"/>
    <s v="Evolución del Proceso de Vacunación contra COVID-19 en la comuna de Nogales"/>
    <s v="Gráfico que muestra la cantidad de fruta exportada desde la Nogal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506"/>
    <x v="0"/>
    <s v="#1774B9"/>
  </r>
  <r>
    <s v="0351"/>
    <x v="0"/>
    <x v="2"/>
    <s v="Salud"/>
    <n v="5601"/>
    <x v="5"/>
    <x v="5"/>
    <x v="3"/>
    <x v="140"/>
    <x v="0"/>
    <x v="53"/>
    <s v="Periodo 2020-2021"/>
    <s v="Unidades"/>
    <s v="Ministerio de Ciencias, Tecnología, Conocimiento e Innovación"/>
    <s v="Evolución del Proceso de Vacunación contra COVID-19 en la comuna de San Antonio"/>
    <s v="Gráfico que muestra la cantidad de fruta exportada desde la San Antoni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1"/>
    <x v="0"/>
    <s v="#1774B9"/>
  </r>
  <r>
    <s v="0352"/>
    <x v="0"/>
    <x v="2"/>
    <s v="Salud"/>
    <n v="5602"/>
    <x v="5"/>
    <x v="5"/>
    <x v="3"/>
    <x v="141"/>
    <x v="0"/>
    <x v="53"/>
    <s v="Periodo 2020-2021"/>
    <s v="Unidades"/>
    <s v="Ministerio de Ciencias, Tecnología, Conocimiento e Innovación"/>
    <s v="Evolución del Proceso de Vacunación contra COVID-19 en la comuna de Algarrobo"/>
    <s v="Gráfico que muestra la cantidad de fruta exportada desde la Algarrob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2"/>
    <x v="0"/>
    <s v="#1774B9"/>
  </r>
  <r>
    <s v="0353"/>
    <x v="0"/>
    <x v="2"/>
    <s v="Salud"/>
    <n v="5603"/>
    <x v="5"/>
    <x v="5"/>
    <x v="3"/>
    <x v="142"/>
    <x v="0"/>
    <x v="53"/>
    <s v="Periodo 2020-2021"/>
    <s v="Unidades"/>
    <s v="Ministerio de Ciencias, Tecnología, Conocimiento e Innovación"/>
    <s v="Evolución del Proceso de Vacunación contra COVID-19 en la comuna de Cartagena"/>
    <s v="Gráfico que muestra la cantidad de fruta exportada desde la Cartage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3"/>
    <x v="0"/>
    <s v="#1774B9"/>
  </r>
  <r>
    <s v="0354"/>
    <x v="0"/>
    <x v="2"/>
    <s v="Salud"/>
    <n v="5604"/>
    <x v="5"/>
    <x v="5"/>
    <x v="3"/>
    <x v="143"/>
    <x v="0"/>
    <x v="53"/>
    <s v="Periodo 2020-2021"/>
    <s v="Unidades"/>
    <s v="Ministerio de Ciencias, Tecnología, Conocimiento e Innovación"/>
    <s v="Evolución del Proceso de Vacunación contra COVID-19 en la comuna de El Quisco"/>
    <s v="Gráfico que muestra la cantidad de fruta exportada desde la El Quis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4"/>
    <x v="0"/>
    <s v="#1774B9"/>
  </r>
  <r>
    <s v="0355"/>
    <x v="0"/>
    <x v="2"/>
    <s v="Salud"/>
    <n v="5605"/>
    <x v="5"/>
    <x v="5"/>
    <x v="3"/>
    <x v="168"/>
    <x v="0"/>
    <x v="53"/>
    <s v="Periodo 2020-2021"/>
    <s v="Unidades"/>
    <s v="Ministerio de Ciencias, Tecnología, Conocimiento e Innovación"/>
    <s v="Evolución del Proceso de Vacunación contra COVID-19 en la comuna de El Tabo"/>
    <s v="Gráfico que muestra la cantidad de fruta exportada desde la El Tab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5"/>
    <x v="0"/>
    <s v="#1774B9"/>
  </r>
  <r>
    <s v="0356"/>
    <x v="0"/>
    <x v="2"/>
    <s v="Salud"/>
    <n v="5606"/>
    <x v="5"/>
    <x v="5"/>
    <x v="3"/>
    <x v="169"/>
    <x v="0"/>
    <x v="53"/>
    <s v="Periodo 2020-2021"/>
    <s v="Unidades"/>
    <s v="Ministerio de Ciencias, Tecnología, Conocimiento e Innovación"/>
    <s v="Evolución del Proceso de Vacunación contra COVID-19 en la comuna de Santo Domingo"/>
    <s v="Gráfico que muestra la cantidad de fruta exportada desde la Santo Doming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606"/>
    <x v="0"/>
    <s v="#1774B9"/>
  </r>
  <r>
    <s v="0357"/>
    <x v="0"/>
    <x v="2"/>
    <s v="Salud"/>
    <n v="5701"/>
    <x v="5"/>
    <x v="5"/>
    <x v="3"/>
    <x v="170"/>
    <x v="0"/>
    <x v="53"/>
    <s v="Periodo 2020-2021"/>
    <s v="Unidades"/>
    <s v="Ministerio de Ciencias, Tecnología, Conocimiento e Innovación"/>
    <s v="Evolución del Proceso de Vacunación contra COVID-19 en la comuna de San Felipe"/>
    <s v="Gráfico que muestra la cantidad de fruta exportada desde la San Felip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1"/>
    <x v="0"/>
    <s v="#1774B9"/>
  </r>
  <r>
    <s v="0358"/>
    <x v="0"/>
    <x v="2"/>
    <s v="Salud"/>
    <n v="5702"/>
    <x v="5"/>
    <x v="5"/>
    <x v="3"/>
    <x v="171"/>
    <x v="0"/>
    <x v="53"/>
    <s v="Periodo 2020-2021"/>
    <s v="Unidades"/>
    <s v="Ministerio de Ciencias, Tecnología, Conocimiento e Innovación"/>
    <s v="Evolución del Proceso de Vacunación contra COVID-19 en la comuna de Catemu"/>
    <s v="Gráfico que muestra la cantidad de fruta exportada desde la Catemu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2"/>
    <x v="0"/>
    <s v="#1774B9"/>
  </r>
  <r>
    <s v="0359"/>
    <x v="0"/>
    <x v="2"/>
    <s v="Salud"/>
    <n v="5703"/>
    <x v="5"/>
    <x v="5"/>
    <x v="3"/>
    <x v="172"/>
    <x v="0"/>
    <x v="53"/>
    <s v="Periodo 2020-2021"/>
    <s v="Unidades"/>
    <s v="Ministerio de Ciencias, Tecnología, Conocimiento e Innovación"/>
    <s v="Evolución del Proceso de Vacunación contra COVID-19 en la comuna de Llaillay"/>
    <s v="Gráfico que muestra la cantidad de fruta exportada desde la Llaillay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3"/>
    <x v="0"/>
    <s v="#1774B9"/>
  </r>
  <r>
    <s v="0360"/>
    <x v="0"/>
    <x v="2"/>
    <s v="Salud"/>
    <n v="5704"/>
    <x v="5"/>
    <x v="5"/>
    <x v="3"/>
    <x v="173"/>
    <x v="0"/>
    <x v="53"/>
    <s v="Periodo 2020-2021"/>
    <s v="Unidades"/>
    <s v="Ministerio de Ciencias, Tecnología, Conocimiento e Innovación"/>
    <s v="Evolución del Proceso de Vacunación contra COVID-19 en la comuna de Panquehue"/>
    <s v="Gráfico que muestra la cantidad de fruta exportada desde la Panque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4"/>
    <x v="0"/>
    <s v="#1774B9"/>
  </r>
  <r>
    <s v="0361"/>
    <x v="0"/>
    <x v="2"/>
    <s v="Salud"/>
    <n v="5705"/>
    <x v="5"/>
    <x v="5"/>
    <x v="3"/>
    <x v="174"/>
    <x v="0"/>
    <x v="53"/>
    <s v="Periodo 2020-2021"/>
    <s v="Unidades"/>
    <s v="Ministerio de Ciencias, Tecnología, Conocimiento e Innovación"/>
    <s v="Evolución del Proceso de Vacunación contra COVID-19 en la comuna de Putaendo"/>
    <s v="Gráfico que muestra la cantidad de fruta exportada desde la Putaen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5"/>
    <x v="0"/>
    <s v="#1774B9"/>
  </r>
  <r>
    <s v="0362"/>
    <x v="0"/>
    <x v="2"/>
    <s v="Salud"/>
    <n v="5706"/>
    <x v="5"/>
    <x v="5"/>
    <x v="3"/>
    <x v="175"/>
    <x v="0"/>
    <x v="53"/>
    <s v="Periodo 2020-2021"/>
    <s v="Unidades"/>
    <s v="Ministerio de Ciencias, Tecnología, Conocimiento e Innovación"/>
    <s v="Evolución del Proceso de Vacunación contra COVID-19 en la comuna de Santa María"/>
    <s v="Gráfico que muestra la cantidad de fruta exportada desde la Santa Marí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706"/>
    <x v="0"/>
    <s v="#1774B9"/>
  </r>
  <r>
    <s v="0363"/>
    <x v="0"/>
    <x v="2"/>
    <s v="Salud"/>
    <n v="5801"/>
    <x v="5"/>
    <x v="5"/>
    <x v="3"/>
    <x v="176"/>
    <x v="0"/>
    <x v="53"/>
    <s v="Periodo 2020-2021"/>
    <s v="Unidades"/>
    <s v="Ministerio de Ciencias, Tecnología, Conocimiento e Innovación"/>
    <s v="Evolución del Proceso de Vacunación contra COVID-19 en la comuna de Quilpué"/>
    <s v="Gráfico que muestra la cantidad de fruta exportada desde la Quilpu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801"/>
    <x v="0"/>
    <s v="#1774B9"/>
  </r>
  <r>
    <s v="0364"/>
    <x v="0"/>
    <x v="2"/>
    <s v="Salud"/>
    <n v="5802"/>
    <x v="5"/>
    <x v="5"/>
    <x v="3"/>
    <x v="177"/>
    <x v="0"/>
    <x v="53"/>
    <s v="Periodo 2020-2021"/>
    <s v="Unidades"/>
    <s v="Ministerio de Ciencias, Tecnología, Conocimiento e Innovación"/>
    <s v="Evolución del Proceso de Vacunación contra COVID-19 en la comuna de Limache"/>
    <s v="Gráfico que muestra la cantidad de fruta exportada desde la Limach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802"/>
    <x v="0"/>
    <s v="#1774B9"/>
  </r>
  <r>
    <s v="0365"/>
    <x v="0"/>
    <x v="2"/>
    <s v="Salud"/>
    <n v="5803"/>
    <x v="5"/>
    <x v="5"/>
    <x v="3"/>
    <x v="178"/>
    <x v="0"/>
    <x v="53"/>
    <s v="Periodo 2020-2021"/>
    <s v="Unidades"/>
    <s v="Ministerio de Ciencias, Tecnología, Conocimiento e Innovación"/>
    <s v="Evolución del Proceso de Vacunación contra COVID-19 en la comuna de Olmué"/>
    <s v="Gráfico que muestra la cantidad de fruta exportada desde la Olmu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803"/>
    <x v="0"/>
    <s v="#1774B9"/>
  </r>
  <r>
    <s v="0366"/>
    <x v="0"/>
    <x v="2"/>
    <s v="Salud"/>
    <n v="5804"/>
    <x v="5"/>
    <x v="5"/>
    <x v="3"/>
    <x v="179"/>
    <x v="0"/>
    <x v="53"/>
    <s v="Periodo 2020-2021"/>
    <s v="Unidades"/>
    <s v="Ministerio de Ciencias, Tecnología, Conocimiento e Innovación"/>
    <s v="Evolución del Proceso de Vacunación contra COVID-19 en la comuna de Villa Alemana"/>
    <s v="Gráfico que muestra la cantidad de fruta exportada desde la Villa Alema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5804"/>
    <x v="0"/>
    <s v="#1774B9"/>
  </r>
  <r>
    <s v="0367"/>
    <x v="0"/>
    <x v="2"/>
    <s v="Salud"/>
    <n v="6101"/>
    <x v="5"/>
    <x v="5"/>
    <x v="3"/>
    <x v="180"/>
    <x v="0"/>
    <x v="53"/>
    <s v="Periodo 2020-2021"/>
    <s v="Unidades"/>
    <s v="Ministerio de Ciencias, Tecnología, Conocimiento e Innovación"/>
    <s v="Evolución del Proceso de Vacunación contra COVID-19 en la comuna de Rancagua"/>
    <s v="Gráfico que muestra la cantidad de fruta exportada desde la Rancag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1"/>
    <x v="0"/>
    <s v="#1774B9"/>
  </r>
  <r>
    <s v="0368"/>
    <x v="0"/>
    <x v="2"/>
    <s v="Salud"/>
    <n v="6102"/>
    <x v="5"/>
    <x v="5"/>
    <x v="3"/>
    <x v="181"/>
    <x v="0"/>
    <x v="53"/>
    <s v="Periodo 2020-2021"/>
    <s v="Unidades"/>
    <s v="Ministerio de Ciencias, Tecnología, Conocimiento e Innovación"/>
    <s v="Evolución del Proceso de Vacunación contra COVID-19 en la comuna de Codegua"/>
    <s v="Gráfico que muestra la cantidad de fruta exportada desde la Codeg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2"/>
    <x v="0"/>
    <s v="#1774B9"/>
  </r>
  <r>
    <s v="0369"/>
    <x v="0"/>
    <x v="2"/>
    <s v="Salud"/>
    <n v="6103"/>
    <x v="5"/>
    <x v="5"/>
    <x v="3"/>
    <x v="182"/>
    <x v="0"/>
    <x v="53"/>
    <s v="Periodo 2020-2021"/>
    <s v="Unidades"/>
    <s v="Ministerio de Ciencias, Tecnología, Conocimiento e Innovación"/>
    <s v="Evolución del Proceso de Vacunación contra COVID-19 en la comuna de Coinco"/>
    <s v="Gráfico que muestra la cantidad de fruta exportada desde la Coi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3"/>
    <x v="0"/>
    <s v="#1774B9"/>
  </r>
  <r>
    <s v="0370"/>
    <x v="0"/>
    <x v="2"/>
    <s v="Salud"/>
    <n v="6104"/>
    <x v="5"/>
    <x v="5"/>
    <x v="3"/>
    <x v="183"/>
    <x v="0"/>
    <x v="53"/>
    <s v="Periodo 2020-2021"/>
    <s v="Unidades"/>
    <s v="Ministerio de Ciencias, Tecnología, Conocimiento e Innovación"/>
    <s v="Evolución del Proceso de Vacunación contra COVID-19 en la comuna de Coltauco"/>
    <s v="Gráfico que muestra la cantidad de fruta exportada desde la Colta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4"/>
    <x v="0"/>
    <s v="#1774B9"/>
  </r>
  <r>
    <s v="0371"/>
    <x v="0"/>
    <x v="2"/>
    <s v="Salud"/>
    <n v="6105"/>
    <x v="5"/>
    <x v="5"/>
    <x v="3"/>
    <x v="184"/>
    <x v="0"/>
    <x v="53"/>
    <s v="Periodo 2020-2021"/>
    <s v="Unidades"/>
    <s v="Ministerio de Ciencias, Tecnología, Conocimiento e Innovación"/>
    <s v="Evolución del Proceso de Vacunación contra COVID-19 en la comuna de Doñihue"/>
    <s v="Gráfico que muestra la cantidad de fruta exportada desde la Doñi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5"/>
    <x v="0"/>
    <s v="#1774B9"/>
  </r>
  <r>
    <s v="0372"/>
    <x v="0"/>
    <x v="2"/>
    <s v="Salud"/>
    <n v="6106"/>
    <x v="5"/>
    <x v="5"/>
    <x v="3"/>
    <x v="185"/>
    <x v="0"/>
    <x v="53"/>
    <s v="Periodo 2020-2021"/>
    <s v="Unidades"/>
    <s v="Ministerio de Ciencias, Tecnología, Conocimiento e Innovación"/>
    <s v="Evolución del Proceso de Vacunación contra COVID-19 en la comuna de Graneros"/>
    <s v="Gráfico que muestra la cantidad de fruta exportada desde la Graner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6"/>
    <x v="0"/>
    <s v="#1774B9"/>
  </r>
  <r>
    <s v="0373"/>
    <x v="0"/>
    <x v="2"/>
    <s v="Salud"/>
    <n v="6107"/>
    <x v="5"/>
    <x v="5"/>
    <x v="3"/>
    <x v="186"/>
    <x v="0"/>
    <x v="53"/>
    <s v="Periodo 2020-2021"/>
    <s v="Unidades"/>
    <s v="Ministerio de Ciencias, Tecnología, Conocimiento e Innovación"/>
    <s v="Evolución del Proceso de Vacunación contra COVID-19 en la comuna de Las Cabras"/>
    <s v="Gráfico que muestra la cantidad de fruta exportada desde la Las Cabr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7"/>
    <x v="0"/>
    <s v="#1774B9"/>
  </r>
  <r>
    <s v="0374"/>
    <x v="0"/>
    <x v="2"/>
    <s v="Salud"/>
    <n v="6108"/>
    <x v="5"/>
    <x v="5"/>
    <x v="3"/>
    <x v="187"/>
    <x v="0"/>
    <x v="53"/>
    <s v="Periodo 2020-2021"/>
    <s v="Unidades"/>
    <s v="Ministerio de Ciencias, Tecnología, Conocimiento e Innovación"/>
    <s v="Evolución del Proceso de Vacunación contra COVID-19 en la comuna de Machalí"/>
    <s v="Gráfico que muestra la cantidad de fruta exportada desde la Machalí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8"/>
    <x v="0"/>
    <s v="#1774B9"/>
  </r>
  <r>
    <s v="0375"/>
    <x v="0"/>
    <x v="2"/>
    <s v="Salud"/>
    <n v="6109"/>
    <x v="5"/>
    <x v="5"/>
    <x v="3"/>
    <x v="188"/>
    <x v="0"/>
    <x v="53"/>
    <s v="Periodo 2020-2021"/>
    <s v="Unidades"/>
    <s v="Ministerio de Ciencias, Tecnología, Conocimiento e Innovación"/>
    <s v="Evolución del Proceso de Vacunación contra COVID-19 en la comuna de Malloa"/>
    <s v="Gráfico que muestra la cantidad de fruta exportada desde la Mallo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09"/>
    <x v="0"/>
    <s v="#1774B9"/>
  </r>
  <r>
    <s v="0376"/>
    <x v="0"/>
    <x v="2"/>
    <s v="Salud"/>
    <n v="6110"/>
    <x v="5"/>
    <x v="5"/>
    <x v="3"/>
    <x v="189"/>
    <x v="0"/>
    <x v="53"/>
    <s v="Periodo 2020-2021"/>
    <s v="Unidades"/>
    <s v="Ministerio de Ciencias, Tecnología, Conocimiento e Innovación"/>
    <s v="Evolución del Proceso de Vacunación contra COVID-19 en la comuna de Mostazal"/>
    <s v="Gráfico que muestra la cantidad de fruta exportada desde la Mostaz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0"/>
    <x v="0"/>
    <s v="#1774B9"/>
  </r>
  <r>
    <s v="0377"/>
    <x v="0"/>
    <x v="2"/>
    <s v="Salud"/>
    <n v="6111"/>
    <x v="5"/>
    <x v="5"/>
    <x v="3"/>
    <x v="190"/>
    <x v="0"/>
    <x v="53"/>
    <s v="Periodo 2020-2021"/>
    <s v="Unidades"/>
    <s v="Ministerio de Ciencias, Tecnología, Conocimiento e Innovación"/>
    <s v="Evolución del Proceso de Vacunación contra COVID-19 en la comuna de Olivar"/>
    <s v="Gráfico que muestra la cantidad de fruta exportada desde la Oliva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1"/>
    <x v="0"/>
    <s v="#1774B9"/>
  </r>
  <r>
    <s v="0378"/>
    <x v="0"/>
    <x v="2"/>
    <s v="Salud"/>
    <n v="6112"/>
    <x v="5"/>
    <x v="5"/>
    <x v="3"/>
    <x v="191"/>
    <x v="0"/>
    <x v="53"/>
    <s v="Periodo 2020-2021"/>
    <s v="Unidades"/>
    <s v="Ministerio de Ciencias, Tecnología, Conocimiento e Innovación"/>
    <s v="Evolución del Proceso de Vacunación contra COVID-19 en la comuna de Peumo"/>
    <s v="Gráfico que muestra la cantidad de fruta exportada desde la Peum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2"/>
    <x v="0"/>
    <s v="#1774B9"/>
  </r>
  <r>
    <s v="0379"/>
    <x v="0"/>
    <x v="2"/>
    <s v="Salud"/>
    <n v="6113"/>
    <x v="5"/>
    <x v="5"/>
    <x v="3"/>
    <x v="192"/>
    <x v="0"/>
    <x v="53"/>
    <s v="Periodo 2020-2021"/>
    <s v="Unidades"/>
    <s v="Ministerio de Ciencias, Tecnología, Conocimiento e Innovación"/>
    <s v="Evolución del Proceso de Vacunación contra COVID-19 en la comuna de Pichidegua"/>
    <s v="Gráfico que muestra la cantidad de fruta exportada desde la Pichideg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3"/>
    <x v="0"/>
    <s v="#1774B9"/>
  </r>
  <r>
    <s v="0380"/>
    <x v="0"/>
    <x v="2"/>
    <s v="Salud"/>
    <n v="6114"/>
    <x v="5"/>
    <x v="5"/>
    <x v="3"/>
    <x v="193"/>
    <x v="0"/>
    <x v="53"/>
    <s v="Periodo 2020-2021"/>
    <s v="Unidades"/>
    <s v="Ministerio de Ciencias, Tecnología, Conocimiento e Innovación"/>
    <s v="Evolución del Proceso de Vacunación contra COVID-19 en la comuna de Quinta de Tilcoco"/>
    <s v="Gráfico que muestra la cantidad de fruta exportada desde la Quinta de Tilco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4"/>
    <x v="0"/>
    <s v="#1774B9"/>
  </r>
  <r>
    <s v="0381"/>
    <x v="0"/>
    <x v="2"/>
    <s v="Salud"/>
    <n v="6115"/>
    <x v="5"/>
    <x v="5"/>
    <x v="3"/>
    <x v="194"/>
    <x v="0"/>
    <x v="53"/>
    <s v="Periodo 2020-2021"/>
    <s v="Unidades"/>
    <s v="Ministerio de Ciencias, Tecnología, Conocimiento e Innovación"/>
    <s v="Evolución del Proceso de Vacunación contra COVID-19 en la comuna de Rengo"/>
    <s v="Gráfico que muestra la cantidad de fruta exportada desde la Reng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5"/>
    <x v="0"/>
    <s v="#1774B9"/>
  </r>
  <r>
    <s v="0382"/>
    <x v="0"/>
    <x v="2"/>
    <s v="Salud"/>
    <n v="6116"/>
    <x v="5"/>
    <x v="5"/>
    <x v="3"/>
    <x v="195"/>
    <x v="0"/>
    <x v="53"/>
    <s v="Periodo 2020-2021"/>
    <s v="Unidades"/>
    <s v="Ministerio de Ciencias, Tecnología, Conocimiento e Innovación"/>
    <s v="Evolución del Proceso de Vacunación contra COVID-19 en la comuna de Requínoa"/>
    <s v="Gráfico que muestra la cantidad de fruta exportada desde la Requíno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6"/>
    <x v="0"/>
    <s v="#1774B9"/>
  </r>
  <r>
    <s v="0383"/>
    <x v="0"/>
    <x v="2"/>
    <s v="Salud"/>
    <n v="6117"/>
    <x v="5"/>
    <x v="5"/>
    <x v="3"/>
    <x v="196"/>
    <x v="0"/>
    <x v="53"/>
    <s v="Periodo 2020-2021"/>
    <s v="Unidades"/>
    <s v="Ministerio de Ciencias, Tecnología, Conocimiento e Innovación"/>
    <s v="Evolución del Proceso de Vacunación contra COVID-19 en la comuna de San Vicente"/>
    <s v="Gráfico que muestra la cantidad de fruta exportada desde la San Vice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117"/>
    <x v="0"/>
    <s v="#1774B9"/>
  </r>
  <r>
    <s v="0384"/>
    <x v="0"/>
    <x v="2"/>
    <s v="Salud"/>
    <n v="6201"/>
    <x v="5"/>
    <x v="5"/>
    <x v="3"/>
    <x v="197"/>
    <x v="0"/>
    <x v="53"/>
    <s v="Periodo 2020-2021"/>
    <s v="Unidades"/>
    <s v="Ministerio de Ciencias, Tecnología, Conocimiento e Innovación"/>
    <s v="Evolución del Proceso de Vacunación contra COVID-19 en la comuna de Pichilemu"/>
    <s v="Gráfico que muestra la cantidad de fruta exportada desde la Pichilemu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1"/>
    <x v="0"/>
    <s v="#1774B9"/>
  </r>
  <r>
    <s v="0385"/>
    <x v="0"/>
    <x v="2"/>
    <s v="Salud"/>
    <n v="6202"/>
    <x v="5"/>
    <x v="5"/>
    <x v="3"/>
    <x v="198"/>
    <x v="0"/>
    <x v="53"/>
    <s v="Periodo 2020-2021"/>
    <s v="Unidades"/>
    <s v="Ministerio de Ciencias, Tecnología, Conocimiento e Innovación"/>
    <s v="Evolución del Proceso de Vacunación contra COVID-19 en la comuna de La Estrella"/>
    <s v="Gráfico que muestra la cantidad de fruta exportada desde la La Estre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2"/>
    <x v="0"/>
    <s v="#1774B9"/>
  </r>
  <r>
    <s v="0386"/>
    <x v="0"/>
    <x v="2"/>
    <s v="Salud"/>
    <n v="6203"/>
    <x v="5"/>
    <x v="5"/>
    <x v="3"/>
    <x v="199"/>
    <x v="0"/>
    <x v="53"/>
    <s v="Periodo 2020-2021"/>
    <s v="Unidades"/>
    <s v="Ministerio de Ciencias, Tecnología, Conocimiento e Innovación"/>
    <s v="Evolución del Proceso de Vacunación contra COVID-19 en la comuna de Litueche"/>
    <s v="Gráfico que muestra la cantidad de fruta exportada desde la Lituech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3"/>
    <x v="0"/>
    <s v="#1774B9"/>
  </r>
  <r>
    <s v="0387"/>
    <x v="0"/>
    <x v="2"/>
    <s v="Salud"/>
    <n v="6204"/>
    <x v="5"/>
    <x v="5"/>
    <x v="3"/>
    <x v="200"/>
    <x v="0"/>
    <x v="53"/>
    <s v="Periodo 2020-2021"/>
    <s v="Unidades"/>
    <s v="Ministerio de Ciencias, Tecnología, Conocimiento e Innovación"/>
    <s v="Evolución del Proceso de Vacunación contra COVID-19 en la comuna de Marchihue"/>
    <s v="Gráfico que muestra la cantidad de fruta exportada desde la Marchi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4"/>
    <x v="0"/>
    <s v="#1774B9"/>
  </r>
  <r>
    <s v="0388"/>
    <x v="0"/>
    <x v="2"/>
    <s v="Salud"/>
    <n v="6205"/>
    <x v="5"/>
    <x v="5"/>
    <x v="3"/>
    <x v="201"/>
    <x v="0"/>
    <x v="53"/>
    <s v="Periodo 2020-2021"/>
    <s v="Unidades"/>
    <s v="Ministerio de Ciencias, Tecnología, Conocimiento e Innovación"/>
    <s v="Evolución del Proceso de Vacunación contra COVID-19 en la comuna de Navidad"/>
    <s v="Gráfico que muestra la cantidad de fruta exportada desde la Navidad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5"/>
    <x v="0"/>
    <s v="#1774B9"/>
  </r>
  <r>
    <s v="0389"/>
    <x v="0"/>
    <x v="2"/>
    <s v="Salud"/>
    <n v="6206"/>
    <x v="5"/>
    <x v="5"/>
    <x v="3"/>
    <x v="202"/>
    <x v="0"/>
    <x v="53"/>
    <s v="Periodo 2020-2021"/>
    <s v="Unidades"/>
    <s v="Ministerio de Ciencias, Tecnología, Conocimiento e Innovación"/>
    <s v="Evolución del Proceso de Vacunación contra COVID-19 en la comuna de Paredones"/>
    <s v="Gráfico que muestra la cantidad de fruta exportada desde la Paredon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206"/>
    <x v="0"/>
    <s v="#1774B9"/>
  </r>
  <r>
    <s v="0390"/>
    <x v="0"/>
    <x v="2"/>
    <s v="Salud"/>
    <n v="6301"/>
    <x v="5"/>
    <x v="5"/>
    <x v="3"/>
    <x v="203"/>
    <x v="0"/>
    <x v="53"/>
    <s v="Periodo 2020-2021"/>
    <s v="Unidades"/>
    <s v="Ministerio de Ciencias, Tecnología, Conocimiento e Innovación"/>
    <s v="Evolución del Proceso de Vacunación contra COVID-19 en la comuna de San Fernando"/>
    <s v="Gráfico que muestra la cantidad de fruta exportada desde la San Fernan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1"/>
    <x v="0"/>
    <s v="#1774B9"/>
  </r>
  <r>
    <s v="0391"/>
    <x v="0"/>
    <x v="2"/>
    <s v="Salud"/>
    <n v="6302"/>
    <x v="5"/>
    <x v="5"/>
    <x v="3"/>
    <x v="204"/>
    <x v="0"/>
    <x v="53"/>
    <s v="Periodo 2020-2021"/>
    <s v="Unidades"/>
    <s v="Ministerio de Ciencias, Tecnología, Conocimiento e Innovación"/>
    <s v="Evolución del Proceso de Vacunación contra COVID-19 en la comuna de Chépica"/>
    <s v="Gráfico que muestra la cantidad de fruta exportada desde la Chépi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2"/>
    <x v="0"/>
    <s v="#1774B9"/>
  </r>
  <r>
    <s v="0392"/>
    <x v="0"/>
    <x v="2"/>
    <s v="Salud"/>
    <n v="6303"/>
    <x v="5"/>
    <x v="5"/>
    <x v="3"/>
    <x v="205"/>
    <x v="0"/>
    <x v="53"/>
    <s v="Periodo 2020-2021"/>
    <s v="Unidades"/>
    <s v="Ministerio de Ciencias, Tecnología, Conocimiento e Innovación"/>
    <s v="Evolución del Proceso de Vacunación contra COVID-19 en la comuna de Chimbarongo"/>
    <s v="Gráfico que muestra la cantidad de fruta exportada desde la Chimbarong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3"/>
    <x v="0"/>
    <s v="#1774B9"/>
  </r>
  <r>
    <s v="0393"/>
    <x v="0"/>
    <x v="2"/>
    <s v="Salud"/>
    <n v="6304"/>
    <x v="5"/>
    <x v="5"/>
    <x v="3"/>
    <x v="206"/>
    <x v="0"/>
    <x v="53"/>
    <s v="Periodo 2020-2021"/>
    <s v="Unidades"/>
    <s v="Ministerio de Ciencias, Tecnología, Conocimiento e Innovación"/>
    <s v="Evolución del Proceso de Vacunación contra COVID-19 en la comuna de Lolol"/>
    <s v="Gráfico que muestra la cantidad de fruta exportada desde la Lolo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4"/>
    <x v="0"/>
    <s v="#1774B9"/>
  </r>
  <r>
    <s v="0394"/>
    <x v="0"/>
    <x v="2"/>
    <s v="Salud"/>
    <n v="6305"/>
    <x v="5"/>
    <x v="5"/>
    <x v="3"/>
    <x v="207"/>
    <x v="0"/>
    <x v="53"/>
    <s v="Periodo 2020-2021"/>
    <s v="Unidades"/>
    <s v="Ministerio de Ciencias, Tecnología, Conocimiento e Innovación"/>
    <s v="Evolución del Proceso de Vacunación contra COVID-19 en la comuna de Nancagua"/>
    <s v="Gráfico que muestra la cantidad de fruta exportada desde la Nancagu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5"/>
    <x v="0"/>
    <s v="#1774B9"/>
  </r>
  <r>
    <s v="0395"/>
    <x v="0"/>
    <x v="2"/>
    <s v="Salud"/>
    <n v="6306"/>
    <x v="5"/>
    <x v="5"/>
    <x v="3"/>
    <x v="208"/>
    <x v="0"/>
    <x v="53"/>
    <s v="Periodo 2020-2021"/>
    <s v="Unidades"/>
    <s v="Ministerio de Ciencias, Tecnología, Conocimiento e Innovación"/>
    <s v="Evolución del Proceso de Vacunación contra COVID-19 en la comuna de Palmilla"/>
    <s v="Gráfico que muestra la cantidad de fruta exportada desde la Palm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6"/>
    <x v="0"/>
    <s v="#1774B9"/>
  </r>
  <r>
    <s v="0396"/>
    <x v="0"/>
    <x v="2"/>
    <s v="Salud"/>
    <n v="6307"/>
    <x v="5"/>
    <x v="5"/>
    <x v="3"/>
    <x v="209"/>
    <x v="0"/>
    <x v="53"/>
    <s v="Periodo 2020-2021"/>
    <s v="Unidades"/>
    <s v="Ministerio de Ciencias, Tecnología, Conocimiento e Innovación"/>
    <s v="Evolución del Proceso de Vacunación contra COVID-19 en la comuna de Peralillo"/>
    <s v="Gráfico que muestra la cantidad de fruta exportada desde la Peralill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7"/>
    <x v="0"/>
    <s v="#1774B9"/>
  </r>
  <r>
    <s v="0397"/>
    <x v="0"/>
    <x v="2"/>
    <s v="Salud"/>
    <n v="6308"/>
    <x v="5"/>
    <x v="5"/>
    <x v="3"/>
    <x v="210"/>
    <x v="0"/>
    <x v="53"/>
    <s v="Periodo 2020-2021"/>
    <s v="Unidades"/>
    <s v="Ministerio de Ciencias, Tecnología, Conocimiento e Innovación"/>
    <s v="Evolución del Proceso de Vacunación contra COVID-19 en la comuna de Placilla"/>
    <s v="Gráfico que muestra la cantidad de fruta exportada desde la Plac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8"/>
    <x v="0"/>
    <s v="#1774B9"/>
  </r>
  <r>
    <s v="0398"/>
    <x v="0"/>
    <x v="2"/>
    <s v="Salud"/>
    <n v="6309"/>
    <x v="5"/>
    <x v="5"/>
    <x v="3"/>
    <x v="211"/>
    <x v="0"/>
    <x v="53"/>
    <s v="Periodo 2020-2021"/>
    <s v="Unidades"/>
    <s v="Ministerio de Ciencias, Tecnología, Conocimiento e Innovación"/>
    <s v="Evolución del Proceso de Vacunación contra COVID-19 en la comuna de Pumanque"/>
    <s v="Gráfico que muestra la cantidad de fruta exportada desde la Puman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09"/>
    <x v="0"/>
    <s v="#1774B9"/>
  </r>
  <r>
    <s v="0399"/>
    <x v="0"/>
    <x v="2"/>
    <s v="Salud"/>
    <n v="6310"/>
    <x v="5"/>
    <x v="5"/>
    <x v="3"/>
    <x v="212"/>
    <x v="0"/>
    <x v="53"/>
    <s v="Periodo 2020-2021"/>
    <s v="Unidades"/>
    <s v="Ministerio de Ciencias, Tecnología, Conocimiento e Innovación"/>
    <s v="Evolución del Proceso de Vacunación contra COVID-19 en la comuna de Santa Cruz"/>
    <s v="Gráfico que muestra la cantidad de fruta exportada desde la Santa Cru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6310"/>
    <x v="0"/>
    <s v="#1774B9"/>
  </r>
  <r>
    <s v="0400"/>
    <x v="0"/>
    <x v="2"/>
    <s v="Salud"/>
    <n v="7101"/>
    <x v="5"/>
    <x v="5"/>
    <x v="3"/>
    <x v="213"/>
    <x v="0"/>
    <x v="53"/>
    <s v="Periodo 2020-2021"/>
    <s v="Unidades"/>
    <s v="Ministerio de Ciencias, Tecnología, Conocimiento e Innovación"/>
    <s v="Evolución del Proceso de Vacunación contra COVID-19 en la comuna de Talca"/>
    <s v="Gráfico que muestra la cantidad de fruta exportada desde la Tal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1"/>
    <x v="0"/>
    <s v="#1774B9"/>
  </r>
  <r>
    <s v="0401"/>
    <x v="0"/>
    <x v="2"/>
    <s v="Salud"/>
    <n v="7102"/>
    <x v="5"/>
    <x v="5"/>
    <x v="3"/>
    <x v="214"/>
    <x v="0"/>
    <x v="53"/>
    <s v="Periodo 2020-2021"/>
    <s v="Unidades"/>
    <s v="Ministerio de Ciencias, Tecnología, Conocimiento e Innovación"/>
    <s v="Evolución del Proceso de Vacunación contra COVID-19 en la comuna de Constitución"/>
    <s v="Gráfico que muestra la cantidad de fruta exportada desde la Constituci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2"/>
    <x v="0"/>
    <s v="#1774B9"/>
  </r>
  <r>
    <s v="0402"/>
    <x v="0"/>
    <x v="2"/>
    <s v="Salud"/>
    <n v="7103"/>
    <x v="5"/>
    <x v="5"/>
    <x v="3"/>
    <x v="215"/>
    <x v="0"/>
    <x v="53"/>
    <s v="Periodo 2020-2021"/>
    <s v="Unidades"/>
    <s v="Ministerio de Ciencias, Tecnología, Conocimiento e Innovación"/>
    <s v="Evolución del Proceso de Vacunación contra COVID-19 en la comuna de Curepto"/>
    <s v="Gráfico que muestra la cantidad de fruta exportada desde la Curept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3"/>
    <x v="0"/>
    <s v="#1774B9"/>
  </r>
  <r>
    <s v="0403"/>
    <x v="0"/>
    <x v="2"/>
    <s v="Salud"/>
    <n v="7104"/>
    <x v="5"/>
    <x v="5"/>
    <x v="3"/>
    <x v="216"/>
    <x v="0"/>
    <x v="53"/>
    <s v="Periodo 2020-2021"/>
    <s v="Unidades"/>
    <s v="Ministerio de Ciencias, Tecnología, Conocimiento e Innovación"/>
    <s v="Evolución del Proceso de Vacunación contra COVID-19 en la comuna de Empedrado"/>
    <s v="Gráfico que muestra la cantidad de fruta exportada desde la Empedra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4"/>
    <x v="0"/>
    <s v="#1774B9"/>
  </r>
  <r>
    <s v="0404"/>
    <x v="0"/>
    <x v="2"/>
    <s v="Salud"/>
    <n v="7105"/>
    <x v="5"/>
    <x v="5"/>
    <x v="3"/>
    <x v="217"/>
    <x v="0"/>
    <x v="53"/>
    <s v="Periodo 2020-2021"/>
    <s v="Unidades"/>
    <s v="Ministerio de Ciencias, Tecnología, Conocimiento e Innovación"/>
    <s v="Evolución del Proceso de Vacunación contra COVID-19 en la comuna de Maule"/>
    <s v="Gráfico que muestra la cantidad de fruta exportada desde la Maul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5"/>
    <x v="0"/>
    <s v="#1774B9"/>
  </r>
  <r>
    <s v="0405"/>
    <x v="0"/>
    <x v="2"/>
    <s v="Salud"/>
    <n v="7106"/>
    <x v="5"/>
    <x v="5"/>
    <x v="3"/>
    <x v="218"/>
    <x v="0"/>
    <x v="53"/>
    <s v="Periodo 2020-2021"/>
    <s v="Unidades"/>
    <s v="Ministerio de Ciencias, Tecnología, Conocimiento e Innovación"/>
    <s v="Evolución del Proceso de Vacunación contra COVID-19 en la comuna de Pelarco"/>
    <s v="Gráfico que muestra la cantidad de fruta exportada desde la Pelar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6"/>
    <x v="0"/>
    <s v="#1774B9"/>
  </r>
  <r>
    <s v="0406"/>
    <x v="0"/>
    <x v="2"/>
    <s v="Salud"/>
    <n v="7107"/>
    <x v="5"/>
    <x v="5"/>
    <x v="3"/>
    <x v="219"/>
    <x v="0"/>
    <x v="53"/>
    <s v="Periodo 2020-2021"/>
    <s v="Unidades"/>
    <s v="Ministerio de Ciencias, Tecnología, Conocimiento e Innovación"/>
    <s v="Evolución del Proceso de Vacunación contra COVID-19 en la comuna de Pencahue"/>
    <s v="Gráfico que muestra la cantidad de fruta exportada desde la Penca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7"/>
    <x v="0"/>
    <s v="#1774B9"/>
  </r>
  <r>
    <s v="0407"/>
    <x v="0"/>
    <x v="2"/>
    <s v="Salud"/>
    <n v="7108"/>
    <x v="5"/>
    <x v="5"/>
    <x v="3"/>
    <x v="220"/>
    <x v="0"/>
    <x v="53"/>
    <s v="Periodo 2020-2021"/>
    <s v="Unidades"/>
    <s v="Ministerio de Ciencias, Tecnología, Conocimiento e Innovación"/>
    <s v="Evolución del Proceso de Vacunación contra COVID-19 en la comuna de Río Claro"/>
    <s v="Gráfico que muestra la cantidad de fruta exportada desde la Río Cla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8"/>
    <x v="0"/>
    <s v="#1774B9"/>
  </r>
  <r>
    <s v="0408"/>
    <x v="0"/>
    <x v="2"/>
    <s v="Salud"/>
    <n v="7109"/>
    <x v="5"/>
    <x v="5"/>
    <x v="3"/>
    <x v="221"/>
    <x v="0"/>
    <x v="53"/>
    <s v="Periodo 2020-2021"/>
    <s v="Unidades"/>
    <s v="Ministerio de Ciencias, Tecnología, Conocimiento e Innovación"/>
    <s v="Evolución del Proceso de Vacunación contra COVID-19 en la comuna de San Clemente"/>
    <s v="Gráfico que muestra la cantidad de fruta exportada desde la San Cleme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09"/>
    <x v="0"/>
    <s v="#1774B9"/>
  </r>
  <r>
    <s v="0409"/>
    <x v="0"/>
    <x v="2"/>
    <s v="Salud"/>
    <n v="7110"/>
    <x v="5"/>
    <x v="5"/>
    <x v="3"/>
    <x v="222"/>
    <x v="0"/>
    <x v="53"/>
    <s v="Periodo 2020-2021"/>
    <s v="Unidades"/>
    <s v="Ministerio de Ciencias, Tecnología, Conocimiento e Innovación"/>
    <s v="Evolución del Proceso de Vacunación contra COVID-19 en la comuna de San Rafael"/>
    <s v="Gráfico que muestra la cantidad de fruta exportada desde la San Rafa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110"/>
    <x v="0"/>
    <s v="#1774B9"/>
  </r>
  <r>
    <s v="0410"/>
    <x v="0"/>
    <x v="2"/>
    <s v="Salud"/>
    <n v="7201"/>
    <x v="5"/>
    <x v="5"/>
    <x v="3"/>
    <x v="223"/>
    <x v="0"/>
    <x v="53"/>
    <s v="Periodo 2020-2021"/>
    <s v="Unidades"/>
    <s v="Ministerio de Ciencias, Tecnología, Conocimiento e Innovación"/>
    <s v="Evolución del Proceso de Vacunación contra COVID-19 en la comuna de Cauquenes"/>
    <s v="Gráfico que muestra la cantidad de fruta exportada desde la Cauquen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201"/>
    <x v="0"/>
    <s v="#1774B9"/>
  </r>
  <r>
    <s v="0411"/>
    <x v="0"/>
    <x v="2"/>
    <s v="Salud"/>
    <n v="7202"/>
    <x v="5"/>
    <x v="5"/>
    <x v="3"/>
    <x v="224"/>
    <x v="0"/>
    <x v="53"/>
    <s v="Periodo 2020-2021"/>
    <s v="Unidades"/>
    <s v="Ministerio de Ciencias, Tecnología, Conocimiento e Innovación"/>
    <s v="Evolución del Proceso de Vacunación contra COVID-19 en la comuna de Chanco"/>
    <s v="Gráfico que muestra la cantidad de fruta exportada desde la Cha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202"/>
    <x v="0"/>
    <s v="#1774B9"/>
  </r>
  <r>
    <s v="0412"/>
    <x v="0"/>
    <x v="2"/>
    <s v="Salud"/>
    <n v="7203"/>
    <x v="5"/>
    <x v="5"/>
    <x v="3"/>
    <x v="225"/>
    <x v="0"/>
    <x v="53"/>
    <s v="Periodo 2020-2021"/>
    <s v="Unidades"/>
    <s v="Ministerio de Ciencias, Tecnología, Conocimiento e Innovación"/>
    <s v="Evolución del Proceso de Vacunación contra COVID-19 en la comuna de Pelluhue"/>
    <s v="Gráfico que muestra la cantidad de fruta exportada desde la Pellu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203"/>
    <x v="0"/>
    <s v="#1774B9"/>
  </r>
  <r>
    <s v="0413"/>
    <x v="0"/>
    <x v="2"/>
    <s v="Salud"/>
    <n v="7301"/>
    <x v="5"/>
    <x v="5"/>
    <x v="3"/>
    <x v="226"/>
    <x v="0"/>
    <x v="53"/>
    <s v="Periodo 2020-2021"/>
    <s v="Unidades"/>
    <s v="Ministerio de Ciencias, Tecnología, Conocimiento e Innovación"/>
    <s v="Evolución del Proceso de Vacunación contra COVID-19 en la comuna de Curicó"/>
    <s v="Gráfico que muestra la cantidad de fruta exportada desde la Curicó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1"/>
    <x v="0"/>
    <s v="#1774B9"/>
  </r>
  <r>
    <s v="0414"/>
    <x v="0"/>
    <x v="2"/>
    <s v="Salud"/>
    <n v="7302"/>
    <x v="5"/>
    <x v="5"/>
    <x v="3"/>
    <x v="227"/>
    <x v="0"/>
    <x v="53"/>
    <s v="Periodo 2020-2021"/>
    <s v="Unidades"/>
    <s v="Ministerio de Ciencias, Tecnología, Conocimiento e Innovación"/>
    <s v="Evolución del Proceso de Vacunación contra COVID-19 en la comuna de Hualañé"/>
    <s v="Gráfico que muestra la cantidad de fruta exportada desde la Hualañ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2"/>
    <x v="0"/>
    <s v="#1774B9"/>
  </r>
  <r>
    <s v="0415"/>
    <x v="0"/>
    <x v="2"/>
    <s v="Salud"/>
    <n v="7303"/>
    <x v="5"/>
    <x v="5"/>
    <x v="3"/>
    <x v="228"/>
    <x v="0"/>
    <x v="53"/>
    <s v="Periodo 2020-2021"/>
    <s v="Unidades"/>
    <s v="Ministerio de Ciencias, Tecnología, Conocimiento e Innovación"/>
    <s v="Evolución del Proceso de Vacunación contra COVID-19 en la comuna de Licantén"/>
    <s v="Gráfico que muestra la cantidad de fruta exportada desde la Licant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3"/>
    <x v="0"/>
    <s v="#1774B9"/>
  </r>
  <r>
    <s v="0416"/>
    <x v="0"/>
    <x v="2"/>
    <s v="Salud"/>
    <n v="7304"/>
    <x v="5"/>
    <x v="5"/>
    <x v="3"/>
    <x v="229"/>
    <x v="0"/>
    <x v="53"/>
    <s v="Periodo 2020-2021"/>
    <s v="Unidades"/>
    <s v="Ministerio de Ciencias, Tecnología, Conocimiento e Innovación"/>
    <s v="Evolución del Proceso de Vacunación contra COVID-19 en la comuna de Molina"/>
    <s v="Gráfico que muestra la cantidad de fruta exportada desde la Moli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4"/>
    <x v="0"/>
    <s v="#1774B9"/>
  </r>
  <r>
    <s v="0417"/>
    <x v="0"/>
    <x v="2"/>
    <s v="Salud"/>
    <n v="7305"/>
    <x v="5"/>
    <x v="5"/>
    <x v="3"/>
    <x v="230"/>
    <x v="0"/>
    <x v="53"/>
    <s v="Periodo 2020-2021"/>
    <s v="Unidades"/>
    <s v="Ministerio de Ciencias, Tecnología, Conocimiento e Innovación"/>
    <s v="Evolución del Proceso de Vacunación contra COVID-19 en la comuna de Rauco"/>
    <s v="Gráfico que muestra la cantidad de fruta exportada desde la Ra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5"/>
    <x v="0"/>
    <s v="#1774B9"/>
  </r>
  <r>
    <s v="0418"/>
    <x v="0"/>
    <x v="2"/>
    <s v="Salud"/>
    <n v="7306"/>
    <x v="5"/>
    <x v="5"/>
    <x v="3"/>
    <x v="231"/>
    <x v="0"/>
    <x v="53"/>
    <s v="Periodo 2020-2021"/>
    <s v="Unidades"/>
    <s v="Ministerio de Ciencias, Tecnología, Conocimiento e Innovación"/>
    <s v="Evolución del Proceso de Vacunación contra COVID-19 en la comuna de Romeral"/>
    <s v="Gráfico que muestra la cantidad de fruta exportada desde la Romer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6"/>
    <x v="0"/>
    <s v="#1774B9"/>
  </r>
  <r>
    <s v="0419"/>
    <x v="0"/>
    <x v="2"/>
    <s v="Salud"/>
    <n v="7307"/>
    <x v="5"/>
    <x v="5"/>
    <x v="3"/>
    <x v="232"/>
    <x v="0"/>
    <x v="53"/>
    <s v="Periodo 2020-2021"/>
    <s v="Unidades"/>
    <s v="Ministerio de Ciencias, Tecnología, Conocimiento e Innovación"/>
    <s v="Evolución del Proceso de Vacunación contra COVID-19 en la comuna de Sagrada Familia"/>
    <s v="Gráfico que muestra la cantidad de fruta exportada desde la Sagrada Famil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7"/>
    <x v="0"/>
    <s v="#1774B9"/>
  </r>
  <r>
    <s v="0420"/>
    <x v="0"/>
    <x v="2"/>
    <s v="Salud"/>
    <n v="7308"/>
    <x v="5"/>
    <x v="5"/>
    <x v="3"/>
    <x v="233"/>
    <x v="0"/>
    <x v="53"/>
    <s v="Periodo 2020-2021"/>
    <s v="Unidades"/>
    <s v="Ministerio de Ciencias, Tecnología, Conocimiento e Innovación"/>
    <s v="Evolución del Proceso de Vacunación contra COVID-19 en la comuna de Teno"/>
    <s v="Gráfico que muestra la cantidad de fruta exportada desde la Te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8"/>
    <x v="0"/>
    <s v="#1774B9"/>
  </r>
  <r>
    <s v="0421"/>
    <x v="0"/>
    <x v="2"/>
    <s v="Salud"/>
    <n v="7309"/>
    <x v="5"/>
    <x v="5"/>
    <x v="3"/>
    <x v="234"/>
    <x v="0"/>
    <x v="53"/>
    <s v="Periodo 2020-2021"/>
    <s v="Unidades"/>
    <s v="Ministerio de Ciencias, Tecnología, Conocimiento e Innovación"/>
    <s v="Evolución del Proceso de Vacunación contra COVID-19 en la comuna de Vichuquén"/>
    <s v="Gráfico que muestra la cantidad de fruta exportada desde la Vichuqu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309"/>
    <x v="0"/>
    <s v="#1774B9"/>
  </r>
  <r>
    <s v="0422"/>
    <x v="0"/>
    <x v="2"/>
    <s v="Salud"/>
    <n v="7401"/>
    <x v="5"/>
    <x v="5"/>
    <x v="3"/>
    <x v="235"/>
    <x v="0"/>
    <x v="53"/>
    <s v="Periodo 2020-2021"/>
    <s v="Unidades"/>
    <s v="Ministerio de Ciencias, Tecnología, Conocimiento e Innovación"/>
    <s v="Evolución del Proceso de Vacunación contra COVID-19 en la comuna de Linares"/>
    <s v="Gráfico que muestra la cantidad de fruta exportada desde la Linar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1"/>
    <x v="0"/>
    <s v="#1774B9"/>
  </r>
  <r>
    <s v="0423"/>
    <x v="0"/>
    <x v="2"/>
    <s v="Salud"/>
    <n v="7402"/>
    <x v="5"/>
    <x v="5"/>
    <x v="3"/>
    <x v="236"/>
    <x v="0"/>
    <x v="53"/>
    <s v="Periodo 2020-2021"/>
    <s v="Unidades"/>
    <s v="Ministerio de Ciencias, Tecnología, Conocimiento e Innovación"/>
    <s v="Evolución del Proceso de Vacunación contra COVID-19 en la comuna de Colbún"/>
    <s v="Gráfico que muestra la cantidad de fruta exportada desde la Colbú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2"/>
    <x v="0"/>
    <s v="#1774B9"/>
  </r>
  <r>
    <s v="0424"/>
    <x v="0"/>
    <x v="2"/>
    <s v="Salud"/>
    <n v="7403"/>
    <x v="5"/>
    <x v="5"/>
    <x v="3"/>
    <x v="237"/>
    <x v="0"/>
    <x v="53"/>
    <s v="Periodo 2020-2021"/>
    <s v="Unidades"/>
    <s v="Ministerio de Ciencias, Tecnología, Conocimiento e Innovación"/>
    <s v="Evolución del Proceso de Vacunación contra COVID-19 en la comuna de Longaví"/>
    <s v="Gráfico que muestra la cantidad de fruta exportada desde la Longaví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3"/>
    <x v="0"/>
    <s v="#1774B9"/>
  </r>
  <r>
    <s v="0425"/>
    <x v="0"/>
    <x v="2"/>
    <s v="Salud"/>
    <n v="7404"/>
    <x v="5"/>
    <x v="5"/>
    <x v="3"/>
    <x v="238"/>
    <x v="0"/>
    <x v="53"/>
    <s v="Periodo 2020-2021"/>
    <s v="Unidades"/>
    <s v="Ministerio de Ciencias, Tecnología, Conocimiento e Innovación"/>
    <s v="Evolución del Proceso de Vacunación contra COVID-19 en la comuna de Parral"/>
    <s v="Gráfico que muestra la cantidad de fruta exportada desde la Parr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4"/>
    <x v="0"/>
    <s v="#1774B9"/>
  </r>
  <r>
    <s v="0426"/>
    <x v="0"/>
    <x v="2"/>
    <s v="Salud"/>
    <n v="7405"/>
    <x v="5"/>
    <x v="5"/>
    <x v="3"/>
    <x v="239"/>
    <x v="0"/>
    <x v="53"/>
    <s v="Periodo 2020-2021"/>
    <s v="Unidades"/>
    <s v="Ministerio de Ciencias, Tecnología, Conocimiento e Innovación"/>
    <s v="Evolución del Proceso de Vacunación contra COVID-19 en la comuna de Retiro"/>
    <s v="Gráfico que muestra la cantidad de fruta exportada desde la Reti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5"/>
    <x v="0"/>
    <s v="#1774B9"/>
  </r>
  <r>
    <s v="0427"/>
    <x v="0"/>
    <x v="2"/>
    <s v="Salud"/>
    <n v="7406"/>
    <x v="5"/>
    <x v="5"/>
    <x v="3"/>
    <x v="240"/>
    <x v="0"/>
    <x v="53"/>
    <s v="Periodo 2020-2021"/>
    <s v="Unidades"/>
    <s v="Ministerio de Ciencias, Tecnología, Conocimiento e Innovación"/>
    <s v="Evolución del Proceso de Vacunación contra COVID-19 en la comuna de San Javier"/>
    <s v="Gráfico que muestra la cantidad de fruta exportada desde la San Javie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6"/>
    <x v="0"/>
    <s v="#1774B9"/>
  </r>
  <r>
    <s v="0428"/>
    <x v="0"/>
    <x v="2"/>
    <s v="Salud"/>
    <n v="7407"/>
    <x v="5"/>
    <x v="5"/>
    <x v="3"/>
    <x v="241"/>
    <x v="0"/>
    <x v="53"/>
    <s v="Periodo 2020-2021"/>
    <s v="Unidades"/>
    <s v="Ministerio de Ciencias, Tecnología, Conocimiento e Innovación"/>
    <s v="Evolución del Proceso de Vacunación contra COVID-19 en la comuna de Villa Alegre"/>
    <s v="Gráfico que muestra la cantidad de fruta exportada desde la Villa Alegr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7"/>
    <x v="0"/>
    <s v="#1774B9"/>
  </r>
  <r>
    <s v="0429"/>
    <x v="0"/>
    <x v="2"/>
    <s v="Salud"/>
    <n v="7408"/>
    <x v="5"/>
    <x v="5"/>
    <x v="3"/>
    <x v="242"/>
    <x v="0"/>
    <x v="53"/>
    <s v="Periodo 2020-2021"/>
    <s v="Unidades"/>
    <s v="Ministerio de Ciencias, Tecnología, Conocimiento e Innovación"/>
    <s v="Evolución del Proceso de Vacunación contra COVID-19 en la comuna de Yerbas Buenas"/>
    <s v="Gráfico que muestra la cantidad de fruta exportada desde la Yerbas Buen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7408"/>
    <x v="0"/>
    <s v="#1774B9"/>
  </r>
  <r>
    <s v="0430"/>
    <x v="0"/>
    <x v="2"/>
    <s v="Salud"/>
    <n v="8101"/>
    <x v="5"/>
    <x v="5"/>
    <x v="3"/>
    <x v="243"/>
    <x v="0"/>
    <x v="53"/>
    <s v="Periodo 2020-2021"/>
    <s v="Unidades"/>
    <s v="Ministerio de Ciencias, Tecnología, Conocimiento e Innovación"/>
    <s v="Evolución del Proceso de Vacunación contra COVID-19 en la comuna de Concepción"/>
    <s v="Gráfico que muestra la cantidad de fruta exportada desde la Concepci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1"/>
    <x v="0"/>
    <s v="#1774B9"/>
  </r>
  <r>
    <s v="0431"/>
    <x v="0"/>
    <x v="2"/>
    <s v="Salud"/>
    <n v="8102"/>
    <x v="5"/>
    <x v="5"/>
    <x v="3"/>
    <x v="244"/>
    <x v="0"/>
    <x v="53"/>
    <s v="Periodo 2020-2021"/>
    <s v="Unidades"/>
    <s v="Ministerio de Ciencias, Tecnología, Conocimiento e Innovación"/>
    <s v="Evolución del Proceso de Vacunación contra COVID-19 en la comuna de Coronel"/>
    <s v="Gráfico que muestra la cantidad de fruta exportada desde la Coron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2"/>
    <x v="0"/>
    <s v="#1774B9"/>
  </r>
  <r>
    <s v="0432"/>
    <x v="0"/>
    <x v="2"/>
    <s v="Salud"/>
    <n v="8103"/>
    <x v="5"/>
    <x v="5"/>
    <x v="3"/>
    <x v="245"/>
    <x v="0"/>
    <x v="53"/>
    <s v="Periodo 2020-2021"/>
    <s v="Unidades"/>
    <s v="Ministerio de Ciencias, Tecnología, Conocimiento e Innovación"/>
    <s v="Evolución del Proceso de Vacunación contra COVID-19 en la comuna de Chiguayante"/>
    <s v="Gráfico que muestra la cantidad de fruta exportada desde la Chiguaya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3"/>
    <x v="0"/>
    <s v="#1774B9"/>
  </r>
  <r>
    <s v="0433"/>
    <x v="0"/>
    <x v="2"/>
    <s v="Salud"/>
    <n v="8104"/>
    <x v="5"/>
    <x v="5"/>
    <x v="3"/>
    <x v="246"/>
    <x v="0"/>
    <x v="53"/>
    <s v="Periodo 2020-2021"/>
    <s v="Unidades"/>
    <s v="Ministerio de Ciencias, Tecnología, Conocimiento e Innovación"/>
    <s v="Evolución del Proceso de Vacunación contra COVID-19 en la comuna de Florida"/>
    <s v="Gráfico que muestra la cantidad de fruta exportada desde la Florid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4"/>
    <x v="0"/>
    <s v="#1774B9"/>
  </r>
  <r>
    <s v="0434"/>
    <x v="0"/>
    <x v="2"/>
    <s v="Salud"/>
    <n v="8105"/>
    <x v="5"/>
    <x v="5"/>
    <x v="3"/>
    <x v="247"/>
    <x v="0"/>
    <x v="53"/>
    <s v="Periodo 2020-2021"/>
    <s v="Unidades"/>
    <s v="Ministerio de Ciencias, Tecnología, Conocimiento e Innovación"/>
    <s v="Evolución del Proceso de Vacunación contra COVID-19 en la comuna de Hualqui"/>
    <s v="Gráfico que muestra la cantidad de fruta exportada desde la Hualqu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5"/>
    <x v="0"/>
    <s v="#1774B9"/>
  </r>
  <r>
    <s v="0435"/>
    <x v="0"/>
    <x v="2"/>
    <s v="Salud"/>
    <n v="8106"/>
    <x v="5"/>
    <x v="5"/>
    <x v="3"/>
    <x v="248"/>
    <x v="0"/>
    <x v="53"/>
    <s v="Periodo 2020-2021"/>
    <s v="Unidades"/>
    <s v="Ministerio de Ciencias, Tecnología, Conocimiento e Innovación"/>
    <s v="Evolución del Proceso de Vacunación contra COVID-19 en la comuna de Lota"/>
    <s v="Gráfico que muestra la cantidad de fruta exportada desde la Lot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6"/>
    <x v="0"/>
    <s v="#1774B9"/>
  </r>
  <r>
    <s v="0436"/>
    <x v="0"/>
    <x v="2"/>
    <s v="Salud"/>
    <n v="8107"/>
    <x v="5"/>
    <x v="5"/>
    <x v="3"/>
    <x v="249"/>
    <x v="0"/>
    <x v="53"/>
    <s v="Periodo 2020-2021"/>
    <s v="Unidades"/>
    <s v="Ministerio de Ciencias, Tecnología, Conocimiento e Innovación"/>
    <s v="Evolución del Proceso de Vacunación contra COVID-19 en la comuna de Penco"/>
    <s v="Gráfico que muestra la cantidad de fruta exportada desde la Pe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7"/>
    <x v="0"/>
    <s v="#1774B9"/>
  </r>
  <r>
    <s v="0437"/>
    <x v="0"/>
    <x v="2"/>
    <s v="Salud"/>
    <n v="8108"/>
    <x v="5"/>
    <x v="5"/>
    <x v="3"/>
    <x v="250"/>
    <x v="0"/>
    <x v="53"/>
    <s v="Periodo 2020-2021"/>
    <s v="Unidades"/>
    <s v="Ministerio de Ciencias, Tecnología, Conocimiento e Innovación"/>
    <s v="Evolución del Proceso de Vacunación contra COVID-19 en la comuna de San Pedro de la Paz"/>
    <s v="Gráfico que muestra la cantidad de fruta exportada desde la San Pedro de la Pa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8"/>
    <x v="0"/>
    <s v="#1774B9"/>
  </r>
  <r>
    <s v="0438"/>
    <x v="0"/>
    <x v="2"/>
    <s v="Salud"/>
    <n v="8109"/>
    <x v="5"/>
    <x v="5"/>
    <x v="3"/>
    <x v="251"/>
    <x v="0"/>
    <x v="53"/>
    <s v="Periodo 2020-2021"/>
    <s v="Unidades"/>
    <s v="Ministerio de Ciencias, Tecnología, Conocimiento e Innovación"/>
    <s v="Evolución del Proceso de Vacunación contra COVID-19 en la comuna de Santa Juana"/>
    <s v="Gráfico que muestra la cantidad de fruta exportada desde la Santa Jua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09"/>
    <x v="0"/>
    <s v="#1774B9"/>
  </r>
  <r>
    <s v="0439"/>
    <x v="0"/>
    <x v="2"/>
    <s v="Salud"/>
    <n v="8110"/>
    <x v="5"/>
    <x v="5"/>
    <x v="3"/>
    <x v="252"/>
    <x v="0"/>
    <x v="53"/>
    <s v="Periodo 2020-2021"/>
    <s v="Unidades"/>
    <s v="Ministerio de Ciencias, Tecnología, Conocimiento e Innovación"/>
    <s v="Evolución del Proceso de Vacunación contra COVID-19 en la comuna de Talcahuano"/>
    <s v="Gráfico que muestra la cantidad de fruta exportada desde la Talcahua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10"/>
    <x v="0"/>
    <s v="#1774B9"/>
  </r>
  <r>
    <s v="0440"/>
    <x v="0"/>
    <x v="2"/>
    <s v="Salud"/>
    <n v="8111"/>
    <x v="5"/>
    <x v="5"/>
    <x v="3"/>
    <x v="253"/>
    <x v="0"/>
    <x v="53"/>
    <s v="Periodo 2020-2021"/>
    <s v="Unidades"/>
    <s v="Ministerio de Ciencias, Tecnología, Conocimiento e Innovación"/>
    <s v="Evolución del Proceso de Vacunación contra COVID-19 en la comuna de Tomé"/>
    <s v="Gráfico que muestra la cantidad de fruta exportada desde la Tom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11"/>
    <x v="0"/>
    <s v="#1774B9"/>
  </r>
  <r>
    <s v="0441"/>
    <x v="0"/>
    <x v="2"/>
    <s v="Salud"/>
    <n v="8112"/>
    <x v="5"/>
    <x v="5"/>
    <x v="3"/>
    <x v="254"/>
    <x v="0"/>
    <x v="53"/>
    <s v="Periodo 2020-2021"/>
    <s v="Unidades"/>
    <s v="Ministerio de Ciencias, Tecnología, Conocimiento e Innovación"/>
    <s v="Evolución del Proceso de Vacunación contra COVID-19 en la comuna de Hualpén"/>
    <s v="Gráfico que muestra la cantidad de fruta exportada desde la Hualp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112"/>
    <x v="0"/>
    <s v="#1774B9"/>
  </r>
  <r>
    <s v="0442"/>
    <x v="0"/>
    <x v="2"/>
    <s v="Salud"/>
    <n v="8201"/>
    <x v="5"/>
    <x v="5"/>
    <x v="3"/>
    <x v="255"/>
    <x v="0"/>
    <x v="53"/>
    <s v="Periodo 2020-2021"/>
    <s v="Unidades"/>
    <s v="Ministerio de Ciencias, Tecnología, Conocimiento e Innovación"/>
    <s v="Evolución del Proceso de Vacunación contra COVID-19 en la comuna de Lebu"/>
    <s v="Gráfico que muestra la cantidad de fruta exportada desde la Lebu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1"/>
    <x v="0"/>
    <s v="#1774B9"/>
  </r>
  <r>
    <s v="0443"/>
    <x v="0"/>
    <x v="2"/>
    <s v="Salud"/>
    <n v="8202"/>
    <x v="5"/>
    <x v="5"/>
    <x v="3"/>
    <x v="256"/>
    <x v="0"/>
    <x v="53"/>
    <s v="Periodo 2020-2021"/>
    <s v="Unidades"/>
    <s v="Ministerio de Ciencias, Tecnología, Conocimiento e Innovación"/>
    <s v="Evolución del Proceso de Vacunación contra COVID-19 en la comuna de Arauco"/>
    <s v="Gráfico que muestra la cantidad de fruta exportada desde la Ara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2"/>
    <x v="0"/>
    <s v="#1774B9"/>
  </r>
  <r>
    <s v="0444"/>
    <x v="0"/>
    <x v="2"/>
    <s v="Salud"/>
    <n v="8203"/>
    <x v="5"/>
    <x v="5"/>
    <x v="3"/>
    <x v="257"/>
    <x v="0"/>
    <x v="53"/>
    <s v="Periodo 2020-2021"/>
    <s v="Unidades"/>
    <s v="Ministerio de Ciencias, Tecnología, Conocimiento e Innovación"/>
    <s v="Evolución del Proceso de Vacunación contra COVID-19 en la comuna de Cañete"/>
    <s v="Gráfico que muestra la cantidad de fruta exportada desde la Cañe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3"/>
    <x v="0"/>
    <s v="#1774B9"/>
  </r>
  <r>
    <s v="0445"/>
    <x v="0"/>
    <x v="2"/>
    <s v="Salud"/>
    <n v="8204"/>
    <x v="5"/>
    <x v="5"/>
    <x v="3"/>
    <x v="258"/>
    <x v="0"/>
    <x v="53"/>
    <s v="Periodo 2020-2021"/>
    <s v="Unidades"/>
    <s v="Ministerio de Ciencias, Tecnología, Conocimiento e Innovación"/>
    <s v="Evolución del Proceso de Vacunación contra COVID-19 en la comuna de Contulmo"/>
    <s v="Gráfico que muestra la cantidad de fruta exportada desde la Contulm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4"/>
    <x v="0"/>
    <s v="#1774B9"/>
  </r>
  <r>
    <s v="0446"/>
    <x v="0"/>
    <x v="2"/>
    <s v="Salud"/>
    <n v="8205"/>
    <x v="5"/>
    <x v="5"/>
    <x v="3"/>
    <x v="259"/>
    <x v="0"/>
    <x v="53"/>
    <s v="Periodo 2020-2021"/>
    <s v="Unidades"/>
    <s v="Ministerio de Ciencias, Tecnología, Conocimiento e Innovación"/>
    <s v="Evolución del Proceso de Vacunación contra COVID-19 en la comuna de Curanilahue"/>
    <s v="Gráfico que muestra la cantidad de fruta exportada desde la Curanila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5"/>
    <x v="0"/>
    <s v="#1774B9"/>
  </r>
  <r>
    <s v="0447"/>
    <x v="0"/>
    <x v="2"/>
    <s v="Salud"/>
    <n v="8206"/>
    <x v="5"/>
    <x v="5"/>
    <x v="3"/>
    <x v="260"/>
    <x v="0"/>
    <x v="53"/>
    <s v="Periodo 2020-2021"/>
    <s v="Unidades"/>
    <s v="Ministerio de Ciencias, Tecnología, Conocimiento e Innovación"/>
    <s v="Evolución del Proceso de Vacunación contra COVID-19 en la comuna de Los Alamos"/>
    <s v="Gráfico que muestra la cantidad de fruta exportada desde la Los Alam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6"/>
    <x v="0"/>
    <s v="#1774B9"/>
  </r>
  <r>
    <s v="0448"/>
    <x v="0"/>
    <x v="2"/>
    <s v="Salud"/>
    <n v="8207"/>
    <x v="5"/>
    <x v="5"/>
    <x v="3"/>
    <x v="261"/>
    <x v="0"/>
    <x v="53"/>
    <s v="Periodo 2020-2021"/>
    <s v="Unidades"/>
    <s v="Ministerio de Ciencias, Tecnología, Conocimiento e Innovación"/>
    <s v="Evolución del Proceso de Vacunación contra COVID-19 en la comuna de Tirúa"/>
    <s v="Gráfico que muestra la cantidad de fruta exportada desde la Tirú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207"/>
    <x v="0"/>
    <s v="#1774B9"/>
  </r>
  <r>
    <s v="0449"/>
    <x v="0"/>
    <x v="2"/>
    <s v="Salud"/>
    <n v="8301"/>
    <x v="5"/>
    <x v="5"/>
    <x v="3"/>
    <x v="262"/>
    <x v="0"/>
    <x v="53"/>
    <s v="Periodo 2020-2021"/>
    <s v="Unidades"/>
    <s v="Ministerio de Ciencias, Tecnología, Conocimiento e Innovación"/>
    <s v="Evolución del Proceso de Vacunación contra COVID-19 en la comuna de Los Angeles"/>
    <s v="Gráfico que muestra la cantidad de fruta exportada desde la Los Angel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1"/>
    <x v="0"/>
    <s v="#1774B9"/>
  </r>
  <r>
    <s v="0450"/>
    <x v="0"/>
    <x v="2"/>
    <s v="Salud"/>
    <n v="8302"/>
    <x v="5"/>
    <x v="5"/>
    <x v="3"/>
    <x v="263"/>
    <x v="0"/>
    <x v="53"/>
    <s v="Periodo 2020-2021"/>
    <s v="Unidades"/>
    <s v="Ministerio de Ciencias, Tecnología, Conocimiento e Innovación"/>
    <s v="Evolución del Proceso de Vacunación contra COVID-19 en la comuna de Antuco"/>
    <s v="Gráfico que muestra la cantidad de fruta exportada desde la Ant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2"/>
    <x v="0"/>
    <s v="#1774B9"/>
  </r>
  <r>
    <s v="0451"/>
    <x v="0"/>
    <x v="2"/>
    <s v="Salud"/>
    <n v="8303"/>
    <x v="5"/>
    <x v="5"/>
    <x v="3"/>
    <x v="264"/>
    <x v="0"/>
    <x v="53"/>
    <s v="Periodo 2020-2021"/>
    <s v="Unidades"/>
    <s v="Ministerio de Ciencias, Tecnología, Conocimiento e Innovación"/>
    <s v="Evolución del Proceso de Vacunación contra COVID-19 en la comuna de Cabrero"/>
    <s v="Gráfico que muestra la cantidad de fruta exportada desde la Cabre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3"/>
    <x v="0"/>
    <s v="#1774B9"/>
  </r>
  <r>
    <s v="0452"/>
    <x v="0"/>
    <x v="2"/>
    <s v="Salud"/>
    <n v="8304"/>
    <x v="5"/>
    <x v="5"/>
    <x v="3"/>
    <x v="265"/>
    <x v="0"/>
    <x v="53"/>
    <s v="Periodo 2020-2021"/>
    <s v="Unidades"/>
    <s v="Ministerio de Ciencias, Tecnología, Conocimiento e Innovación"/>
    <s v="Evolución del Proceso de Vacunación contra COVID-19 en la comuna de Laja"/>
    <s v="Gráfico que muestra la cantidad de fruta exportada desde la Laj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4"/>
    <x v="0"/>
    <s v="#1774B9"/>
  </r>
  <r>
    <s v="0453"/>
    <x v="0"/>
    <x v="2"/>
    <s v="Salud"/>
    <n v="8305"/>
    <x v="5"/>
    <x v="5"/>
    <x v="3"/>
    <x v="266"/>
    <x v="0"/>
    <x v="53"/>
    <s v="Periodo 2020-2021"/>
    <s v="Unidades"/>
    <s v="Ministerio de Ciencias, Tecnología, Conocimiento e Innovación"/>
    <s v="Evolución del Proceso de Vacunación contra COVID-19 en la comuna de Mulchén"/>
    <s v="Gráfico que muestra la cantidad de fruta exportada desde la Mulch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5"/>
    <x v="0"/>
    <s v="#1774B9"/>
  </r>
  <r>
    <s v="0454"/>
    <x v="0"/>
    <x v="2"/>
    <s v="Salud"/>
    <n v="8306"/>
    <x v="5"/>
    <x v="5"/>
    <x v="3"/>
    <x v="267"/>
    <x v="0"/>
    <x v="53"/>
    <s v="Periodo 2020-2021"/>
    <s v="Unidades"/>
    <s v="Ministerio de Ciencias, Tecnología, Conocimiento e Innovación"/>
    <s v="Evolución del Proceso de Vacunación contra COVID-19 en la comuna de Nacimiento"/>
    <s v="Gráfico que muestra la cantidad de fruta exportada desde la Nacimient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6"/>
    <x v="0"/>
    <s v="#1774B9"/>
  </r>
  <r>
    <s v="0455"/>
    <x v="0"/>
    <x v="2"/>
    <s v="Salud"/>
    <n v="8307"/>
    <x v="5"/>
    <x v="5"/>
    <x v="3"/>
    <x v="268"/>
    <x v="0"/>
    <x v="53"/>
    <s v="Periodo 2020-2021"/>
    <s v="Unidades"/>
    <s v="Ministerio de Ciencias, Tecnología, Conocimiento e Innovación"/>
    <s v="Evolución del Proceso de Vacunación contra COVID-19 en la comuna de Negrete"/>
    <s v="Gráfico que muestra la cantidad de fruta exportada desde la Negre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7"/>
    <x v="0"/>
    <s v="#1774B9"/>
  </r>
  <r>
    <s v="0456"/>
    <x v="0"/>
    <x v="2"/>
    <s v="Salud"/>
    <n v="8308"/>
    <x v="5"/>
    <x v="5"/>
    <x v="3"/>
    <x v="269"/>
    <x v="0"/>
    <x v="53"/>
    <s v="Periodo 2020-2021"/>
    <s v="Unidades"/>
    <s v="Ministerio de Ciencias, Tecnología, Conocimiento e Innovación"/>
    <s v="Evolución del Proceso de Vacunación contra COVID-19 en la comuna de Quilaco"/>
    <s v="Gráfico que muestra la cantidad de fruta exportada desde la Quila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8"/>
    <x v="0"/>
    <s v="#1774B9"/>
  </r>
  <r>
    <s v="0457"/>
    <x v="0"/>
    <x v="2"/>
    <s v="Salud"/>
    <n v="8309"/>
    <x v="5"/>
    <x v="5"/>
    <x v="3"/>
    <x v="270"/>
    <x v="0"/>
    <x v="53"/>
    <s v="Periodo 2020-2021"/>
    <s v="Unidades"/>
    <s v="Ministerio de Ciencias, Tecnología, Conocimiento e Innovación"/>
    <s v="Evolución del Proceso de Vacunación contra COVID-19 en la comuna de Quilleco"/>
    <s v="Gráfico que muestra la cantidad de fruta exportada desde la Quille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09"/>
    <x v="0"/>
    <s v="#1774B9"/>
  </r>
  <r>
    <s v="0458"/>
    <x v="0"/>
    <x v="2"/>
    <s v="Salud"/>
    <n v="8310"/>
    <x v="5"/>
    <x v="5"/>
    <x v="3"/>
    <x v="271"/>
    <x v="0"/>
    <x v="53"/>
    <s v="Periodo 2020-2021"/>
    <s v="Unidades"/>
    <s v="Ministerio de Ciencias, Tecnología, Conocimiento e Innovación"/>
    <s v="Evolución del Proceso de Vacunación contra COVID-19 en la comuna de San Rosendo"/>
    <s v="Gráfico que muestra la cantidad de fruta exportada desde la San Rosen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10"/>
    <x v="0"/>
    <s v="#1774B9"/>
  </r>
  <r>
    <s v="0459"/>
    <x v="0"/>
    <x v="2"/>
    <s v="Salud"/>
    <n v="8311"/>
    <x v="5"/>
    <x v="5"/>
    <x v="3"/>
    <x v="272"/>
    <x v="0"/>
    <x v="53"/>
    <s v="Periodo 2020-2021"/>
    <s v="Unidades"/>
    <s v="Ministerio de Ciencias, Tecnología, Conocimiento e Innovación"/>
    <s v="Evolución del Proceso de Vacunación contra COVID-19 en la comuna de Santa Bárbara"/>
    <s v="Gráfico que muestra la cantidad de fruta exportada desde la Santa Bárba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11"/>
    <x v="0"/>
    <s v="#1774B9"/>
  </r>
  <r>
    <s v="0460"/>
    <x v="0"/>
    <x v="2"/>
    <s v="Salud"/>
    <n v="8312"/>
    <x v="5"/>
    <x v="5"/>
    <x v="3"/>
    <x v="273"/>
    <x v="0"/>
    <x v="53"/>
    <s v="Periodo 2020-2021"/>
    <s v="Unidades"/>
    <s v="Ministerio de Ciencias, Tecnología, Conocimiento e Innovación"/>
    <s v="Evolución del Proceso de Vacunación contra COVID-19 en la comuna de Tucapel"/>
    <s v="Gráfico que muestra la cantidad de fruta exportada desde la Tucap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12"/>
    <x v="0"/>
    <s v="#1774B9"/>
  </r>
  <r>
    <s v="0461"/>
    <x v="0"/>
    <x v="2"/>
    <s v="Salud"/>
    <n v="8313"/>
    <x v="5"/>
    <x v="5"/>
    <x v="3"/>
    <x v="274"/>
    <x v="0"/>
    <x v="53"/>
    <s v="Periodo 2020-2021"/>
    <s v="Unidades"/>
    <s v="Ministerio de Ciencias, Tecnología, Conocimiento e Innovación"/>
    <s v="Evolución del Proceso de Vacunación contra COVID-19 en la comuna de Yumbel"/>
    <s v="Gráfico que muestra la cantidad de fruta exportada desde la Yumb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13"/>
    <x v="0"/>
    <s v="#1774B9"/>
  </r>
  <r>
    <s v="0462"/>
    <x v="0"/>
    <x v="2"/>
    <s v="Salud"/>
    <n v="8314"/>
    <x v="5"/>
    <x v="5"/>
    <x v="3"/>
    <x v="275"/>
    <x v="0"/>
    <x v="53"/>
    <s v="Periodo 2020-2021"/>
    <s v="Unidades"/>
    <s v="Ministerio de Ciencias, Tecnología, Conocimiento e Innovación"/>
    <s v="Evolución del Proceso de Vacunación contra COVID-19 en la comuna de Alto Biobío"/>
    <s v="Gráfico que muestra la cantidad de fruta exportada desde la Alto Biobí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8314"/>
    <x v="0"/>
    <s v="#1774B9"/>
  </r>
  <r>
    <s v="0463"/>
    <x v="0"/>
    <x v="2"/>
    <s v="Salud"/>
    <n v="16101"/>
    <x v="5"/>
    <x v="5"/>
    <x v="3"/>
    <x v="276"/>
    <x v="0"/>
    <x v="53"/>
    <s v="Periodo 2020-2021"/>
    <s v="Unidades"/>
    <s v="Ministerio de Ciencias, Tecnología, Conocimiento e Innovación"/>
    <s v="Evolución del Proceso de Vacunación contra COVID-19 en la comuna de Chillán"/>
    <s v="Gráfico que muestra la cantidad de fruta exportada desde la Chillá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1"/>
    <x v="0"/>
    <s v="#1774B9"/>
  </r>
  <r>
    <s v="0464"/>
    <x v="0"/>
    <x v="2"/>
    <s v="Salud"/>
    <n v="16102"/>
    <x v="5"/>
    <x v="5"/>
    <x v="3"/>
    <x v="277"/>
    <x v="0"/>
    <x v="53"/>
    <s v="Periodo 2020-2021"/>
    <s v="Unidades"/>
    <s v="Ministerio de Ciencias, Tecnología, Conocimiento e Innovación"/>
    <s v="Evolución del Proceso de Vacunación contra COVID-19 en la comuna de Bulnes"/>
    <s v="Gráfico que muestra la cantidad de fruta exportada desde la Buln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2"/>
    <x v="0"/>
    <s v="#1774B9"/>
  </r>
  <r>
    <s v="0465"/>
    <x v="0"/>
    <x v="2"/>
    <s v="Salud"/>
    <n v="16202"/>
    <x v="5"/>
    <x v="5"/>
    <x v="3"/>
    <x v="278"/>
    <x v="0"/>
    <x v="53"/>
    <s v="Periodo 2020-2021"/>
    <s v="Unidades"/>
    <s v="Ministerio de Ciencias, Tecnología, Conocimiento e Innovación"/>
    <s v="Evolución del Proceso de Vacunación contra COVID-19 en la comuna de Cobquecura"/>
    <s v="Gráfico que muestra la cantidad de fruta exportada desde la Cobquecu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2"/>
    <x v="0"/>
    <s v="#1774B9"/>
  </r>
  <r>
    <s v="0466"/>
    <x v="0"/>
    <x v="2"/>
    <s v="Salud"/>
    <n v="16203"/>
    <x v="5"/>
    <x v="5"/>
    <x v="3"/>
    <x v="279"/>
    <x v="0"/>
    <x v="53"/>
    <s v="Periodo 2020-2021"/>
    <s v="Unidades"/>
    <s v="Ministerio de Ciencias, Tecnología, Conocimiento e Innovación"/>
    <s v="Evolución del Proceso de Vacunación contra COVID-19 en la comuna de Coelemu"/>
    <s v="Gráfico que muestra la cantidad de fruta exportada desde la Coelemu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3"/>
    <x v="0"/>
    <s v="#1774B9"/>
  </r>
  <r>
    <s v="0467"/>
    <x v="0"/>
    <x v="2"/>
    <s v="Salud"/>
    <n v="16302"/>
    <x v="5"/>
    <x v="5"/>
    <x v="3"/>
    <x v="280"/>
    <x v="0"/>
    <x v="53"/>
    <s v="Periodo 2020-2021"/>
    <s v="Unidades"/>
    <s v="Ministerio de Ciencias, Tecnología, Conocimiento e Innovación"/>
    <s v="Evolución del Proceso de Vacunación contra COVID-19 en la comuna de Coihueco"/>
    <s v="Gráfico que muestra la cantidad de fruta exportada desde la Coihue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302"/>
    <x v="0"/>
    <s v="#1774B9"/>
  </r>
  <r>
    <s v="0468"/>
    <x v="0"/>
    <x v="2"/>
    <s v="Salud"/>
    <n v="16103"/>
    <x v="5"/>
    <x v="5"/>
    <x v="3"/>
    <x v="281"/>
    <x v="0"/>
    <x v="53"/>
    <s v="Periodo 2020-2021"/>
    <s v="Unidades"/>
    <s v="Ministerio de Ciencias, Tecnología, Conocimiento e Innovación"/>
    <s v="Evolución del Proceso de Vacunación contra COVID-19 en la comuna de Chillán Viejo"/>
    <s v="Gráfico que muestra la cantidad de fruta exportada desde la Chillán Viej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3"/>
    <x v="0"/>
    <s v="#1774B9"/>
  </r>
  <r>
    <s v="0469"/>
    <x v="0"/>
    <x v="2"/>
    <s v="Salud"/>
    <n v="16104"/>
    <x v="5"/>
    <x v="5"/>
    <x v="3"/>
    <x v="282"/>
    <x v="0"/>
    <x v="53"/>
    <s v="Periodo 2020-2021"/>
    <s v="Unidades"/>
    <s v="Ministerio de Ciencias, Tecnología, Conocimiento e Innovación"/>
    <s v="Evolución del Proceso de Vacunación contra COVID-19 en la comuna de El Carmen"/>
    <s v="Gráfico que muestra la cantidad de fruta exportada desde la El Carme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4"/>
    <x v="0"/>
    <s v="#1774B9"/>
  </r>
  <r>
    <s v="0470"/>
    <x v="0"/>
    <x v="2"/>
    <s v="Salud"/>
    <n v="16204"/>
    <x v="5"/>
    <x v="5"/>
    <x v="3"/>
    <x v="283"/>
    <x v="0"/>
    <x v="53"/>
    <s v="Periodo 2020-2021"/>
    <s v="Unidades"/>
    <s v="Ministerio de Ciencias, Tecnología, Conocimiento e Innovación"/>
    <s v="Evolución del Proceso de Vacunación contra COVID-19 en la comuna de Ninhue"/>
    <s v="Gráfico que muestra la cantidad de fruta exportada desde la Nin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4"/>
    <x v="0"/>
    <s v="#1774B9"/>
  </r>
  <r>
    <s v="0471"/>
    <x v="0"/>
    <x v="2"/>
    <s v="Salud"/>
    <n v="16303"/>
    <x v="5"/>
    <x v="5"/>
    <x v="3"/>
    <x v="284"/>
    <x v="0"/>
    <x v="53"/>
    <s v="Periodo 2020-2021"/>
    <s v="Unidades"/>
    <s v="Ministerio de Ciencias, Tecnología, Conocimiento e Innovación"/>
    <s v="Evolución del Proceso de Vacunación contra COVID-19 en la comuna de Ñiquén"/>
    <s v="Gráfico que muestra la cantidad de fruta exportada desde la Ñiqu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303"/>
    <x v="0"/>
    <s v="#1774B9"/>
  </r>
  <r>
    <s v="0472"/>
    <x v="0"/>
    <x v="2"/>
    <s v="Salud"/>
    <n v="16105"/>
    <x v="5"/>
    <x v="5"/>
    <x v="3"/>
    <x v="285"/>
    <x v="0"/>
    <x v="53"/>
    <s v="Periodo 2020-2021"/>
    <s v="Unidades"/>
    <s v="Ministerio de Ciencias, Tecnología, Conocimiento e Innovación"/>
    <s v="Evolución del Proceso de Vacunación contra COVID-19 en la comuna de Pemuco"/>
    <s v="Gráfico que muestra la cantidad de fruta exportada desde la Pem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5"/>
    <x v="0"/>
    <s v="#1774B9"/>
  </r>
  <r>
    <s v="0473"/>
    <x v="0"/>
    <x v="2"/>
    <s v="Salud"/>
    <n v="16106"/>
    <x v="5"/>
    <x v="5"/>
    <x v="3"/>
    <x v="286"/>
    <x v="0"/>
    <x v="53"/>
    <s v="Periodo 2020-2021"/>
    <s v="Unidades"/>
    <s v="Ministerio de Ciencias, Tecnología, Conocimiento e Innovación"/>
    <s v="Evolución del Proceso de Vacunación contra COVID-19 en la comuna de Pinto"/>
    <s v="Gráfico que muestra la cantidad de fruta exportada desde la Pint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6"/>
    <x v="0"/>
    <s v="#1774B9"/>
  </r>
  <r>
    <s v="0474"/>
    <x v="0"/>
    <x v="2"/>
    <s v="Salud"/>
    <n v="16205"/>
    <x v="5"/>
    <x v="5"/>
    <x v="3"/>
    <x v="287"/>
    <x v="0"/>
    <x v="53"/>
    <s v="Periodo 2020-2021"/>
    <s v="Unidades"/>
    <s v="Ministerio de Ciencias, Tecnología, Conocimiento e Innovación"/>
    <s v="Evolución del Proceso de Vacunación contra COVID-19 en la comuna de Portezuelo"/>
    <s v="Gráfico que muestra la cantidad de fruta exportada desde la Portezuel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5"/>
    <x v="0"/>
    <s v="#1774B9"/>
  </r>
  <r>
    <s v="0475"/>
    <x v="0"/>
    <x v="2"/>
    <s v="Salud"/>
    <n v="16107"/>
    <x v="5"/>
    <x v="5"/>
    <x v="3"/>
    <x v="288"/>
    <x v="0"/>
    <x v="53"/>
    <s v="Periodo 2020-2021"/>
    <s v="Unidades"/>
    <s v="Ministerio de Ciencias, Tecnología, Conocimiento e Innovación"/>
    <s v="Evolución del Proceso de Vacunación contra COVID-19 en la comuna de Quillón"/>
    <s v="Gráfico que muestra la cantidad de fruta exportada desde la Quill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7"/>
    <x v="0"/>
    <s v="#1774B9"/>
  </r>
  <r>
    <s v="0476"/>
    <x v="0"/>
    <x v="2"/>
    <s v="Salud"/>
    <n v="16201"/>
    <x v="5"/>
    <x v="5"/>
    <x v="3"/>
    <x v="289"/>
    <x v="0"/>
    <x v="53"/>
    <s v="Periodo 2020-2021"/>
    <s v="Unidades"/>
    <s v="Ministerio de Ciencias, Tecnología, Conocimiento e Innovación"/>
    <s v="Evolución del Proceso de Vacunación contra COVID-19 en la comuna de Quirihue"/>
    <s v="Gráfico que muestra la cantidad de fruta exportada desde la Quiri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1"/>
    <x v="0"/>
    <s v="#1774B9"/>
  </r>
  <r>
    <s v="0477"/>
    <x v="0"/>
    <x v="2"/>
    <s v="Salud"/>
    <n v="16206"/>
    <x v="5"/>
    <x v="5"/>
    <x v="3"/>
    <x v="290"/>
    <x v="0"/>
    <x v="53"/>
    <s v="Periodo 2020-2021"/>
    <s v="Unidades"/>
    <s v="Ministerio de Ciencias, Tecnología, Conocimiento e Innovación"/>
    <s v="Evolución del Proceso de Vacunación contra COVID-19 en la comuna de Ránquil"/>
    <s v="Gráfico que muestra la cantidad de fruta exportada desde la Ránqui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6"/>
    <x v="0"/>
    <s v="#1774B9"/>
  </r>
  <r>
    <s v="0478"/>
    <x v="0"/>
    <x v="2"/>
    <s v="Salud"/>
    <n v="16301"/>
    <x v="5"/>
    <x v="5"/>
    <x v="3"/>
    <x v="291"/>
    <x v="0"/>
    <x v="53"/>
    <s v="Periodo 2020-2021"/>
    <s v="Unidades"/>
    <s v="Ministerio de Ciencias, Tecnología, Conocimiento e Innovación"/>
    <s v="Evolución del Proceso de Vacunación contra COVID-19 en la comuna de San Carlos"/>
    <s v="Gráfico que muestra la cantidad de fruta exportada desde la San Carl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301"/>
    <x v="0"/>
    <s v="#1774B9"/>
  </r>
  <r>
    <s v="0479"/>
    <x v="0"/>
    <x v="2"/>
    <s v="Salud"/>
    <n v="16304"/>
    <x v="5"/>
    <x v="5"/>
    <x v="3"/>
    <x v="292"/>
    <x v="0"/>
    <x v="53"/>
    <s v="Periodo 2020-2021"/>
    <s v="Unidades"/>
    <s v="Ministerio de Ciencias, Tecnología, Conocimiento e Innovación"/>
    <s v="Evolución del Proceso de Vacunación contra COVID-19 en la comuna de San Fabián"/>
    <s v="Gráfico que muestra la cantidad de fruta exportada desde la San Fabiá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304"/>
    <x v="0"/>
    <s v="#1774B9"/>
  </r>
  <r>
    <s v="0480"/>
    <x v="0"/>
    <x v="2"/>
    <s v="Salud"/>
    <n v="16108"/>
    <x v="5"/>
    <x v="5"/>
    <x v="3"/>
    <x v="293"/>
    <x v="0"/>
    <x v="53"/>
    <s v="Periodo 2020-2021"/>
    <s v="Unidades"/>
    <s v="Ministerio de Ciencias, Tecnología, Conocimiento e Innovación"/>
    <s v="Evolución del Proceso de Vacunación contra COVID-19 en la comuna de San Ignacio"/>
    <s v="Gráfico que muestra la cantidad de fruta exportada desde la San Ignaci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8"/>
    <x v="0"/>
    <s v="#1774B9"/>
  </r>
  <r>
    <s v="0481"/>
    <x v="0"/>
    <x v="2"/>
    <s v="Salud"/>
    <n v="16305"/>
    <x v="5"/>
    <x v="5"/>
    <x v="3"/>
    <x v="294"/>
    <x v="0"/>
    <x v="53"/>
    <s v="Periodo 2020-2021"/>
    <s v="Unidades"/>
    <s v="Ministerio de Ciencias, Tecnología, Conocimiento e Innovación"/>
    <s v="Evolución del Proceso de Vacunación contra COVID-19 en la comuna de San Nicolás"/>
    <s v="Gráfico que muestra la cantidad de fruta exportada desde la San Nicolá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305"/>
    <x v="0"/>
    <s v="#1774B9"/>
  </r>
  <r>
    <s v="0482"/>
    <x v="0"/>
    <x v="2"/>
    <s v="Salud"/>
    <n v="16207"/>
    <x v="5"/>
    <x v="5"/>
    <x v="3"/>
    <x v="295"/>
    <x v="0"/>
    <x v="53"/>
    <s v="Periodo 2020-2021"/>
    <s v="Unidades"/>
    <s v="Ministerio de Ciencias, Tecnología, Conocimiento e Innovación"/>
    <s v="Evolución del Proceso de Vacunación contra COVID-19 en la comuna de Treguaco"/>
    <s v="Gráfico que muestra la cantidad de fruta exportada desde la Tregua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207"/>
    <x v="0"/>
    <s v="#1774B9"/>
  </r>
  <r>
    <s v="0483"/>
    <x v="0"/>
    <x v="2"/>
    <s v="Salud"/>
    <n v="16109"/>
    <x v="5"/>
    <x v="5"/>
    <x v="3"/>
    <x v="296"/>
    <x v="0"/>
    <x v="53"/>
    <s v="Periodo 2020-2021"/>
    <s v="Unidades"/>
    <s v="Ministerio de Ciencias, Tecnología, Conocimiento e Innovación"/>
    <s v="Evolución del Proceso de Vacunación contra COVID-19 en la comuna de Yungay"/>
    <s v="Gráfico que muestra la cantidad de fruta exportada desde la Yungay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6109"/>
    <x v="0"/>
    <s v="#1774B9"/>
  </r>
  <r>
    <s v="0484"/>
    <x v="0"/>
    <x v="2"/>
    <s v="Salud"/>
    <n v="9101"/>
    <x v="5"/>
    <x v="5"/>
    <x v="3"/>
    <x v="297"/>
    <x v="0"/>
    <x v="53"/>
    <s v="Periodo 2020-2021"/>
    <s v="Unidades"/>
    <s v="Ministerio de Ciencias, Tecnología, Conocimiento e Innovación"/>
    <s v="Evolución del Proceso de Vacunación contra COVID-19 en la comuna de Temuco"/>
    <s v="Gráfico que muestra la cantidad de fruta exportada desde la Tem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1"/>
    <x v="0"/>
    <s v="#1774B9"/>
  </r>
  <r>
    <s v="0485"/>
    <x v="0"/>
    <x v="2"/>
    <s v="Salud"/>
    <n v="9102"/>
    <x v="5"/>
    <x v="5"/>
    <x v="3"/>
    <x v="298"/>
    <x v="0"/>
    <x v="53"/>
    <s v="Periodo 2020-2021"/>
    <s v="Unidades"/>
    <s v="Ministerio de Ciencias, Tecnología, Conocimiento e Innovación"/>
    <s v="Evolución del Proceso de Vacunación contra COVID-19 en la comuna de Carahue"/>
    <s v="Gráfico que muestra la cantidad de fruta exportada desde la Cara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2"/>
    <x v="0"/>
    <s v="#1774B9"/>
  </r>
  <r>
    <s v="0486"/>
    <x v="0"/>
    <x v="2"/>
    <s v="Salud"/>
    <n v="9103"/>
    <x v="5"/>
    <x v="5"/>
    <x v="3"/>
    <x v="299"/>
    <x v="0"/>
    <x v="53"/>
    <s v="Periodo 2020-2021"/>
    <s v="Unidades"/>
    <s v="Ministerio de Ciencias, Tecnología, Conocimiento e Innovación"/>
    <s v="Evolución del Proceso de Vacunación contra COVID-19 en la comuna de Cunco"/>
    <s v="Gráfico que muestra la cantidad de fruta exportada desde la Cu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3"/>
    <x v="0"/>
    <s v="#1774B9"/>
  </r>
  <r>
    <s v="0487"/>
    <x v="0"/>
    <x v="2"/>
    <s v="Salud"/>
    <n v="9104"/>
    <x v="5"/>
    <x v="5"/>
    <x v="3"/>
    <x v="300"/>
    <x v="0"/>
    <x v="53"/>
    <s v="Periodo 2020-2021"/>
    <s v="Unidades"/>
    <s v="Ministerio de Ciencias, Tecnología, Conocimiento e Innovación"/>
    <s v="Evolución del Proceso de Vacunación contra COVID-19 en la comuna de Curarrehue"/>
    <s v="Gráfico que muestra la cantidad de fruta exportada desde la Curarre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4"/>
    <x v="0"/>
    <s v="#1774B9"/>
  </r>
  <r>
    <s v="0488"/>
    <x v="0"/>
    <x v="2"/>
    <s v="Salud"/>
    <n v="9105"/>
    <x v="5"/>
    <x v="5"/>
    <x v="3"/>
    <x v="301"/>
    <x v="0"/>
    <x v="53"/>
    <s v="Periodo 2020-2021"/>
    <s v="Unidades"/>
    <s v="Ministerio de Ciencias, Tecnología, Conocimiento e Innovación"/>
    <s v="Evolución del Proceso de Vacunación contra COVID-19 en la comuna de Freire"/>
    <s v="Gráfico que muestra la cantidad de fruta exportada desde la Freir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5"/>
    <x v="0"/>
    <s v="#1774B9"/>
  </r>
  <r>
    <s v="0489"/>
    <x v="0"/>
    <x v="2"/>
    <s v="Salud"/>
    <n v="9106"/>
    <x v="5"/>
    <x v="5"/>
    <x v="3"/>
    <x v="302"/>
    <x v="0"/>
    <x v="53"/>
    <s v="Periodo 2020-2021"/>
    <s v="Unidades"/>
    <s v="Ministerio de Ciencias, Tecnología, Conocimiento e Innovación"/>
    <s v="Evolución del Proceso de Vacunación contra COVID-19 en la comuna de Galvarino"/>
    <s v="Gráfico que muestra la cantidad de fruta exportada desde la Galvari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6"/>
    <x v="0"/>
    <s v="#1774B9"/>
  </r>
  <r>
    <s v="0490"/>
    <x v="0"/>
    <x v="2"/>
    <s v="Salud"/>
    <n v="9107"/>
    <x v="5"/>
    <x v="5"/>
    <x v="3"/>
    <x v="303"/>
    <x v="0"/>
    <x v="53"/>
    <s v="Periodo 2020-2021"/>
    <s v="Unidades"/>
    <s v="Ministerio de Ciencias, Tecnología, Conocimiento e Innovación"/>
    <s v="Evolución del Proceso de Vacunación contra COVID-19 en la comuna de Gorbea"/>
    <s v="Gráfico que muestra la cantidad de fruta exportada desde la Gorbe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7"/>
    <x v="0"/>
    <s v="#1774B9"/>
  </r>
  <r>
    <s v="0491"/>
    <x v="0"/>
    <x v="2"/>
    <s v="Salud"/>
    <n v="9108"/>
    <x v="5"/>
    <x v="5"/>
    <x v="3"/>
    <x v="304"/>
    <x v="0"/>
    <x v="53"/>
    <s v="Periodo 2020-2021"/>
    <s v="Unidades"/>
    <s v="Ministerio de Ciencias, Tecnología, Conocimiento e Innovación"/>
    <s v="Evolución del Proceso de Vacunación contra COVID-19 en la comuna de Lautaro"/>
    <s v="Gráfico que muestra la cantidad de fruta exportada desde la Lauta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8"/>
    <x v="0"/>
    <s v="#1774B9"/>
  </r>
  <r>
    <s v="0492"/>
    <x v="0"/>
    <x v="2"/>
    <s v="Salud"/>
    <n v="9109"/>
    <x v="5"/>
    <x v="5"/>
    <x v="3"/>
    <x v="305"/>
    <x v="0"/>
    <x v="53"/>
    <s v="Periodo 2020-2021"/>
    <s v="Unidades"/>
    <s v="Ministerio de Ciencias, Tecnología, Conocimiento e Innovación"/>
    <s v="Evolución del Proceso de Vacunación contra COVID-19 en la comuna de Loncoche"/>
    <s v="Gráfico que muestra la cantidad de fruta exportada desde la Loncoch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09"/>
    <x v="0"/>
    <s v="#1774B9"/>
  </r>
  <r>
    <s v="0493"/>
    <x v="0"/>
    <x v="2"/>
    <s v="Salud"/>
    <n v="9110"/>
    <x v="5"/>
    <x v="5"/>
    <x v="3"/>
    <x v="306"/>
    <x v="0"/>
    <x v="53"/>
    <s v="Periodo 2020-2021"/>
    <s v="Unidades"/>
    <s v="Ministerio de Ciencias, Tecnología, Conocimiento e Innovación"/>
    <s v="Evolución del Proceso de Vacunación contra COVID-19 en la comuna de Melipeuco"/>
    <s v="Gráfico que muestra la cantidad de fruta exportada desde la Melipe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0"/>
    <x v="0"/>
    <s v="#1774B9"/>
  </r>
  <r>
    <s v="0494"/>
    <x v="0"/>
    <x v="2"/>
    <s v="Salud"/>
    <n v="9111"/>
    <x v="5"/>
    <x v="5"/>
    <x v="3"/>
    <x v="307"/>
    <x v="0"/>
    <x v="53"/>
    <s v="Periodo 2020-2021"/>
    <s v="Unidades"/>
    <s v="Ministerio de Ciencias, Tecnología, Conocimiento e Innovación"/>
    <s v="Evolución del Proceso de Vacunación contra COVID-19 en la comuna de Nueva Imperial"/>
    <s v="Gráfico que muestra la cantidad de fruta exportada desde la Nueva Imperi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1"/>
    <x v="0"/>
    <s v="#1774B9"/>
  </r>
  <r>
    <s v="0495"/>
    <x v="0"/>
    <x v="2"/>
    <s v="Salud"/>
    <n v="9112"/>
    <x v="5"/>
    <x v="5"/>
    <x v="3"/>
    <x v="308"/>
    <x v="0"/>
    <x v="53"/>
    <s v="Periodo 2020-2021"/>
    <s v="Unidades"/>
    <s v="Ministerio de Ciencias, Tecnología, Conocimiento e Innovación"/>
    <s v="Evolución del Proceso de Vacunación contra COVID-19 en la comuna de Padre las Casas"/>
    <s v="Gráfico que muestra la cantidad de fruta exportada desde la Padre las Cas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2"/>
    <x v="0"/>
    <s v="#1774B9"/>
  </r>
  <r>
    <s v="0496"/>
    <x v="0"/>
    <x v="2"/>
    <s v="Salud"/>
    <n v="9113"/>
    <x v="5"/>
    <x v="5"/>
    <x v="3"/>
    <x v="309"/>
    <x v="0"/>
    <x v="53"/>
    <s v="Periodo 2020-2021"/>
    <s v="Unidades"/>
    <s v="Ministerio de Ciencias, Tecnología, Conocimiento e Innovación"/>
    <s v="Evolución del Proceso de Vacunación contra COVID-19 en la comuna de Perquenco"/>
    <s v="Gráfico que muestra la cantidad de fruta exportada desde la Perque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3"/>
    <x v="0"/>
    <s v="#1774B9"/>
  </r>
  <r>
    <s v="0497"/>
    <x v="0"/>
    <x v="2"/>
    <s v="Salud"/>
    <n v="9114"/>
    <x v="5"/>
    <x v="5"/>
    <x v="3"/>
    <x v="310"/>
    <x v="0"/>
    <x v="53"/>
    <s v="Periodo 2020-2021"/>
    <s v="Unidades"/>
    <s v="Ministerio de Ciencias, Tecnología, Conocimiento e Innovación"/>
    <s v="Evolución del Proceso de Vacunación contra COVID-19 en la comuna de Pitrufquén"/>
    <s v="Gráfico que muestra la cantidad de fruta exportada desde la Pitrufqu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4"/>
    <x v="0"/>
    <s v="#1774B9"/>
  </r>
  <r>
    <s v="0498"/>
    <x v="0"/>
    <x v="2"/>
    <s v="Salud"/>
    <n v="9115"/>
    <x v="5"/>
    <x v="5"/>
    <x v="3"/>
    <x v="311"/>
    <x v="0"/>
    <x v="53"/>
    <s v="Periodo 2020-2021"/>
    <s v="Unidades"/>
    <s v="Ministerio de Ciencias, Tecnología, Conocimiento e Innovación"/>
    <s v="Evolución del Proceso de Vacunación contra COVID-19 en la comuna de Pucón"/>
    <s v="Gráfico que muestra la cantidad de fruta exportada desde la Puc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5"/>
    <x v="0"/>
    <s v="#1774B9"/>
  </r>
  <r>
    <s v="0499"/>
    <x v="0"/>
    <x v="2"/>
    <s v="Salud"/>
    <n v="9116"/>
    <x v="5"/>
    <x v="5"/>
    <x v="3"/>
    <x v="312"/>
    <x v="0"/>
    <x v="53"/>
    <s v="Periodo 2020-2021"/>
    <s v="Unidades"/>
    <s v="Ministerio de Ciencias, Tecnología, Conocimiento e Innovación"/>
    <s v="Evolución del Proceso de Vacunación contra COVID-19 en la comuna de Saavedra"/>
    <s v="Gráfico que muestra la cantidad de fruta exportada desde la Saaved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6"/>
    <x v="0"/>
    <s v="#1774B9"/>
  </r>
  <r>
    <s v="0500"/>
    <x v="0"/>
    <x v="2"/>
    <s v="Salud"/>
    <n v="9117"/>
    <x v="5"/>
    <x v="5"/>
    <x v="3"/>
    <x v="313"/>
    <x v="0"/>
    <x v="53"/>
    <s v="Periodo 2020-2021"/>
    <s v="Unidades"/>
    <s v="Ministerio de Ciencias, Tecnología, Conocimiento e Innovación"/>
    <s v="Evolución del Proceso de Vacunación contra COVID-19 en la comuna de Teodoro Schmidt"/>
    <s v="Gráfico que muestra la cantidad de fruta exportada desde la Teodoro Schmidt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7"/>
    <x v="0"/>
    <s v="#1774B9"/>
  </r>
  <r>
    <s v="0501"/>
    <x v="0"/>
    <x v="2"/>
    <s v="Salud"/>
    <n v="9118"/>
    <x v="5"/>
    <x v="5"/>
    <x v="3"/>
    <x v="314"/>
    <x v="0"/>
    <x v="53"/>
    <s v="Periodo 2020-2021"/>
    <s v="Unidades"/>
    <s v="Ministerio de Ciencias, Tecnología, Conocimiento e Innovación"/>
    <s v="Evolución del Proceso de Vacunación contra COVID-19 en la comuna de Toltén"/>
    <s v="Gráfico que muestra la cantidad de fruta exportada desde la Tolt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8"/>
    <x v="0"/>
    <s v="#1774B9"/>
  </r>
  <r>
    <s v="0502"/>
    <x v="0"/>
    <x v="2"/>
    <s v="Salud"/>
    <n v="9119"/>
    <x v="5"/>
    <x v="5"/>
    <x v="3"/>
    <x v="315"/>
    <x v="0"/>
    <x v="53"/>
    <s v="Periodo 2020-2021"/>
    <s v="Unidades"/>
    <s v="Ministerio de Ciencias, Tecnología, Conocimiento e Innovación"/>
    <s v="Evolución del Proceso de Vacunación contra COVID-19 en la comuna de Vilcún"/>
    <s v="Gráfico que muestra la cantidad de fruta exportada desde la Vilcú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19"/>
    <x v="0"/>
    <s v="#1774B9"/>
  </r>
  <r>
    <s v="0503"/>
    <x v="0"/>
    <x v="2"/>
    <s v="Salud"/>
    <n v="9120"/>
    <x v="5"/>
    <x v="5"/>
    <x v="3"/>
    <x v="316"/>
    <x v="0"/>
    <x v="53"/>
    <s v="Periodo 2020-2021"/>
    <s v="Unidades"/>
    <s v="Ministerio de Ciencias, Tecnología, Conocimiento e Innovación"/>
    <s v="Evolución del Proceso de Vacunación contra COVID-19 en la comuna de Villarrica"/>
    <s v="Gráfico que muestra la cantidad de fruta exportada desde la Villarri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20"/>
    <x v="0"/>
    <s v="#1774B9"/>
  </r>
  <r>
    <s v="0504"/>
    <x v="0"/>
    <x v="2"/>
    <s v="Salud"/>
    <n v="9121"/>
    <x v="5"/>
    <x v="5"/>
    <x v="3"/>
    <x v="317"/>
    <x v="0"/>
    <x v="53"/>
    <s v="Periodo 2020-2021"/>
    <s v="Unidades"/>
    <s v="Ministerio de Ciencias, Tecnología, Conocimiento e Innovación"/>
    <s v="Evolución del Proceso de Vacunación contra COVID-19 en la comuna de Cholchol"/>
    <s v="Gráfico que muestra la cantidad de fruta exportada desde la Cholcho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121"/>
    <x v="0"/>
    <s v="#1774B9"/>
  </r>
  <r>
    <s v="0505"/>
    <x v="0"/>
    <x v="2"/>
    <s v="Salud"/>
    <n v="9201"/>
    <x v="5"/>
    <x v="5"/>
    <x v="3"/>
    <x v="318"/>
    <x v="0"/>
    <x v="53"/>
    <s v="Periodo 2020-2021"/>
    <s v="Unidades"/>
    <s v="Ministerio de Ciencias, Tecnología, Conocimiento e Innovación"/>
    <s v="Evolución del Proceso de Vacunación contra COVID-19 en la comuna de Angol"/>
    <s v="Gráfico que muestra la cantidad de fruta exportada desde la Ango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1"/>
    <x v="0"/>
    <s v="#1774B9"/>
  </r>
  <r>
    <s v="0506"/>
    <x v="0"/>
    <x v="2"/>
    <s v="Salud"/>
    <n v="9202"/>
    <x v="5"/>
    <x v="5"/>
    <x v="3"/>
    <x v="319"/>
    <x v="0"/>
    <x v="53"/>
    <s v="Periodo 2020-2021"/>
    <s v="Unidades"/>
    <s v="Ministerio de Ciencias, Tecnología, Conocimiento e Innovación"/>
    <s v="Evolución del Proceso de Vacunación contra COVID-19 en la comuna de Collipulli"/>
    <s v="Gráfico que muestra la cantidad de fruta exportada desde la Collipull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2"/>
    <x v="0"/>
    <s v="#1774B9"/>
  </r>
  <r>
    <s v="0507"/>
    <x v="0"/>
    <x v="2"/>
    <s v="Salud"/>
    <n v="9203"/>
    <x v="5"/>
    <x v="5"/>
    <x v="3"/>
    <x v="320"/>
    <x v="0"/>
    <x v="53"/>
    <s v="Periodo 2020-2021"/>
    <s v="Unidades"/>
    <s v="Ministerio de Ciencias, Tecnología, Conocimiento e Innovación"/>
    <s v="Evolución del Proceso de Vacunación contra COVID-19 en la comuna de Curacautín"/>
    <s v="Gráfico que muestra la cantidad de fruta exportada desde la Curacautí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3"/>
    <x v="0"/>
    <s v="#1774B9"/>
  </r>
  <r>
    <s v="0508"/>
    <x v="0"/>
    <x v="2"/>
    <s v="Salud"/>
    <n v="9204"/>
    <x v="5"/>
    <x v="5"/>
    <x v="3"/>
    <x v="321"/>
    <x v="0"/>
    <x v="53"/>
    <s v="Periodo 2020-2021"/>
    <s v="Unidades"/>
    <s v="Ministerio de Ciencias, Tecnología, Conocimiento e Innovación"/>
    <s v="Evolución del Proceso de Vacunación contra COVID-19 en la comuna de Ercilla"/>
    <s v="Gráfico que muestra la cantidad de fruta exportada desde la Erc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4"/>
    <x v="0"/>
    <s v="#1774B9"/>
  </r>
  <r>
    <s v="0509"/>
    <x v="0"/>
    <x v="2"/>
    <s v="Salud"/>
    <n v="9205"/>
    <x v="5"/>
    <x v="5"/>
    <x v="3"/>
    <x v="322"/>
    <x v="0"/>
    <x v="53"/>
    <s v="Periodo 2020-2021"/>
    <s v="Unidades"/>
    <s v="Ministerio de Ciencias, Tecnología, Conocimiento e Innovación"/>
    <s v="Evolución del Proceso de Vacunación contra COVID-19 en la comuna de Lonquimay"/>
    <s v="Gráfico que muestra la cantidad de fruta exportada desde la Lonquimay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5"/>
    <x v="0"/>
    <s v="#1774B9"/>
  </r>
  <r>
    <s v="0510"/>
    <x v="0"/>
    <x v="2"/>
    <s v="Salud"/>
    <n v="9206"/>
    <x v="5"/>
    <x v="5"/>
    <x v="3"/>
    <x v="323"/>
    <x v="0"/>
    <x v="53"/>
    <s v="Periodo 2020-2021"/>
    <s v="Unidades"/>
    <s v="Ministerio de Ciencias, Tecnología, Conocimiento e Innovación"/>
    <s v="Evolución del Proceso de Vacunación contra COVID-19 en la comuna de Los Sauces"/>
    <s v="Gráfico que muestra la cantidad de fruta exportada desde la Los Sauc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6"/>
    <x v="0"/>
    <s v="#1774B9"/>
  </r>
  <r>
    <s v="0511"/>
    <x v="0"/>
    <x v="2"/>
    <s v="Salud"/>
    <n v="9207"/>
    <x v="5"/>
    <x v="5"/>
    <x v="3"/>
    <x v="324"/>
    <x v="0"/>
    <x v="53"/>
    <s v="Periodo 2020-2021"/>
    <s v="Unidades"/>
    <s v="Ministerio de Ciencias, Tecnología, Conocimiento e Innovación"/>
    <s v="Evolución del Proceso de Vacunación contra COVID-19 en la comuna de Lumaco"/>
    <s v="Gráfico que muestra la cantidad de fruta exportada desde la Luma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7"/>
    <x v="0"/>
    <s v="#1774B9"/>
  </r>
  <r>
    <s v="0512"/>
    <x v="0"/>
    <x v="2"/>
    <s v="Salud"/>
    <n v="9208"/>
    <x v="5"/>
    <x v="5"/>
    <x v="3"/>
    <x v="325"/>
    <x v="0"/>
    <x v="53"/>
    <s v="Periodo 2020-2021"/>
    <s v="Unidades"/>
    <s v="Ministerio de Ciencias, Tecnología, Conocimiento e Innovación"/>
    <s v="Evolución del Proceso de Vacunación contra COVID-19 en la comuna de Purén"/>
    <s v="Gráfico que muestra la cantidad de fruta exportada desde la Pur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8"/>
    <x v="0"/>
    <s v="#1774B9"/>
  </r>
  <r>
    <s v="0513"/>
    <x v="0"/>
    <x v="2"/>
    <s v="Salud"/>
    <n v="9209"/>
    <x v="5"/>
    <x v="5"/>
    <x v="3"/>
    <x v="326"/>
    <x v="0"/>
    <x v="53"/>
    <s v="Periodo 2020-2021"/>
    <s v="Unidades"/>
    <s v="Ministerio de Ciencias, Tecnología, Conocimiento e Innovación"/>
    <s v="Evolución del Proceso de Vacunación contra COVID-19 en la comuna de Renaico"/>
    <s v="Gráfico que muestra la cantidad de fruta exportada desde la Renai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09"/>
    <x v="0"/>
    <s v="#1774B9"/>
  </r>
  <r>
    <s v="0514"/>
    <x v="0"/>
    <x v="2"/>
    <s v="Salud"/>
    <n v="9210"/>
    <x v="5"/>
    <x v="5"/>
    <x v="3"/>
    <x v="327"/>
    <x v="0"/>
    <x v="53"/>
    <s v="Periodo 2020-2021"/>
    <s v="Unidades"/>
    <s v="Ministerio de Ciencias, Tecnología, Conocimiento e Innovación"/>
    <s v="Evolución del Proceso de Vacunación contra COVID-19 en la comuna de Traiguén"/>
    <s v="Gráfico que muestra la cantidad de fruta exportada desde la Traigu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10"/>
    <x v="0"/>
    <s v="#1774B9"/>
  </r>
  <r>
    <s v="0515"/>
    <x v="0"/>
    <x v="2"/>
    <s v="Salud"/>
    <n v="9211"/>
    <x v="5"/>
    <x v="5"/>
    <x v="3"/>
    <x v="328"/>
    <x v="0"/>
    <x v="53"/>
    <s v="Periodo 2020-2021"/>
    <s v="Unidades"/>
    <s v="Ministerio de Ciencias, Tecnología, Conocimiento e Innovación"/>
    <s v="Evolución del Proceso de Vacunación contra COVID-19 en la comuna de Victoria"/>
    <s v="Gráfico que muestra la cantidad de fruta exportada desde la Victor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9211"/>
    <x v="0"/>
    <s v="#1774B9"/>
  </r>
  <r>
    <s v="0516"/>
    <x v="0"/>
    <x v="2"/>
    <s v="Salud"/>
    <n v="10101"/>
    <x v="5"/>
    <x v="5"/>
    <x v="3"/>
    <x v="329"/>
    <x v="0"/>
    <x v="53"/>
    <s v="Periodo 2020-2021"/>
    <s v="Unidades"/>
    <s v="Ministerio de Ciencias, Tecnología, Conocimiento e Innovación"/>
    <s v="Evolución del Proceso de Vacunación contra COVID-19 en la comuna de Puerto Montt"/>
    <s v="Gráfico que muestra la cantidad de fruta exportada desde la Puerto Montt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1"/>
    <x v="0"/>
    <s v="#1774B9"/>
  </r>
  <r>
    <s v="0517"/>
    <x v="0"/>
    <x v="2"/>
    <s v="Salud"/>
    <n v="10102"/>
    <x v="5"/>
    <x v="5"/>
    <x v="3"/>
    <x v="330"/>
    <x v="0"/>
    <x v="53"/>
    <s v="Periodo 2020-2021"/>
    <s v="Unidades"/>
    <s v="Ministerio de Ciencias, Tecnología, Conocimiento e Innovación"/>
    <s v="Evolución del Proceso de Vacunación contra COVID-19 en la comuna de Calbuco"/>
    <s v="Gráfico que muestra la cantidad de fruta exportada desde la Calbu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2"/>
    <x v="0"/>
    <s v="#1774B9"/>
  </r>
  <r>
    <s v="0518"/>
    <x v="0"/>
    <x v="2"/>
    <s v="Salud"/>
    <n v="10103"/>
    <x v="5"/>
    <x v="5"/>
    <x v="3"/>
    <x v="331"/>
    <x v="0"/>
    <x v="53"/>
    <s v="Periodo 2020-2021"/>
    <s v="Unidades"/>
    <s v="Ministerio de Ciencias, Tecnología, Conocimiento e Innovación"/>
    <s v="Evolución del Proceso de Vacunación contra COVID-19 en la comuna de Cochamó"/>
    <s v="Gráfico que muestra la cantidad de fruta exportada desde la Cochamó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3"/>
    <x v="0"/>
    <s v="#1774B9"/>
  </r>
  <r>
    <s v="0519"/>
    <x v="0"/>
    <x v="2"/>
    <s v="Salud"/>
    <n v="10104"/>
    <x v="5"/>
    <x v="5"/>
    <x v="3"/>
    <x v="332"/>
    <x v="0"/>
    <x v="53"/>
    <s v="Periodo 2020-2021"/>
    <s v="Unidades"/>
    <s v="Ministerio de Ciencias, Tecnología, Conocimiento e Innovación"/>
    <s v="Evolución del Proceso de Vacunación contra COVID-19 en la comuna de Fresia"/>
    <s v="Gráfico que muestra la cantidad de fruta exportada desde la Fres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4"/>
    <x v="0"/>
    <s v="#1774B9"/>
  </r>
  <r>
    <s v="0520"/>
    <x v="0"/>
    <x v="2"/>
    <s v="Salud"/>
    <n v="10105"/>
    <x v="5"/>
    <x v="5"/>
    <x v="3"/>
    <x v="333"/>
    <x v="0"/>
    <x v="53"/>
    <s v="Periodo 2020-2021"/>
    <s v="Unidades"/>
    <s v="Ministerio de Ciencias, Tecnología, Conocimiento e Innovación"/>
    <s v="Evolución del Proceso de Vacunación contra COVID-19 en la comuna de Frutillar"/>
    <s v="Gráfico que muestra la cantidad de fruta exportada desde la Frutilla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5"/>
    <x v="0"/>
    <s v="#1774B9"/>
  </r>
  <r>
    <s v="0521"/>
    <x v="0"/>
    <x v="2"/>
    <s v="Salud"/>
    <n v="10106"/>
    <x v="5"/>
    <x v="5"/>
    <x v="3"/>
    <x v="334"/>
    <x v="0"/>
    <x v="53"/>
    <s v="Periodo 2020-2021"/>
    <s v="Unidades"/>
    <s v="Ministerio de Ciencias, Tecnología, Conocimiento e Innovación"/>
    <s v="Evolución del Proceso de Vacunación contra COVID-19 en la comuna de Los Muermos"/>
    <s v="Gráfico que muestra la cantidad de fruta exportada desde la Los Muerm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6"/>
    <x v="0"/>
    <s v="#1774B9"/>
  </r>
  <r>
    <s v="0522"/>
    <x v="0"/>
    <x v="2"/>
    <s v="Salud"/>
    <n v="10107"/>
    <x v="5"/>
    <x v="5"/>
    <x v="3"/>
    <x v="335"/>
    <x v="0"/>
    <x v="53"/>
    <s v="Periodo 2020-2021"/>
    <s v="Unidades"/>
    <s v="Ministerio de Ciencias, Tecnología, Conocimiento e Innovación"/>
    <s v="Evolución del Proceso de Vacunación contra COVID-19 en la comuna de Llanquihue"/>
    <s v="Gráfico que muestra la cantidad de fruta exportada desde la Llanqui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7"/>
    <x v="0"/>
    <s v="#1774B9"/>
  </r>
  <r>
    <s v="0523"/>
    <x v="0"/>
    <x v="2"/>
    <s v="Salud"/>
    <n v="10108"/>
    <x v="5"/>
    <x v="5"/>
    <x v="3"/>
    <x v="336"/>
    <x v="0"/>
    <x v="53"/>
    <s v="Periodo 2020-2021"/>
    <s v="Unidades"/>
    <s v="Ministerio de Ciencias, Tecnología, Conocimiento e Innovación"/>
    <s v="Evolución del Proceso de Vacunación contra COVID-19 en la comuna de Maullín"/>
    <s v="Gráfico que muestra la cantidad de fruta exportada desde la Maullí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8"/>
    <x v="0"/>
    <s v="#1774B9"/>
  </r>
  <r>
    <s v="0524"/>
    <x v="0"/>
    <x v="2"/>
    <s v="Salud"/>
    <n v="10109"/>
    <x v="5"/>
    <x v="5"/>
    <x v="3"/>
    <x v="337"/>
    <x v="0"/>
    <x v="53"/>
    <s v="Periodo 2020-2021"/>
    <s v="Unidades"/>
    <s v="Ministerio de Ciencias, Tecnología, Conocimiento e Innovación"/>
    <s v="Evolución del Proceso de Vacunación contra COVID-19 en la comuna de Puerto Varas"/>
    <s v="Gráfico que muestra la cantidad de fruta exportada desde la Puerto Var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109"/>
    <x v="0"/>
    <s v="#1774B9"/>
  </r>
  <r>
    <s v="0525"/>
    <x v="0"/>
    <x v="2"/>
    <s v="Salud"/>
    <n v="10201"/>
    <x v="5"/>
    <x v="5"/>
    <x v="3"/>
    <x v="338"/>
    <x v="0"/>
    <x v="53"/>
    <s v="Periodo 2020-2021"/>
    <s v="Unidades"/>
    <s v="Ministerio de Ciencias, Tecnología, Conocimiento e Innovación"/>
    <s v="Evolución del Proceso de Vacunación contra COVID-19 en la comuna de Castro"/>
    <s v="Gráfico que muestra la cantidad de fruta exportada desde la Cast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1"/>
    <x v="0"/>
    <s v="#1774B9"/>
  </r>
  <r>
    <s v="0526"/>
    <x v="0"/>
    <x v="2"/>
    <s v="Salud"/>
    <n v="10202"/>
    <x v="5"/>
    <x v="5"/>
    <x v="3"/>
    <x v="339"/>
    <x v="0"/>
    <x v="53"/>
    <s v="Periodo 2020-2021"/>
    <s v="Unidades"/>
    <s v="Ministerio de Ciencias, Tecnología, Conocimiento e Innovación"/>
    <s v="Evolución del Proceso de Vacunación contra COVID-19 en la comuna de Ancud"/>
    <s v="Gráfico que muestra la cantidad de fruta exportada desde la Ancud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2"/>
    <x v="0"/>
    <s v="#1774B9"/>
  </r>
  <r>
    <s v="0527"/>
    <x v="0"/>
    <x v="2"/>
    <s v="Salud"/>
    <n v="10203"/>
    <x v="5"/>
    <x v="5"/>
    <x v="3"/>
    <x v="340"/>
    <x v="0"/>
    <x v="53"/>
    <s v="Periodo 2020-2021"/>
    <s v="Unidades"/>
    <s v="Ministerio de Ciencias, Tecnología, Conocimiento e Innovación"/>
    <s v="Evolución del Proceso de Vacunación contra COVID-19 en la comuna de Chonchi"/>
    <s v="Gráfico que muestra la cantidad de fruta exportada desde la Chonch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3"/>
    <x v="0"/>
    <s v="#1774B9"/>
  </r>
  <r>
    <s v="0528"/>
    <x v="0"/>
    <x v="2"/>
    <s v="Salud"/>
    <n v="10204"/>
    <x v="5"/>
    <x v="5"/>
    <x v="3"/>
    <x v="341"/>
    <x v="0"/>
    <x v="53"/>
    <s v="Periodo 2020-2021"/>
    <s v="Unidades"/>
    <s v="Ministerio de Ciencias, Tecnología, Conocimiento e Innovación"/>
    <s v="Evolución del Proceso de Vacunación contra COVID-19 en la comuna de Curaco de Vélez"/>
    <s v="Gráfico que muestra la cantidad de fruta exportada desde la Curaco de Véle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4"/>
    <x v="0"/>
    <s v="#1774B9"/>
  </r>
  <r>
    <s v="0529"/>
    <x v="0"/>
    <x v="2"/>
    <s v="Salud"/>
    <n v="10205"/>
    <x v="5"/>
    <x v="5"/>
    <x v="3"/>
    <x v="342"/>
    <x v="0"/>
    <x v="53"/>
    <s v="Periodo 2020-2021"/>
    <s v="Unidades"/>
    <s v="Ministerio de Ciencias, Tecnología, Conocimiento e Innovación"/>
    <s v="Evolución del Proceso de Vacunación contra COVID-19 en la comuna de Dalcahue"/>
    <s v="Gráfico que muestra la cantidad de fruta exportada desde la Dalca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5"/>
    <x v="0"/>
    <s v="#1774B9"/>
  </r>
  <r>
    <s v="0530"/>
    <x v="0"/>
    <x v="2"/>
    <s v="Salud"/>
    <n v="10206"/>
    <x v="5"/>
    <x v="5"/>
    <x v="3"/>
    <x v="343"/>
    <x v="0"/>
    <x v="53"/>
    <s v="Periodo 2020-2021"/>
    <s v="Unidades"/>
    <s v="Ministerio de Ciencias, Tecnología, Conocimiento e Innovación"/>
    <s v="Evolución del Proceso de Vacunación contra COVID-19 en la comuna de Puqueldón"/>
    <s v="Gráfico que muestra la cantidad de fruta exportada desde la Puqueld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6"/>
    <x v="0"/>
    <s v="#1774B9"/>
  </r>
  <r>
    <s v="0531"/>
    <x v="0"/>
    <x v="2"/>
    <s v="Salud"/>
    <n v="10207"/>
    <x v="5"/>
    <x v="5"/>
    <x v="3"/>
    <x v="344"/>
    <x v="0"/>
    <x v="53"/>
    <s v="Periodo 2020-2021"/>
    <s v="Unidades"/>
    <s v="Ministerio de Ciencias, Tecnología, Conocimiento e Innovación"/>
    <s v="Evolución del Proceso de Vacunación contra COVID-19 en la comuna de Queilén"/>
    <s v="Gráfico que muestra la cantidad de fruta exportada desde la Queil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7"/>
    <x v="0"/>
    <s v="#1774B9"/>
  </r>
  <r>
    <s v="0532"/>
    <x v="0"/>
    <x v="2"/>
    <s v="Salud"/>
    <n v="10208"/>
    <x v="5"/>
    <x v="5"/>
    <x v="3"/>
    <x v="345"/>
    <x v="0"/>
    <x v="53"/>
    <s v="Periodo 2020-2021"/>
    <s v="Unidades"/>
    <s v="Ministerio de Ciencias, Tecnología, Conocimiento e Innovación"/>
    <s v="Evolución del Proceso de Vacunación contra COVID-19 en la comuna de Quellón"/>
    <s v="Gráfico que muestra la cantidad de fruta exportada desde la Quell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8"/>
    <x v="0"/>
    <s v="#1774B9"/>
  </r>
  <r>
    <s v="0533"/>
    <x v="0"/>
    <x v="2"/>
    <s v="Salud"/>
    <n v="10209"/>
    <x v="5"/>
    <x v="5"/>
    <x v="3"/>
    <x v="346"/>
    <x v="0"/>
    <x v="53"/>
    <s v="Periodo 2020-2021"/>
    <s v="Unidades"/>
    <s v="Ministerio de Ciencias, Tecnología, Conocimiento e Innovación"/>
    <s v="Evolución del Proceso de Vacunación contra COVID-19 en la comuna de Quemchi"/>
    <s v="Gráfico que muestra la cantidad de fruta exportada desde la Quemch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09"/>
    <x v="0"/>
    <s v="#1774B9"/>
  </r>
  <r>
    <s v="0534"/>
    <x v="0"/>
    <x v="2"/>
    <s v="Salud"/>
    <n v="10210"/>
    <x v="5"/>
    <x v="5"/>
    <x v="3"/>
    <x v="347"/>
    <x v="0"/>
    <x v="53"/>
    <s v="Periodo 2020-2021"/>
    <s v="Unidades"/>
    <s v="Ministerio de Ciencias, Tecnología, Conocimiento e Innovación"/>
    <s v="Evolución del Proceso de Vacunación contra COVID-19 en la comuna de Quinchao"/>
    <s v="Gráfico que muestra la cantidad de fruta exportada desde la Quincha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210"/>
    <x v="0"/>
    <s v="#1774B9"/>
  </r>
  <r>
    <s v="0535"/>
    <x v="0"/>
    <x v="2"/>
    <s v="Salud"/>
    <n v="10301"/>
    <x v="5"/>
    <x v="5"/>
    <x v="3"/>
    <x v="348"/>
    <x v="0"/>
    <x v="53"/>
    <s v="Periodo 2020-2021"/>
    <s v="Unidades"/>
    <s v="Ministerio de Ciencias, Tecnología, Conocimiento e Innovación"/>
    <s v="Evolución del Proceso de Vacunación contra COVID-19 en la comuna de Osorno"/>
    <s v="Gráfico que muestra la cantidad de fruta exportada desde la Osor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1"/>
    <x v="0"/>
    <s v="#1774B9"/>
  </r>
  <r>
    <s v="0536"/>
    <x v="0"/>
    <x v="2"/>
    <s v="Salud"/>
    <n v="10302"/>
    <x v="5"/>
    <x v="5"/>
    <x v="3"/>
    <x v="349"/>
    <x v="0"/>
    <x v="53"/>
    <s v="Periodo 2020-2021"/>
    <s v="Unidades"/>
    <s v="Ministerio de Ciencias, Tecnología, Conocimiento e Innovación"/>
    <s v="Evolución del Proceso de Vacunación contra COVID-19 en la comuna de Puerto Octay"/>
    <s v="Gráfico que muestra la cantidad de fruta exportada desde la Puerto Octay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2"/>
    <x v="0"/>
    <s v="#1774B9"/>
  </r>
  <r>
    <s v="0537"/>
    <x v="0"/>
    <x v="2"/>
    <s v="Salud"/>
    <n v="10303"/>
    <x v="5"/>
    <x v="5"/>
    <x v="3"/>
    <x v="350"/>
    <x v="0"/>
    <x v="53"/>
    <s v="Periodo 2020-2021"/>
    <s v="Unidades"/>
    <s v="Ministerio de Ciencias, Tecnología, Conocimiento e Innovación"/>
    <s v="Evolución del Proceso de Vacunación contra COVID-19 en la comuna de Purranque"/>
    <s v="Gráfico que muestra la cantidad de fruta exportada desde la Purran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3"/>
    <x v="0"/>
    <s v="#1774B9"/>
  </r>
  <r>
    <s v="0538"/>
    <x v="0"/>
    <x v="2"/>
    <s v="Salud"/>
    <n v="10304"/>
    <x v="5"/>
    <x v="5"/>
    <x v="3"/>
    <x v="351"/>
    <x v="0"/>
    <x v="53"/>
    <s v="Periodo 2020-2021"/>
    <s v="Unidades"/>
    <s v="Ministerio de Ciencias, Tecnología, Conocimiento e Innovación"/>
    <s v="Evolución del Proceso de Vacunación contra COVID-19 en la comuna de Puyehue"/>
    <s v="Gráfico que muestra la cantidad de fruta exportada desde la Puyeh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4"/>
    <x v="0"/>
    <s v="#1774B9"/>
  </r>
  <r>
    <s v="0539"/>
    <x v="0"/>
    <x v="2"/>
    <s v="Salud"/>
    <n v="10305"/>
    <x v="5"/>
    <x v="5"/>
    <x v="3"/>
    <x v="352"/>
    <x v="0"/>
    <x v="53"/>
    <s v="Periodo 2020-2021"/>
    <s v="Unidades"/>
    <s v="Ministerio de Ciencias, Tecnología, Conocimiento e Innovación"/>
    <s v="Evolución del Proceso de Vacunación contra COVID-19 en la comuna de Río Negro"/>
    <s v="Gráfico que muestra la cantidad de fruta exportada desde la Río Neg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5"/>
    <x v="0"/>
    <s v="#1774B9"/>
  </r>
  <r>
    <s v="0540"/>
    <x v="0"/>
    <x v="2"/>
    <s v="Salud"/>
    <n v="10306"/>
    <x v="5"/>
    <x v="5"/>
    <x v="3"/>
    <x v="353"/>
    <x v="0"/>
    <x v="53"/>
    <s v="Periodo 2020-2021"/>
    <s v="Unidades"/>
    <s v="Ministerio de Ciencias, Tecnología, Conocimiento e Innovación"/>
    <s v="Evolución del Proceso de Vacunación contra COVID-19 en la comuna de San Juan de La Costa"/>
    <s v="Gráfico que muestra la cantidad de fruta exportada desde la San Juan de La Cost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6"/>
    <x v="0"/>
    <s v="#1774B9"/>
  </r>
  <r>
    <s v="0541"/>
    <x v="0"/>
    <x v="2"/>
    <s v="Salud"/>
    <n v="10307"/>
    <x v="5"/>
    <x v="5"/>
    <x v="3"/>
    <x v="354"/>
    <x v="0"/>
    <x v="53"/>
    <s v="Periodo 2020-2021"/>
    <s v="Unidades"/>
    <s v="Ministerio de Ciencias, Tecnología, Conocimiento e Innovación"/>
    <s v="Evolución del Proceso de Vacunación contra COVID-19 en la comuna de San Pablo"/>
    <s v="Gráfico que muestra la cantidad de fruta exportada desde la San Pabl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307"/>
    <x v="0"/>
    <s v="#1774B9"/>
  </r>
  <r>
    <s v="0542"/>
    <x v="0"/>
    <x v="2"/>
    <s v="Salud"/>
    <n v="10401"/>
    <x v="5"/>
    <x v="5"/>
    <x v="3"/>
    <x v="355"/>
    <x v="0"/>
    <x v="53"/>
    <s v="Periodo 2020-2021"/>
    <s v="Unidades"/>
    <s v="Ministerio de Ciencias, Tecnología, Conocimiento e Innovación"/>
    <s v="Evolución del Proceso de Vacunación contra COVID-19 en la comuna de Chaitén"/>
    <s v="Gráfico que muestra la cantidad de fruta exportada desde la Chait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401"/>
    <x v="0"/>
    <s v="#1774B9"/>
  </r>
  <r>
    <s v="0543"/>
    <x v="0"/>
    <x v="2"/>
    <s v="Salud"/>
    <n v="10402"/>
    <x v="5"/>
    <x v="5"/>
    <x v="3"/>
    <x v="356"/>
    <x v="0"/>
    <x v="53"/>
    <s v="Periodo 2020-2021"/>
    <s v="Unidades"/>
    <s v="Ministerio de Ciencias, Tecnología, Conocimiento e Innovación"/>
    <s v="Evolución del Proceso de Vacunación contra COVID-19 en la comuna de Futaleufú"/>
    <s v="Gráfico que muestra la cantidad de fruta exportada desde la Futaleufú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402"/>
    <x v="0"/>
    <s v="#1774B9"/>
  </r>
  <r>
    <s v="0544"/>
    <x v="0"/>
    <x v="2"/>
    <s v="Salud"/>
    <n v="10403"/>
    <x v="5"/>
    <x v="5"/>
    <x v="3"/>
    <x v="357"/>
    <x v="0"/>
    <x v="53"/>
    <s v="Periodo 2020-2021"/>
    <s v="Unidades"/>
    <s v="Ministerio de Ciencias, Tecnología, Conocimiento e Innovación"/>
    <s v="Evolución del Proceso de Vacunación contra COVID-19 en la comuna de Hualaihué"/>
    <s v="Gráfico que muestra la cantidad de fruta exportada desde la Hualaihu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403"/>
    <x v="0"/>
    <s v="#1774B9"/>
  </r>
  <r>
    <s v="0545"/>
    <x v="0"/>
    <x v="2"/>
    <s v="Salud"/>
    <n v="10404"/>
    <x v="5"/>
    <x v="5"/>
    <x v="3"/>
    <x v="358"/>
    <x v="0"/>
    <x v="53"/>
    <s v="Periodo 2020-2021"/>
    <s v="Unidades"/>
    <s v="Ministerio de Ciencias, Tecnología, Conocimiento e Innovación"/>
    <s v="Evolución del Proceso de Vacunación contra COVID-19 en la comuna de Palena"/>
    <s v="Gráfico que muestra la cantidad de fruta exportada desde la Pale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0404"/>
    <x v="0"/>
    <s v="#1774B9"/>
  </r>
  <r>
    <s v="0546"/>
    <x v="0"/>
    <x v="2"/>
    <s v="Salud"/>
    <n v="11101"/>
    <x v="5"/>
    <x v="5"/>
    <x v="3"/>
    <x v="359"/>
    <x v="0"/>
    <x v="53"/>
    <s v="Periodo 2020-2021"/>
    <s v="Unidades"/>
    <s v="Ministerio de Ciencias, Tecnología, Conocimiento e Innovación"/>
    <s v="Evolución del Proceso de Vacunación contra COVID-19 en la comuna de Coihaique"/>
    <s v="Gráfico que muestra la cantidad de fruta exportada desde la Coihai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101"/>
    <x v="0"/>
    <s v="#1774B9"/>
  </r>
  <r>
    <s v="0547"/>
    <x v="0"/>
    <x v="2"/>
    <s v="Salud"/>
    <n v="11102"/>
    <x v="5"/>
    <x v="5"/>
    <x v="3"/>
    <x v="360"/>
    <x v="0"/>
    <x v="53"/>
    <s v="Periodo 2020-2021"/>
    <s v="Unidades"/>
    <s v="Ministerio de Ciencias, Tecnología, Conocimiento e Innovación"/>
    <s v="Evolución del Proceso de Vacunación contra COVID-19 en la comuna de Lago Verde"/>
    <s v="Gráfico que muestra la cantidad de fruta exportada desde la Lago Verd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102"/>
    <x v="0"/>
    <s v="#1774B9"/>
  </r>
  <r>
    <s v="0548"/>
    <x v="0"/>
    <x v="2"/>
    <s v="Salud"/>
    <n v="11201"/>
    <x v="5"/>
    <x v="5"/>
    <x v="3"/>
    <x v="361"/>
    <x v="0"/>
    <x v="53"/>
    <s v="Periodo 2020-2021"/>
    <s v="Unidades"/>
    <s v="Ministerio de Ciencias, Tecnología, Conocimiento e Innovación"/>
    <s v="Evolución del Proceso de Vacunación contra COVID-19 en la comuna de Aisén"/>
    <s v="Gráfico que muestra la cantidad de fruta exportada desde la Ais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201"/>
    <x v="0"/>
    <s v="#1774B9"/>
  </r>
  <r>
    <s v="0549"/>
    <x v="0"/>
    <x v="2"/>
    <s v="Salud"/>
    <n v="11202"/>
    <x v="5"/>
    <x v="5"/>
    <x v="3"/>
    <x v="362"/>
    <x v="0"/>
    <x v="53"/>
    <s v="Periodo 2020-2021"/>
    <s v="Unidades"/>
    <s v="Ministerio de Ciencias, Tecnología, Conocimiento e Innovación"/>
    <s v="Evolución del Proceso de Vacunación contra COVID-19 en la comuna de Cisnes"/>
    <s v="Gráfico que muestra la cantidad de fruta exportada desde la Cisn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202"/>
    <x v="0"/>
    <s v="#1774B9"/>
  </r>
  <r>
    <s v="0550"/>
    <x v="0"/>
    <x v="2"/>
    <s v="Salud"/>
    <n v="11203"/>
    <x v="5"/>
    <x v="5"/>
    <x v="3"/>
    <x v="363"/>
    <x v="0"/>
    <x v="53"/>
    <s v="Periodo 2020-2021"/>
    <s v="Unidades"/>
    <s v="Ministerio de Ciencias, Tecnología, Conocimiento e Innovación"/>
    <s v="Evolución del Proceso de Vacunación contra COVID-19 en la comuna de Guaitecas"/>
    <s v="Gráfico que muestra la cantidad de fruta exportada desde la Guaitec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203"/>
    <x v="0"/>
    <s v="#1774B9"/>
  </r>
  <r>
    <s v="0551"/>
    <x v="0"/>
    <x v="2"/>
    <s v="Salud"/>
    <n v="11301"/>
    <x v="5"/>
    <x v="5"/>
    <x v="3"/>
    <x v="364"/>
    <x v="0"/>
    <x v="53"/>
    <s v="Periodo 2020-2021"/>
    <s v="Unidades"/>
    <s v="Ministerio de Ciencias, Tecnología, Conocimiento e Innovación"/>
    <s v="Evolución del Proceso de Vacunación contra COVID-19 en la comuna de Cochrane"/>
    <s v="Gráfico que muestra la cantidad de fruta exportada desde la Cochran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301"/>
    <x v="0"/>
    <s v="#1774B9"/>
  </r>
  <r>
    <s v="0552"/>
    <x v="0"/>
    <x v="2"/>
    <s v="Salud"/>
    <n v="11302"/>
    <x v="5"/>
    <x v="5"/>
    <x v="3"/>
    <x v="365"/>
    <x v="0"/>
    <x v="53"/>
    <s v="Periodo 2020-2021"/>
    <s v="Unidades"/>
    <s v="Ministerio de Ciencias, Tecnología, Conocimiento e Innovación"/>
    <s v="Evolución del Proceso de Vacunación contra COVID-19 en la comuna de O'Higgins"/>
    <s v="Gráfico que muestra la cantidad de fruta exportada desde la O'Higgin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302"/>
    <x v="0"/>
    <s v="#1774B9"/>
  </r>
  <r>
    <s v="0553"/>
    <x v="0"/>
    <x v="2"/>
    <s v="Salud"/>
    <n v="11303"/>
    <x v="5"/>
    <x v="5"/>
    <x v="3"/>
    <x v="366"/>
    <x v="0"/>
    <x v="53"/>
    <s v="Periodo 2020-2021"/>
    <s v="Unidades"/>
    <s v="Ministerio de Ciencias, Tecnología, Conocimiento e Innovación"/>
    <s v="Evolución del Proceso de Vacunación contra COVID-19 en la comuna de Tortel"/>
    <s v="Gráfico que muestra la cantidad de fruta exportada desde la Tort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303"/>
    <x v="0"/>
    <s v="#1774B9"/>
  </r>
  <r>
    <s v="0554"/>
    <x v="0"/>
    <x v="2"/>
    <s v="Salud"/>
    <n v="11401"/>
    <x v="5"/>
    <x v="5"/>
    <x v="3"/>
    <x v="367"/>
    <x v="0"/>
    <x v="53"/>
    <s v="Periodo 2020-2021"/>
    <s v="Unidades"/>
    <s v="Ministerio de Ciencias, Tecnología, Conocimiento e Innovación"/>
    <s v="Evolución del Proceso de Vacunación contra COVID-19 en la comuna de Chile Chico"/>
    <s v="Gráfico que muestra la cantidad de fruta exportada desde la Chile Chi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401"/>
    <x v="0"/>
    <s v="#1774B9"/>
  </r>
  <r>
    <s v="0555"/>
    <x v="0"/>
    <x v="2"/>
    <s v="Salud"/>
    <n v="11402"/>
    <x v="5"/>
    <x v="5"/>
    <x v="3"/>
    <x v="368"/>
    <x v="0"/>
    <x v="53"/>
    <s v="Periodo 2020-2021"/>
    <s v="Unidades"/>
    <s v="Ministerio de Ciencias, Tecnología, Conocimiento e Innovación"/>
    <s v="Evolución del Proceso de Vacunación contra COVID-19 en la comuna de Río Ibáñez"/>
    <s v="Gráfico que muestra la cantidad de fruta exportada desde la Río Ibáñez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1402"/>
    <x v="0"/>
    <s v="#1774B9"/>
  </r>
  <r>
    <s v="0556"/>
    <x v="0"/>
    <x v="2"/>
    <s v="Salud"/>
    <n v="12101"/>
    <x v="5"/>
    <x v="5"/>
    <x v="3"/>
    <x v="369"/>
    <x v="0"/>
    <x v="53"/>
    <s v="Periodo 2020-2021"/>
    <s v="Unidades"/>
    <s v="Ministerio de Ciencias, Tecnología, Conocimiento e Innovación"/>
    <s v="Evolución del Proceso de Vacunación contra COVID-19 en la comuna de Punta Arenas"/>
    <s v="Gráfico que muestra la cantidad de fruta exportada desde la Punta Arena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101"/>
    <x v="0"/>
    <s v="#1774B9"/>
  </r>
  <r>
    <s v="0557"/>
    <x v="0"/>
    <x v="2"/>
    <s v="Salud"/>
    <n v="12102"/>
    <x v="5"/>
    <x v="5"/>
    <x v="3"/>
    <x v="370"/>
    <x v="0"/>
    <x v="53"/>
    <s v="Periodo 2020-2021"/>
    <s v="Unidades"/>
    <s v="Ministerio de Ciencias, Tecnología, Conocimiento e Innovación"/>
    <s v="Evolución del Proceso de Vacunación contra COVID-19 en la comuna de Laguna Blanca"/>
    <s v="Gráfico que muestra la cantidad de fruta exportada desde la Laguna Blan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102"/>
    <x v="0"/>
    <s v="#1774B9"/>
  </r>
  <r>
    <s v="0558"/>
    <x v="0"/>
    <x v="2"/>
    <s v="Salud"/>
    <n v="12103"/>
    <x v="5"/>
    <x v="5"/>
    <x v="3"/>
    <x v="371"/>
    <x v="0"/>
    <x v="53"/>
    <s v="Periodo 2020-2021"/>
    <s v="Unidades"/>
    <s v="Ministerio de Ciencias, Tecnología, Conocimiento e Innovación"/>
    <s v="Evolución del Proceso de Vacunación contra COVID-19 en la comuna de Río Verde"/>
    <s v="Gráfico que muestra la cantidad de fruta exportada desde la Río Verd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103"/>
    <x v="0"/>
    <s v="#1774B9"/>
  </r>
  <r>
    <s v="0559"/>
    <x v="0"/>
    <x v="2"/>
    <s v="Salud"/>
    <n v="12104"/>
    <x v="5"/>
    <x v="5"/>
    <x v="3"/>
    <x v="372"/>
    <x v="0"/>
    <x v="53"/>
    <s v="Periodo 2020-2021"/>
    <s v="Unidades"/>
    <s v="Ministerio de Ciencias, Tecnología, Conocimiento e Innovación"/>
    <s v="Evolución del Proceso de Vacunación contra COVID-19 en la comuna de San Gregorio"/>
    <s v="Gráfico que muestra la cantidad de fruta exportada desde la San Gregori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104"/>
    <x v="0"/>
    <s v="#1774B9"/>
  </r>
  <r>
    <s v="0560"/>
    <x v="0"/>
    <x v="2"/>
    <s v="Salud"/>
    <n v="12201"/>
    <x v="5"/>
    <x v="5"/>
    <x v="3"/>
    <x v="373"/>
    <x v="0"/>
    <x v="53"/>
    <s v="Periodo 2020-2021"/>
    <s v="Unidades"/>
    <s v="Ministerio de Ciencias, Tecnología, Conocimiento e Innovación"/>
    <s v="Evolución del Proceso de Vacunación contra COVID-19 en la comuna de Cabo de Hornos"/>
    <s v="Gráfico que muestra la cantidad de fruta exportada desde la Cabo de Horn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201"/>
    <x v="0"/>
    <s v="#1774B9"/>
  </r>
  <r>
    <s v="0561"/>
    <x v="0"/>
    <x v="2"/>
    <s v="Salud"/>
    <n v="12301"/>
    <x v="5"/>
    <x v="5"/>
    <x v="3"/>
    <x v="374"/>
    <x v="0"/>
    <x v="53"/>
    <s v="Periodo 2020-2021"/>
    <s v="Unidades"/>
    <s v="Ministerio de Ciencias, Tecnología, Conocimiento e Innovación"/>
    <s v="Evolución del Proceso de Vacunación contra COVID-19 en la comuna de Porvenir"/>
    <s v="Gráfico que muestra la cantidad de fruta exportada desde la Porveni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301"/>
    <x v="0"/>
    <s v="#1774B9"/>
  </r>
  <r>
    <s v="0562"/>
    <x v="0"/>
    <x v="2"/>
    <s v="Salud"/>
    <n v="12302"/>
    <x v="5"/>
    <x v="5"/>
    <x v="3"/>
    <x v="375"/>
    <x v="0"/>
    <x v="53"/>
    <s v="Periodo 2020-2021"/>
    <s v="Unidades"/>
    <s v="Ministerio de Ciencias, Tecnología, Conocimiento e Innovación"/>
    <s v="Evolución del Proceso de Vacunación contra COVID-19 en la comuna de Primavera"/>
    <s v="Gráfico que muestra la cantidad de fruta exportada desde la Primave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302"/>
    <x v="0"/>
    <s v="#1774B9"/>
  </r>
  <r>
    <s v="0563"/>
    <x v="0"/>
    <x v="2"/>
    <s v="Salud"/>
    <n v="12303"/>
    <x v="5"/>
    <x v="5"/>
    <x v="3"/>
    <x v="376"/>
    <x v="0"/>
    <x v="53"/>
    <s v="Periodo 2020-2021"/>
    <s v="Unidades"/>
    <s v="Ministerio de Ciencias, Tecnología, Conocimiento e Innovación"/>
    <s v="Evolución del Proceso de Vacunación contra COVID-19 en la comuna de Timaukel"/>
    <s v="Gráfico que muestra la cantidad de fruta exportada desde la Timauk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303"/>
    <x v="0"/>
    <s v="#1774B9"/>
  </r>
  <r>
    <s v="0564"/>
    <x v="0"/>
    <x v="2"/>
    <s v="Salud"/>
    <n v="12401"/>
    <x v="5"/>
    <x v="5"/>
    <x v="3"/>
    <x v="377"/>
    <x v="0"/>
    <x v="53"/>
    <s v="Periodo 2020-2021"/>
    <s v="Unidades"/>
    <s v="Ministerio de Ciencias, Tecnología, Conocimiento e Innovación"/>
    <s v="Evolución del Proceso de Vacunación contra COVID-19 en la comuna de Natales"/>
    <s v="Gráfico que muestra la cantidad de fruta exportada desde la Natal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401"/>
    <x v="0"/>
    <s v="#1774B9"/>
  </r>
  <r>
    <s v="0565"/>
    <x v="0"/>
    <x v="2"/>
    <s v="Salud"/>
    <n v="12402"/>
    <x v="5"/>
    <x v="5"/>
    <x v="3"/>
    <x v="378"/>
    <x v="0"/>
    <x v="53"/>
    <s v="Periodo 2020-2021"/>
    <s v="Unidades"/>
    <s v="Ministerio de Ciencias, Tecnología, Conocimiento e Innovación"/>
    <s v="Evolución del Proceso de Vacunación contra COVID-19 en la comuna de Torres del Paine"/>
    <s v="Gráfico que muestra la cantidad de fruta exportada desde la Torres del Pain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2402"/>
    <x v="0"/>
    <s v="#1774B9"/>
  </r>
  <r>
    <s v="0566"/>
    <x v="0"/>
    <x v="2"/>
    <s v="Salud"/>
    <n v="13101"/>
    <x v="5"/>
    <x v="5"/>
    <x v="3"/>
    <x v="379"/>
    <x v="0"/>
    <x v="53"/>
    <s v="Periodo 2020-2021"/>
    <s v="Unidades"/>
    <s v="Ministerio de Ciencias, Tecnología, Conocimiento e Innovación"/>
    <s v="Evolución del Proceso de Vacunación contra COVID-19 en la comuna de Santiago"/>
    <s v="Gráfico que muestra la cantidad de fruta exportada desde la Santiag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1"/>
    <x v="0"/>
    <s v="#1774B9"/>
  </r>
  <r>
    <s v="0567"/>
    <x v="0"/>
    <x v="2"/>
    <s v="Salud"/>
    <n v="13102"/>
    <x v="5"/>
    <x v="5"/>
    <x v="3"/>
    <x v="380"/>
    <x v="0"/>
    <x v="53"/>
    <s v="Periodo 2020-2021"/>
    <s v="Unidades"/>
    <s v="Ministerio de Ciencias, Tecnología, Conocimiento e Innovación"/>
    <s v="Evolución del Proceso de Vacunación contra COVID-19 en la comuna de Cerrillos"/>
    <s v="Gráfico que muestra la cantidad de fruta exportada desde la Cerrill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2"/>
    <x v="0"/>
    <s v="#1774B9"/>
  </r>
  <r>
    <s v="0568"/>
    <x v="0"/>
    <x v="2"/>
    <s v="Salud"/>
    <n v="13103"/>
    <x v="5"/>
    <x v="5"/>
    <x v="3"/>
    <x v="381"/>
    <x v="0"/>
    <x v="53"/>
    <s v="Periodo 2020-2021"/>
    <s v="Unidades"/>
    <s v="Ministerio de Ciencias, Tecnología, Conocimiento e Innovación"/>
    <s v="Evolución del Proceso de Vacunación contra COVID-19 en la comuna de Cerro Navia"/>
    <s v="Gráfico que muestra la cantidad de fruta exportada desde la Cerro Nav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3"/>
    <x v="0"/>
    <s v="#1774B9"/>
  </r>
  <r>
    <s v="0569"/>
    <x v="0"/>
    <x v="2"/>
    <s v="Salud"/>
    <n v="13104"/>
    <x v="5"/>
    <x v="5"/>
    <x v="3"/>
    <x v="382"/>
    <x v="0"/>
    <x v="53"/>
    <s v="Periodo 2020-2021"/>
    <s v="Unidades"/>
    <s v="Ministerio de Ciencias, Tecnología, Conocimiento e Innovación"/>
    <s v="Evolución del Proceso de Vacunación contra COVID-19 en la comuna de Conchalí"/>
    <s v="Gráfico que muestra la cantidad de fruta exportada desde la Conchalí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4"/>
    <x v="0"/>
    <s v="#1774B9"/>
  </r>
  <r>
    <s v="0570"/>
    <x v="0"/>
    <x v="2"/>
    <s v="Salud"/>
    <n v="13105"/>
    <x v="5"/>
    <x v="5"/>
    <x v="3"/>
    <x v="383"/>
    <x v="0"/>
    <x v="53"/>
    <s v="Periodo 2020-2021"/>
    <s v="Unidades"/>
    <s v="Ministerio de Ciencias, Tecnología, Conocimiento e Innovación"/>
    <s v="Evolución del Proceso de Vacunación contra COVID-19 en la comuna de El Bosque"/>
    <s v="Gráfico que muestra la cantidad de fruta exportada desde la El Bos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5"/>
    <x v="0"/>
    <s v="#1774B9"/>
  </r>
  <r>
    <s v="0571"/>
    <x v="0"/>
    <x v="2"/>
    <s v="Salud"/>
    <n v="13106"/>
    <x v="5"/>
    <x v="5"/>
    <x v="3"/>
    <x v="384"/>
    <x v="0"/>
    <x v="53"/>
    <s v="Periodo 2020-2021"/>
    <s v="Unidades"/>
    <s v="Ministerio de Ciencias, Tecnología, Conocimiento e Innovación"/>
    <s v="Evolución del Proceso de Vacunación contra COVID-19 en la comuna de Estación Central"/>
    <s v="Gráfico que muestra la cantidad de fruta exportada desde la Estación Centr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6"/>
    <x v="0"/>
    <s v="#1774B9"/>
  </r>
  <r>
    <s v="0572"/>
    <x v="0"/>
    <x v="2"/>
    <s v="Salud"/>
    <n v="13107"/>
    <x v="5"/>
    <x v="5"/>
    <x v="3"/>
    <x v="385"/>
    <x v="0"/>
    <x v="53"/>
    <s v="Periodo 2020-2021"/>
    <s v="Unidades"/>
    <s v="Ministerio de Ciencias, Tecnología, Conocimiento e Innovación"/>
    <s v="Evolución del Proceso de Vacunación contra COVID-19 en la comuna de Huechuraba"/>
    <s v="Gráfico que muestra la cantidad de fruta exportada desde la Huechurab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7"/>
    <x v="0"/>
    <s v="#1774B9"/>
  </r>
  <r>
    <s v="0573"/>
    <x v="0"/>
    <x v="2"/>
    <s v="Salud"/>
    <n v="13108"/>
    <x v="5"/>
    <x v="5"/>
    <x v="3"/>
    <x v="386"/>
    <x v="0"/>
    <x v="53"/>
    <s v="Periodo 2020-2021"/>
    <s v="Unidades"/>
    <s v="Ministerio de Ciencias, Tecnología, Conocimiento e Innovación"/>
    <s v="Evolución del Proceso de Vacunación contra COVID-19 en la comuna de Independencia"/>
    <s v="Gráfico que muestra la cantidad de fruta exportada desde la Independenc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8"/>
    <x v="0"/>
    <s v="#1774B9"/>
  </r>
  <r>
    <s v="0574"/>
    <x v="0"/>
    <x v="2"/>
    <s v="Salud"/>
    <n v="13109"/>
    <x v="5"/>
    <x v="5"/>
    <x v="3"/>
    <x v="387"/>
    <x v="0"/>
    <x v="53"/>
    <s v="Periodo 2020-2021"/>
    <s v="Unidades"/>
    <s v="Ministerio de Ciencias, Tecnología, Conocimiento e Innovación"/>
    <s v="Evolución del Proceso de Vacunación contra COVID-19 en la comuna de La Cisterna"/>
    <s v="Gráfico que muestra la cantidad de fruta exportada desde la La Cister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09"/>
    <x v="0"/>
    <s v="#1774B9"/>
  </r>
  <r>
    <s v="0575"/>
    <x v="0"/>
    <x v="2"/>
    <s v="Salud"/>
    <n v="13110"/>
    <x v="5"/>
    <x v="5"/>
    <x v="3"/>
    <x v="388"/>
    <x v="0"/>
    <x v="53"/>
    <s v="Periodo 2020-2021"/>
    <s v="Unidades"/>
    <s v="Ministerio de Ciencias, Tecnología, Conocimiento e Innovación"/>
    <s v="Evolución del Proceso de Vacunación contra COVID-19 en la comuna de La Florida"/>
    <s v="Gráfico que muestra la cantidad de fruta exportada desde la La Florid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0"/>
    <x v="0"/>
    <s v="#1774B9"/>
  </r>
  <r>
    <s v="0576"/>
    <x v="0"/>
    <x v="2"/>
    <s v="Salud"/>
    <n v="13111"/>
    <x v="5"/>
    <x v="5"/>
    <x v="3"/>
    <x v="389"/>
    <x v="0"/>
    <x v="53"/>
    <s v="Periodo 2020-2021"/>
    <s v="Unidades"/>
    <s v="Ministerio de Ciencias, Tecnología, Conocimiento e Innovación"/>
    <s v="Evolución del Proceso de Vacunación contra COVID-19 en la comuna de La Granja"/>
    <s v="Gráfico que muestra la cantidad de fruta exportada desde la La Granj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1"/>
    <x v="0"/>
    <s v="#1774B9"/>
  </r>
  <r>
    <s v="0577"/>
    <x v="0"/>
    <x v="2"/>
    <s v="Salud"/>
    <n v="13112"/>
    <x v="5"/>
    <x v="5"/>
    <x v="3"/>
    <x v="390"/>
    <x v="0"/>
    <x v="53"/>
    <s v="Periodo 2020-2021"/>
    <s v="Unidades"/>
    <s v="Ministerio de Ciencias, Tecnología, Conocimiento e Innovación"/>
    <s v="Evolución del Proceso de Vacunación contra COVID-19 en la comuna de La Pintana"/>
    <s v="Gráfico que muestra la cantidad de fruta exportada desde la La Pinta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2"/>
    <x v="0"/>
    <s v="#1774B9"/>
  </r>
  <r>
    <s v="0578"/>
    <x v="0"/>
    <x v="2"/>
    <s v="Salud"/>
    <n v="13113"/>
    <x v="5"/>
    <x v="5"/>
    <x v="3"/>
    <x v="391"/>
    <x v="0"/>
    <x v="53"/>
    <s v="Periodo 2020-2021"/>
    <s v="Unidades"/>
    <s v="Ministerio de Ciencias, Tecnología, Conocimiento e Innovación"/>
    <s v="Evolución del Proceso de Vacunación contra COVID-19 en la comuna de La Reina"/>
    <s v="Gráfico que muestra la cantidad de fruta exportada desde la La Rei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3"/>
    <x v="0"/>
    <s v="#1774B9"/>
  </r>
  <r>
    <s v="0579"/>
    <x v="0"/>
    <x v="2"/>
    <s v="Salud"/>
    <n v="13114"/>
    <x v="5"/>
    <x v="5"/>
    <x v="3"/>
    <x v="392"/>
    <x v="0"/>
    <x v="53"/>
    <s v="Periodo 2020-2021"/>
    <s v="Unidades"/>
    <s v="Ministerio de Ciencias, Tecnología, Conocimiento e Innovación"/>
    <s v="Evolución del Proceso de Vacunación contra COVID-19 en la comuna de Las Condes"/>
    <s v="Gráfico que muestra la cantidad de fruta exportada desde la Las Conde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4"/>
    <x v="0"/>
    <s v="#1774B9"/>
  </r>
  <r>
    <s v="0580"/>
    <x v="0"/>
    <x v="2"/>
    <s v="Salud"/>
    <n v="13115"/>
    <x v="5"/>
    <x v="5"/>
    <x v="3"/>
    <x v="393"/>
    <x v="0"/>
    <x v="53"/>
    <s v="Periodo 2020-2021"/>
    <s v="Unidades"/>
    <s v="Ministerio de Ciencias, Tecnología, Conocimiento e Innovación"/>
    <s v="Evolución del Proceso de Vacunación contra COVID-19 en la comuna de Lo Barnechea"/>
    <s v="Gráfico que muestra la cantidad de fruta exportada desde la Lo Barneche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5"/>
    <x v="0"/>
    <s v="#1774B9"/>
  </r>
  <r>
    <s v="0581"/>
    <x v="0"/>
    <x v="2"/>
    <s v="Salud"/>
    <n v="13116"/>
    <x v="5"/>
    <x v="5"/>
    <x v="3"/>
    <x v="394"/>
    <x v="0"/>
    <x v="53"/>
    <s v="Periodo 2020-2021"/>
    <s v="Unidades"/>
    <s v="Ministerio de Ciencias, Tecnología, Conocimiento e Innovación"/>
    <s v="Evolución del Proceso de Vacunación contra COVID-19 en la comuna de Lo Espejo"/>
    <s v="Gráfico que muestra la cantidad de fruta exportada desde la Lo Espej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6"/>
    <x v="0"/>
    <s v="#1774B9"/>
  </r>
  <r>
    <s v="0582"/>
    <x v="0"/>
    <x v="2"/>
    <s v="Salud"/>
    <n v="13117"/>
    <x v="5"/>
    <x v="5"/>
    <x v="3"/>
    <x v="395"/>
    <x v="0"/>
    <x v="53"/>
    <s v="Periodo 2020-2021"/>
    <s v="Unidades"/>
    <s v="Ministerio de Ciencias, Tecnología, Conocimiento e Innovación"/>
    <s v="Evolución del Proceso de Vacunación contra COVID-19 en la comuna de Lo Prado"/>
    <s v="Gráfico que muestra la cantidad de fruta exportada desde la Lo Pra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7"/>
    <x v="0"/>
    <s v="#1774B9"/>
  </r>
  <r>
    <s v="0583"/>
    <x v="0"/>
    <x v="2"/>
    <s v="Salud"/>
    <n v="13118"/>
    <x v="5"/>
    <x v="5"/>
    <x v="3"/>
    <x v="396"/>
    <x v="0"/>
    <x v="53"/>
    <s v="Periodo 2020-2021"/>
    <s v="Unidades"/>
    <s v="Ministerio de Ciencias, Tecnología, Conocimiento e Innovación"/>
    <s v="Evolución del Proceso de Vacunación contra COVID-19 en la comuna de Macul"/>
    <s v="Gráfico que muestra la cantidad de fruta exportada desde la Macu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8"/>
    <x v="0"/>
    <s v="#1774B9"/>
  </r>
  <r>
    <s v="0584"/>
    <x v="0"/>
    <x v="2"/>
    <s v="Salud"/>
    <n v="13119"/>
    <x v="5"/>
    <x v="5"/>
    <x v="3"/>
    <x v="397"/>
    <x v="0"/>
    <x v="53"/>
    <s v="Periodo 2020-2021"/>
    <s v="Unidades"/>
    <s v="Ministerio de Ciencias, Tecnología, Conocimiento e Innovación"/>
    <s v="Evolución del Proceso de Vacunación contra COVID-19 en la comuna de Maipú"/>
    <s v="Gráfico que muestra la cantidad de fruta exportada desde la Maipú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19"/>
    <x v="0"/>
    <s v="#1774B9"/>
  </r>
  <r>
    <s v="0585"/>
    <x v="0"/>
    <x v="2"/>
    <s v="Salud"/>
    <n v="13120"/>
    <x v="5"/>
    <x v="5"/>
    <x v="3"/>
    <x v="398"/>
    <x v="0"/>
    <x v="53"/>
    <s v="Periodo 2020-2021"/>
    <s v="Unidades"/>
    <s v="Ministerio de Ciencias, Tecnología, Conocimiento e Innovación"/>
    <s v="Evolución del Proceso de Vacunación contra COVID-19 en la comuna de Ñuñoa"/>
    <s v="Gráfico que muestra la cantidad de fruta exportada desde la Ñuño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0"/>
    <x v="0"/>
    <s v="#1774B9"/>
  </r>
  <r>
    <s v="0586"/>
    <x v="0"/>
    <x v="2"/>
    <s v="Salud"/>
    <n v="13121"/>
    <x v="5"/>
    <x v="5"/>
    <x v="3"/>
    <x v="399"/>
    <x v="0"/>
    <x v="53"/>
    <s v="Periodo 2020-2021"/>
    <s v="Unidades"/>
    <s v="Ministerio de Ciencias, Tecnología, Conocimiento e Innovación"/>
    <s v="Evolución del Proceso de Vacunación contra COVID-19 en la comuna de Pedro Aguirre Cerda"/>
    <s v="Gráfico que muestra la cantidad de fruta exportada desde la Pedro Aguirre Cerd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1"/>
    <x v="0"/>
    <s v="#1774B9"/>
  </r>
  <r>
    <s v="0587"/>
    <x v="0"/>
    <x v="2"/>
    <s v="Salud"/>
    <n v="13122"/>
    <x v="5"/>
    <x v="5"/>
    <x v="3"/>
    <x v="400"/>
    <x v="0"/>
    <x v="53"/>
    <s v="Periodo 2020-2021"/>
    <s v="Unidades"/>
    <s v="Ministerio de Ciencias, Tecnología, Conocimiento e Innovación"/>
    <s v="Evolución del Proceso de Vacunación contra COVID-19 en la comuna de Peñalolén"/>
    <s v="Gráfico que muestra la cantidad de fruta exportada desde la Peñalolé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2"/>
    <x v="0"/>
    <s v="#1774B9"/>
  </r>
  <r>
    <s v="0588"/>
    <x v="0"/>
    <x v="2"/>
    <s v="Salud"/>
    <n v="13123"/>
    <x v="5"/>
    <x v="5"/>
    <x v="3"/>
    <x v="401"/>
    <x v="0"/>
    <x v="53"/>
    <s v="Periodo 2020-2021"/>
    <s v="Unidades"/>
    <s v="Ministerio de Ciencias, Tecnología, Conocimiento e Innovación"/>
    <s v="Evolución del Proceso de Vacunación contra COVID-19 en la comuna de Providencia"/>
    <s v="Gráfico que muestra la cantidad de fruta exportada desde la Providenc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3"/>
    <x v="0"/>
    <s v="#1774B9"/>
  </r>
  <r>
    <s v="0589"/>
    <x v="0"/>
    <x v="2"/>
    <s v="Salud"/>
    <n v="13124"/>
    <x v="5"/>
    <x v="5"/>
    <x v="3"/>
    <x v="402"/>
    <x v="0"/>
    <x v="53"/>
    <s v="Periodo 2020-2021"/>
    <s v="Unidades"/>
    <s v="Ministerio de Ciencias, Tecnología, Conocimiento e Innovación"/>
    <s v="Evolución del Proceso de Vacunación contra COVID-19 en la comuna de Pudahuel"/>
    <s v="Gráfico que muestra la cantidad de fruta exportada desde la Pudahu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4"/>
    <x v="0"/>
    <s v="#1774B9"/>
  </r>
  <r>
    <s v="0590"/>
    <x v="0"/>
    <x v="2"/>
    <s v="Salud"/>
    <n v="13125"/>
    <x v="5"/>
    <x v="5"/>
    <x v="3"/>
    <x v="403"/>
    <x v="0"/>
    <x v="53"/>
    <s v="Periodo 2020-2021"/>
    <s v="Unidades"/>
    <s v="Ministerio de Ciencias, Tecnología, Conocimiento e Innovación"/>
    <s v="Evolución del Proceso de Vacunación contra COVID-19 en la comuna de Quilicura"/>
    <s v="Gráfico que muestra la cantidad de fruta exportada desde la Quilicu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5"/>
    <x v="0"/>
    <s v="#1774B9"/>
  </r>
  <r>
    <s v="0591"/>
    <x v="0"/>
    <x v="2"/>
    <s v="Salud"/>
    <n v="13126"/>
    <x v="5"/>
    <x v="5"/>
    <x v="3"/>
    <x v="404"/>
    <x v="0"/>
    <x v="53"/>
    <s v="Periodo 2020-2021"/>
    <s v="Unidades"/>
    <s v="Ministerio de Ciencias, Tecnología, Conocimiento e Innovación"/>
    <s v="Evolución del Proceso de Vacunación contra COVID-19 en la comuna de Quinta Normal"/>
    <s v="Gráfico que muestra la cantidad de fruta exportada desde la Quinta Norm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6"/>
    <x v="0"/>
    <s v="#1774B9"/>
  </r>
  <r>
    <s v="0592"/>
    <x v="0"/>
    <x v="2"/>
    <s v="Salud"/>
    <n v="13127"/>
    <x v="5"/>
    <x v="5"/>
    <x v="3"/>
    <x v="405"/>
    <x v="0"/>
    <x v="53"/>
    <s v="Periodo 2020-2021"/>
    <s v="Unidades"/>
    <s v="Ministerio de Ciencias, Tecnología, Conocimiento e Innovación"/>
    <s v="Evolución del Proceso de Vacunación contra COVID-19 en la comuna de Recoleta"/>
    <s v="Gráfico que muestra la cantidad de fruta exportada desde la Recolet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7"/>
    <x v="0"/>
    <s v="#1774B9"/>
  </r>
  <r>
    <s v="0593"/>
    <x v="0"/>
    <x v="2"/>
    <s v="Salud"/>
    <n v="13128"/>
    <x v="5"/>
    <x v="5"/>
    <x v="3"/>
    <x v="406"/>
    <x v="0"/>
    <x v="53"/>
    <s v="Periodo 2020-2021"/>
    <s v="Unidades"/>
    <s v="Ministerio de Ciencias, Tecnología, Conocimiento e Innovación"/>
    <s v="Evolución del Proceso de Vacunación contra COVID-19 en la comuna de Renca"/>
    <s v="Gráfico que muestra la cantidad de fruta exportada desde la Renc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8"/>
    <x v="0"/>
    <s v="#1774B9"/>
  </r>
  <r>
    <s v="0594"/>
    <x v="0"/>
    <x v="2"/>
    <s v="Salud"/>
    <n v="13129"/>
    <x v="5"/>
    <x v="5"/>
    <x v="3"/>
    <x v="407"/>
    <x v="0"/>
    <x v="53"/>
    <s v="Periodo 2020-2021"/>
    <s v="Unidades"/>
    <s v="Ministerio de Ciencias, Tecnología, Conocimiento e Innovación"/>
    <s v="Evolución del Proceso de Vacunación contra COVID-19 en la comuna de San Joaquín"/>
    <s v="Gráfico que muestra la cantidad de fruta exportada desde la San Joaquí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29"/>
    <x v="0"/>
    <s v="#1774B9"/>
  </r>
  <r>
    <s v="0595"/>
    <x v="0"/>
    <x v="2"/>
    <s v="Salud"/>
    <n v="13130"/>
    <x v="5"/>
    <x v="5"/>
    <x v="3"/>
    <x v="408"/>
    <x v="0"/>
    <x v="53"/>
    <s v="Periodo 2020-2021"/>
    <s v="Unidades"/>
    <s v="Ministerio de Ciencias, Tecnología, Conocimiento e Innovación"/>
    <s v="Evolución del Proceso de Vacunación contra COVID-19 en la comuna de San Miguel"/>
    <s v="Gráfico que muestra la cantidad de fruta exportada desde la San Migue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30"/>
    <x v="0"/>
    <s v="#1774B9"/>
  </r>
  <r>
    <s v="0596"/>
    <x v="0"/>
    <x v="2"/>
    <s v="Salud"/>
    <n v="13131"/>
    <x v="5"/>
    <x v="5"/>
    <x v="3"/>
    <x v="409"/>
    <x v="0"/>
    <x v="53"/>
    <s v="Periodo 2020-2021"/>
    <s v="Unidades"/>
    <s v="Ministerio de Ciencias, Tecnología, Conocimiento e Innovación"/>
    <s v="Evolución del Proceso de Vacunación contra COVID-19 en la comuna de San Ramón"/>
    <s v="Gráfico que muestra la cantidad de fruta exportada desde la San Ram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31"/>
    <x v="0"/>
    <s v="#1774B9"/>
  </r>
  <r>
    <s v="0597"/>
    <x v="0"/>
    <x v="2"/>
    <s v="Salud"/>
    <n v="13132"/>
    <x v="5"/>
    <x v="5"/>
    <x v="3"/>
    <x v="410"/>
    <x v="0"/>
    <x v="53"/>
    <s v="Periodo 2020-2021"/>
    <s v="Unidades"/>
    <s v="Ministerio de Ciencias, Tecnología, Conocimiento e Innovación"/>
    <s v="Evolución del Proceso de Vacunación contra COVID-19 en la comuna de Vitacura"/>
    <s v="Gráfico que muestra la cantidad de fruta exportada desde la Vitacur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132"/>
    <x v="0"/>
    <s v="#1774B9"/>
  </r>
  <r>
    <s v="0598"/>
    <x v="0"/>
    <x v="2"/>
    <s v="Salud"/>
    <n v="13201"/>
    <x v="5"/>
    <x v="5"/>
    <x v="3"/>
    <x v="411"/>
    <x v="0"/>
    <x v="53"/>
    <s v="Periodo 2020-2021"/>
    <s v="Unidades"/>
    <s v="Ministerio de Ciencias, Tecnología, Conocimiento e Innovación"/>
    <s v="Evolución del Proceso de Vacunación contra COVID-19 en la comuna de Puente Alto"/>
    <s v="Gráfico que muestra la cantidad de fruta exportada desde la Puente Alt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201"/>
    <x v="0"/>
    <s v="#1774B9"/>
  </r>
  <r>
    <s v="0599"/>
    <x v="0"/>
    <x v="2"/>
    <s v="Salud"/>
    <n v="13202"/>
    <x v="5"/>
    <x v="5"/>
    <x v="3"/>
    <x v="412"/>
    <x v="0"/>
    <x v="53"/>
    <s v="Periodo 2020-2021"/>
    <s v="Unidades"/>
    <s v="Ministerio de Ciencias, Tecnología, Conocimiento e Innovación"/>
    <s v="Evolución del Proceso de Vacunación contra COVID-19 en la comuna de Pirque"/>
    <s v="Gráfico que muestra la cantidad de fruta exportada desde la Pirqu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202"/>
    <x v="0"/>
    <s v="#1774B9"/>
  </r>
  <r>
    <s v="0600"/>
    <x v="0"/>
    <x v="2"/>
    <s v="Salud"/>
    <n v="13203"/>
    <x v="5"/>
    <x v="5"/>
    <x v="3"/>
    <x v="413"/>
    <x v="0"/>
    <x v="53"/>
    <s v="Periodo 2020-2021"/>
    <s v="Unidades"/>
    <s v="Ministerio de Ciencias, Tecnología, Conocimiento e Innovación"/>
    <s v="Evolución del Proceso de Vacunación contra COVID-19 en la comuna de San José de Maipo"/>
    <s v="Gráfico que muestra la cantidad de fruta exportada desde la San José de Maip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203"/>
    <x v="0"/>
    <s v="#1774B9"/>
  </r>
  <r>
    <s v="0601"/>
    <x v="0"/>
    <x v="2"/>
    <s v="Salud"/>
    <n v="13301"/>
    <x v="5"/>
    <x v="5"/>
    <x v="3"/>
    <x v="414"/>
    <x v="0"/>
    <x v="53"/>
    <s v="Periodo 2020-2021"/>
    <s v="Unidades"/>
    <s v="Ministerio de Ciencias, Tecnología, Conocimiento e Innovación"/>
    <s v="Evolución del Proceso de Vacunación contra COVID-19 en la comuna de Colina"/>
    <s v="Gráfico que muestra la cantidad de fruta exportada desde la Coli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301"/>
    <x v="0"/>
    <s v="#1774B9"/>
  </r>
  <r>
    <s v="0602"/>
    <x v="0"/>
    <x v="2"/>
    <s v="Salud"/>
    <n v="13302"/>
    <x v="5"/>
    <x v="5"/>
    <x v="3"/>
    <x v="415"/>
    <x v="0"/>
    <x v="53"/>
    <s v="Periodo 2020-2021"/>
    <s v="Unidades"/>
    <s v="Ministerio de Ciencias, Tecnología, Conocimiento e Innovación"/>
    <s v="Evolución del Proceso de Vacunación contra COVID-19 en la comuna de Lampa"/>
    <s v="Gráfico que muestra la cantidad de fruta exportada desde la Lamp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302"/>
    <x v="0"/>
    <s v="#1774B9"/>
  </r>
  <r>
    <s v="0603"/>
    <x v="0"/>
    <x v="2"/>
    <s v="Salud"/>
    <n v="13303"/>
    <x v="5"/>
    <x v="5"/>
    <x v="3"/>
    <x v="416"/>
    <x v="0"/>
    <x v="53"/>
    <s v="Periodo 2020-2021"/>
    <s v="Unidades"/>
    <s v="Ministerio de Ciencias, Tecnología, Conocimiento e Innovación"/>
    <s v="Evolución del Proceso de Vacunación contra COVID-19 en la comuna de Tiltil"/>
    <s v="Gráfico que muestra la cantidad de fruta exportada desde la Tilti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303"/>
    <x v="0"/>
    <s v="#1774B9"/>
  </r>
  <r>
    <s v="0604"/>
    <x v="0"/>
    <x v="2"/>
    <s v="Salud"/>
    <n v="13401"/>
    <x v="5"/>
    <x v="5"/>
    <x v="3"/>
    <x v="417"/>
    <x v="0"/>
    <x v="53"/>
    <s v="Periodo 2020-2021"/>
    <s v="Unidades"/>
    <s v="Ministerio de Ciencias, Tecnología, Conocimiento e Innovación"/>
    <s v="Evolución del Proceso de Vacunación contra COVID-19 en la comuna de San Bernardo"/>
    <s v="Gráfico que muestra la cantidad de fruta exportada desde la San Bernar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401"/>
    <x v="0"/>
    <s v="#1774B9"/>
  </r>
  <r>
    <s v="0605"/>
    <x v="0"/>
    <x v="2"/>
    <s v="Salud"/>
    <n v="13402"/>
    <x v="5"/>
    <x v="5"/>
    <x v="3"/>
    <x v="418"/>
    <x v="0"/>
    <x v="53"/>
    <s v="Periodo 2020-2021"/>
    <s v="Unidades"/>
    <s v="Ministerio de Ciencias, Tecnología, Conocimiento e Innovación"/>
    <s v="Evolución del Proceso de Vacunación contra COVID-19 en la comuna de Buin"/>
    <s v="Gráfico que muestra la cantidad de fruta exportada desde la Bui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402"/>
    <x v="0"/>
    <s v="#1774B9"/>
  </r>
  <r>
    <s v="0606"/>
    <x v="0"/>
    <x v="2"/>
    <s v="Salud"/>
    <n v="13403"/>
    <x v="5"/>
    <x v="5"/>
    <x v="3"/>
    <x v="419"/>
    <x v="0"/>
    <x v="53"/>
    <s v="Periodo 2020-2021"/>
    <s v="Unidades"/>
    <s v="Ministerio de Ciencias, Tecnología, Conocimiento e Innovación"/>
    <s v="Evolución del Proceso de Vacunación contra COVID-19 en la comuna de Calera de Tango"/>
    <s v="Gráfico que muestra la cantidad de fruta exportada desde la Calera de Tang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403"/>
    <x v="0"/>
    <s v="#1774B9"/>
  </r>
  <r>
    <s v="0607"/>
    <x v="0"/>
    <x v="2"/>
    <s v="Salud"/>
    <n v="13404"/>
    <x v="5"/>
    <x v="5"/>
    <x v="3"/>
    <x v="420"/>
    <x v="0"/>
    <x v="53"/>
    <s v="Periodo 2020-2021"/>
    <s v="Unidades"/>
    <s v="Ministerio de Ciencias, Tecnología, Conocimiento e Innovación"/>
    <s v="Evolución del Proceso de Vacunación contra COVID-19 en la comuna de Paine"/>
    <s v="Gráfico que muestra la cantidad de fruta exportada desde la Pain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404"/>
    <x v="0"/>
    <s v="#1774B9"/>
  </r>
  <r>
    <s v="0608"/>
    <x v="0"/>
    <x v="2"/>
    <s v="Salud"/>
    <n v="13501"/>
    <x v="5"/>
    <x v="5"/>
    <x v="3"/>
    <x v="421"/>
    <x v="0"/>
    <x v="53"/>
    <s v="Periodo 2020-2021"/>
    <s v="Unidades"/>
    <s v="Ministerio de Ciencias, Tecnología, Conocimiento e Innovación"/>
    <s v="Evolución del Proceso de Vacunación contra COVID-19 en la comuna de Melipilla"/>
    <s v="Gráfico que muestra la cantidad de fruta exportada desde la Melipill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501"/>
    <x v="0"/>
    <s v="#1774B9"/>
  </r>
  <r>
    <s v="0609"/>
    <x v="0"/>
    <x v="2"/>
    <s v="Salud"/>
    <n v="13502"/>
    <x v="5"/>
    <x v="5"/>
    <x v="3"/>
    <x v="422"/>
    <x v="0"/>
    <x v="53"/>
    <s v="Periodo 2020-2021"/>
    <s v="Unidades"/>
    <s v="Ministerio de Ciencias, Tecnología, Conocimiento e Innovación"/>
    <s v="Evolución del Proceso de Vacunación contra COVID-19 en la comuna de Alhué"/>
    <s v="Gráfico que muestra la cantidad de fruta exportada desde la Alhué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502"/>
    <x v="0"/>
    <s v="#1774B9"/>
  </r>
  <r>
    <s v="0610"/>
    <x v="0"/>
    <x v="2"/>
    <s v="Salud"/>
    <n v="13503"/>
    <x v="5"/>
    <x v="5"/>
    <x v="3"/>
    <x v="144"/>
    <x v="0"/>
    <x v="53"/>
    <s v="Periodo 2020-2021"/>
    <s v="Unidades"/>
    <s v="Ministerio de Ciencias, Tecnología, Conocimiento e Innovación"/>
    <s v="Evolución del Proceso de Vacunación contra COVID-19 en la comuna de Curacaví"/>
    <s v="Gráfico que muestra la cantidad de fruta exportada desde la Curacaví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503"/>
    <x v="0"/>
    <s v="#1774B9"/>
  </r>
  <r>
    <s v="0611"/>
    <x v="0"/>
    <x v="2"/>
    <s v="Salud"/>
    <n v="13504"/>
    <x v="5"/>
    <x v="5"/>
    <x v="3"/>
    <x v="145"/>
    <x v="0"/>
    <x v="53"/>
    <s v="Periodo 2020-2021"/>
    <s v="Unidades"/>
    <s v="Ministerio de Ciencias, Tecnología, Conocimiento e Innovación"/>
    <s v="Evolución del Proceso de Vacunación contra COVID-19 en la comuna de María Pinto"/>
    <s v="Gráfico que muestra la cantidad de fruta exportada desde la María Pint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504"/>
    <x v="0"/>
    <s v="#1774B9"/>
  </r>
  <r>
    <s v="0612"/>
    <x v="0"/>
    <x v="2"/>
    <s v="Salud"/>
    <n v="13505"/>
    <x v="5"/>
    <x v="5"/>
    <x v="3"/>
    <x v="146"/>
    <x v="0"/>
    <x v="53"/>
    <s v="Periodo 2020-2021"/>
    <s v="Unidades"/>
    <s v="Ministerio de Ciencias, Tecnología, Conocimiento e Innovación"/>
    <s v="Evolución del Proceso de Vacunación contra COVID-19 en la comuna de San Pedro"/>
    <s v="Gráfico que muestra la cantidad de fruta exportada desde la San Pedr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505"/>
    <x v="0"/>
    <s v="#1774B9"/>
  </r>
  <r>
    <s v="0613"/>
    <x v="0"/>
    <x v="2"/>
    <s v="Salud"/>
    <n v="13601"/>
    <x v="5"/>
    <x v="5"/>
    <x v="3"/>
    <x v="147"/>
    <x v="0"/>
    <x v="53"/>
    <s v="Periodo 2020-2021"/>
    <s v="Unidades"/>
    <s v="Ministerio de Ciencias, Tecnología, Conocimiento e Innovación"/>
    <s v="Evolución del Proceso de Vacunación contra COVID-19 en la comuna de Talagante"/>
    <s v="Gráfico que muestra la cantidad de fruta exportada desde la Talaga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601"/>
    <x v="0"/>
    <s v="#1774B9"/>
  </r>
  <r>
    <s v="0614"/>
    <x v="0"/>
    <x v="2"/>
    <s v="Salud"/>
    <n v="13602"/>
    <x v="5"/>
    <x v="5"/>
    <x v="3"/>
    <x v="148"/>
    <x v="0"/>
    <x v="53"/>
    <s v="Periodo 2020-2021"/>
    <s v="Unidades"/>
    <s v="Ministerio de Ciencias, Tecnología, Conocimiento e Innovación"/>
    <s v="Evolución del Proceso de Vacunación contra COVID-19 en la comuna de El Monte"/>
    <s v="Gráfico que muestra la cantidad de fruta exportada desde la El Monte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602"/>
    <x v="0"/>
    <s v="#1774B9"/>
  </r>
  <r>
    <s v="0615"/>
    <x v="0"/>
    <x v="2"/>
    <s v="Salud"/>
    <n v="13603"/>
    <x v="5"/>
    <x v="5"/>
    <x v="3"/>
    <x v="149"/>
    <x v="0"/>
    <x v="53"/>
    <s v="Periodo 2020-2021"/>
    <s v="Unidades"/>
    <s v="Ministerio de Ciencias, Tecnología, Conocimiento e Innovación"/>
    <s v="Evolución del Proceso de Vacunación contra COVID-19 en la comuna de Isla de Maipo"/>
    <s v="Gráfico que muestra la cantidad de fruta exportada desde la Isla de Maip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603"/>
    <x v="0"/>
    <s v="#1774B9"/>
  </r>
  <r>
    <s v="0616"/>
    <x v="0"/>
    <x v="2"/>
    <s v="Salud"/>
    <n v="13604"/>
    <x v="5"/>
    <x v="5"/>
    <x v="3"/>
    <x v="150"/>
    <x v="0"/>
    <x v="53"/>
    <s v="Periodo 2020-2021"/>
    <s v="Unidades"/>
    <s v="Ministerio de Ciencias, Tecnología, Conocimiento e Innovación"/>
    <s v="Evolución del Proceso de Vacunación contra COVID-19 en la comuna de Padre Hurtado"/>
    <s v="Gráfico que muestra la cantidad de fruta exportada desde la Padre Hurtad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604"/>
    <x v="0"/>
    <s v="#1774B9"/>
  </r>
  <r>
    <s v="0617"/>
    <x v="0"/>
    <x v="2"/>
    <s v="Salud"/>
    <n v="13605"/>
    <x v="5"/>
    <x v="5"/>
    <x v="3"/>
    <x v="151"/>
    <x v="0"/>
    <x v="53"/>
    <s v="Periodo 2020-2021"/>
    <s v="Unidades"/>
    <s v="Ministerio de Ciencias, Tecnología, Conocimiento e Innovación"/>
    <s v="Evolución del Proceso de Vacunación contra COVID-19 en la comuna de Peñaflor"/>
    <s v="Gráfico que muestra la cantidad de fruta exportada desde la Peñaflor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3605"/>
    <x v="0"/>
    <s v="#1774B9"/>
  </r>
  <r>
    <s v="0618"/>
    <x v="0"/>
    <x v="2"/>
    <s v="Salud"/>
    <n v="14101"/>
    <x v="5"/>
    <x v="5"/>
    <x v="3"/>
    <x v="152"/>
    <x v="0"/>
    <x v="53"/>
    <s v="Periodo 2020-2021"/>
    <s v="Unidades"/>
    <s v="Ministerio de Ciencias, Tecnología, Conocimiento e Innovación"/>
    <s v="Evolución del Proceso de Vacunación contra COVID-19 en la comuna de Valdivia"/>
    <s v="Gráfico que muestra la cantidad de fruta exportada desde la Valdivi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1"/>
    <x v="0"/>
    <s v="#1774B9"/>
  </r>
  <r>
    <s v="0619"/>
    <x v="0"/>
    <x v="2"/>
    <s v="Salud"/>
    <n v="14102"/>
    <x v="5"/>
    <x v="5"/>
    <x v="3"/>
    <x v="153"/>
    <x v="0"/>
    <x v="53"/>
    <s v="Periodo 2020-2021"/>
    <s v="Unidades"/>
    <s v="Ministerio de Ciencias, Tecnología, Conocimiento e Innovación"/>
    <s v="Evolución del Proceso de Vacunación contra COVID-19 en la comuna de Corral"/>
    <s v="Gráfico que muestra la cantidad de fruta exportada desde la Corra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2"/>
    <x v="0"/>
    <s v="#1774B9"/>
  </r>
  <r>
    <s v="0620"/>
    <x v="0"/>
    <x v="2"/>
    <s v="Salud"/>
    <n v="14103"/>
    <x v="5"/>
    <x v="5"/>
    <x v="3"/>
    <x v="154"/>
    <x v="0"/>
    <x v="53"/>
    <s v="Periodo 2020-2021"/>
    <s v="Unidades"/>
    <s v="Ministerio de Ciencias, Tecnología, Conocimiento e Innovación"/>
    <s v="Evolución del Proceso de Vacunación contra COVID-19 en la comuna de Lanco"/>
    <s v="Gráfico que muestra la cantidad de fruta exportada desde la Lan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3"/>
    <x v="0"/>
    <s v="#1774B9"/>
  </r>
  <r>
    <s v="0621"/>
    <x v="0"/>
    <x v="2"/>
    <s v="Salud"/>
    <n v="14104"/>
    <x v="5"/>
    <x v="5"/>
    <x v="3"/>
    <x v="155"/>
    <x v="0"/>
    <x v="53"/>
    <s v="Periodo 2020-2021"/>
    <s v="Unidades"/>
    <s v="Ministerio de Ciencias, Tecnología, Conocimiento e Innovación"/>
    <s v="Evolución del Proceso de Vacunación contra COVID-19 en la comuna de Los Lagos"/>
    <s v="Gráfico que muestra la cantidad de fruta exportada desde la Los Lagos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4"/>
    <x v="0"/>
    <s v="#1774B9"/>
  </r>
  <r>
    <s v="0622"/>
    <x v="0"/>
    <x v="2"/>
    <s v="Salud"/>
    <n v="14105"/>
    <x v="5"/>
    <x v="5"/>
    <x v="3"/>
    <x v="156"/>
    <x v="0"/>
    <x v="53"/>
    <s v="Periodo 2020-2021"/>
    <s v="Unidades"/>
    <s v="Ministerio de Ciencias, Tecnología, Conocimiento e Innovación"/>
    <s v="Evolución del Proceso de Vacunación contra COVID-19 en la comuna de Máfil"/>
    <s v="Gráfico que muestra la cantidad de fruta exportada desde la Máfil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5"/>
    <x v="0"/>
    <s v="#1774B9"/>
  </r>
  <r>
    <s v="0623"/>
    <x v="0"/>
    <x v="2"/>
    <s v="Salud"/>
    <n v="14106"/>
    <x v="5"/>
    <x v="5"/>
    <x v="3"/>
    <x v="157"/>
    <x v="0"/>
    <x v="53"/>
    <s v="Periodo 2020-2021"/>
    <s v="Unidades"/>
    <s v="Ministerio de Ciencias, Tecnología, Conocimiento e Innovación"/>
    <s v="Evolución del Proceso de Vacunación contra COVID-19 en la comuna de Mariquina"/>
    <s v="Gráfico que muestra la cantidad de fruta exportada desde la Mariquina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6"/>
    <x v="0"/>
    <s v="#1774B9"/>
  </r>
  <r>
    <s v="0624"/>
    <x v="0"/>
    <x v="2"/>
    <s v="Salud"/>
    <n v="14107"/>
    <x v="5"/>
    <x v="5"/>
    <x v="3"/>
    <x v="158"/>
    <x v="0"/>
    <x v="53"/>
    <s v="Periodo 2020-2021"/>
    <s v="Unidades"/>
    <s v="Ministerio de Ciencias, Tecnología, Conocimiento e Innovación"/>
    <s v="Evolución del Proceso de Vacunación contra COVID-19 en la comuna de Paillaco"/>
    <s v="Gráfico que muestra la cantidad de fruta exportada desde la Paillac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7"/>
    <x v="0"/>
    <s v="#1774B9"/>
  </r>
  <r>
    <s v="0625"/>
    <x v="0"/>
    <x v="2"/>
    <s v="Salud"/>
    <n v="14108"/>
    <x v="5"/>
    <x v="5"/>
    <x v="3"/>
    <x v="159"/>
    <x v="0"/>
    <x v="53"/>
    <s v="Periodo 2020-2021"/>
    <s v="Unidades"/>
    <s v="Ministerio de Ciencias, Tecnología, Conocimiento e Innovación"/>
    <s v="Evolución del Proceso de Vacunación contra COVID-19 en la comuna de Panguipulli"/>
    <s v="Gráfico que muestra la cantidad de fruta exportada desde la Panguipulli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108"/>
    <x v="0"/>
    <s v="#1774B9"/>
  </r>
  <r>
    <s v="0626"/>
    <x v="0"/>
    <x v="2"/>
    <s v="Salud"/>
    <n v="14201"/>
    <x v="5"/>
    <x v="5"/>
    <x v="3"/>
    <x v="160"/>
    <x v="0"/>
    <x v="53"/>
    <s v="Periodo 2020-2021"/>
    <s v="Unidades"/>
    <s v="Ministerio de Ciencias, Tecnología, Conocimiento e Innovación"/>
    <s v="Evolución del Proceso de Vacunación contra COVID-19 en la comuna de La Unión"/>
    <s v="Gráfico que muestra la cantidad de fruta exportada desde la La Unión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201"/>
    <x v="0"/>
    <s v="#1774B9"/>
  </r>
  <r>
    <s v="0627"/>
    <x v="0"/>
    <x v="2"/>
    <s v="Salud"/>
    <n v="14202"/>
    <x v="5"/>
    <x v="5"/>
    <x v="3"/>
    <x v="161"/>
    <x v="0"/>
    <x v="53"/>
    <s v="Periodo 2020-2021"/>
    <s v="Unidades"/>
    <s v="Ministerio de Ciencias, Tecnología, Conocimiento e Innovación"/>
    <s v="Evolución del Proceso de Vacunación contra COVID-19 en la comuna de Futrono"/>
    <s v="Gráfico que muestra la cantidad de fruta exportada desde la Futrono por tipo de cultivo, durante el Periodo 2020-2021 de acuerdo a datos recopilados por la Ministerio de Ciencias, Tecnología, Conocimiento e Innovación- Unidades"/>
    <s v="Gráfico Evolución"/>
    <m/>
    <s v="https://analytics.zoho.com/open-view/2395394000008136598?ZOHO_CRITERIA=%22Localiza_CL_Poblacion%22.%22Codcom%22%3D14202"/>
    <x v="0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U3:U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6"/>
        <item m="1" x="2"/>
        <item m="1" x="4"/>
        <item m="1" x="1"/>
        <item m="1" x="3"/>
        <item m="1" x="5"/>
        <item m="1"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"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R3:R7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5"/>
        <item x="1"/>
        <item m="1" x="6"/>
        <item m="1" x="7"/>
        <item m="1"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 v="1"/>
    </i>
    <i>
      <x v="5"/>
    </i>
    <i>
      <x v="6"/>
    </i>
    <i>
      <x v="7"/>
    </i>
  </rowItems>
  <colItems count="1">
    <i/>
  </colItems>
  <formats count="2">
    <format dxfId="70">
      <pivotArea field="7" type="button" dataOnly="0" labelOnly="1" outline="0" axis="axisRow" fieldPosition="0"/>
    </format>
    <format dxfId="69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E3:AF426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5"/>
        <item x="1"/>
        <item m="1" x="6"/>
        <item m="1" x="7"/>
        <item m="1"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x="361"/>
        <item x="141"/>
        <item x="422"/>
        <item x="275"/>
        <item x="100"/>
        <item x="79"/>
        <item x="339"/>
        <item x="105"/>
        <item x="318"/>
        <item x="85"/>
        <item x="263"/>
        <item x="256"/>
        <item x="164"/>
        <item x="418"/>
        <item x="277"/>
        <item x="131"/>
        <item x="373"/>
        <item x="264"/>
        <item x="89"/>
        <item x="330"/>
        <item x="95"/>
        <item x="136"/>
        <item x="419"/>
        <item x="127"/>
        <item x="165"/>
        <item x="81"/>
        <item x="110"/>
        <item x="257"/>
        <item x="298"/>
        <item x="142"/>
        <item x="119"/>
        <item x="338"/>
        <item x="171"/>
        <item x="223"/>
        <item x="380"/>
        <item x="381"/>
        <item x="355"/>
        <item x="224"/>
        <item x="97"/>
        <item x="204"/>
        <item x="245"/>
        <item x="16"/>
        <item x="367"/>
        <item x="276"/>
        <item x="281"/>
        <item x="205"/>
        <item x="317"/>
        <item x="340"/>
        <item x="362"/>
        <item x="278"/>
        <item x="331"/>
        <item x="364"/>
        <item x="181"/>
        <item x="279"/>
        <item x="359"/>
        <item x="280"/>
        <item x="182"/>
        <item x="236"/>
        <item x="82"/>
        <item x="414"/>
        <item x="319"/>
        <item x="183"/>
        <item x="114"/>
        <item x="243"/>
        <item x="382"/>
        <item x="120"/>
        <item x="214"/>
        <item x="258"/>
        <item x="94"/>
        <item x="104"/>
        <item x="244"/>
        <item x="153"/>
        <item x="299"/>
        <item x="320"/>
        <item x="144"/>
        <item x="341"/>
        <item x="259"/>
        <item x="300"/>
        <item x="215"/>
        <item x="226"/>
        <item x="342"/>
        <item x="98"/>
        <item x="184"/>
        <item x="383"/>
        <item x="282"/>
        <item x="148"/>
        <item x="143"/>
        <item x="168"/>
        <item x="216"/>
        <item x="321"/>
        <item x="384"/>
        <item x="246"/>
        <item x="301"/>
        <item x="101"/>
        <item x="332"/>
        <item x="333"/>
        <item x="356"/>
        <item x="161"/>
        <item x="302"/>
        <item x="167"/>
        <item x="303"/>
        <item x="185"/>
        <item x="363"/>
        <item x="137"/>
        <item x="357"/>
        <item x="227"/>
        <item x="254"/>
        <item x="247"/>
        <item x="83"/>
        <item x="102"/>
        <item x="385"/>
        <item x="109"/>
        <item x="386"/>
        <item x="78"/>
        <item x="149"/>
        <item x="125"/>
        <item x="121"/>
        <item x="387"/>
        <item x="138"/>
        <item x="198"/>
        <item x="388"/>
        <item x="389"/>
        <item x="106"/>
        <item x="130"/>
        <item x="390"/>
        <item x="391"/>
        <item x="103"/>
        <item x="160"/>
        <item x="162"/>
        <item x="360"/>
        <item x="370"/>
        <item x="265"/>
        <item x="415"/>
        <item x="154"/>
        <item x="186"/>
        <item x="392"/>
        <item x="304"/>
        <item x="255"/>
        <item x="228"/>
        <item x="177"/>
        <item x="235"/>
        <item x="199"/>
        <item x="172"/>
        <item x="335"/>
        <item x="393"/>
        <item x="394"/>
        <item x="395"/>
        <item x="206"/>
        <item x="305"/>
        <item x="237"/>
        <item x="322"/>
        <item x="260"/>
        <item x="126"/>
        <item x="262"/>
        <item x="155"/>
        <item x="334"/>
        <item x="323"/>
        <item x="111"/>
        <item x="248"/>
        <item x="324"/>
        <item x="187"/>
        <item x="396"/>
        <item x="156"/>
        <item x="397"/>
        <item x="188"/>
        <item x="200"/>
        <item x="93"/>
        <item x="145"/>
        <item x="157"/>
        <item x="217"/>
        <item x="336"/>
        <item x="86"/>
        <item x="306"/>
        <item x="421"/>
        <item x="229"/>
        <item x="115"/>
        <item x="189"/>
        <item x="266"/>
        <item x="267"/>
        <item x="207"/>
        <item x="377"/>
        <item x="201"/>
        <item x="268"/>
        <item x="283"/>
        <item x="139"/>
        <item x="307"/>
        <item x="284"/>
        <item x="398"/>
        <item x="365"/>
        <item x="190"/>
        <item x="90"/>
        <item x="178"/>
        <item x="348"/>
        <item x="113"/>
        <item x="150"/>
        <item x="308"/>
        <item x="107"/>
        <item x="158"/>
        <item x="420"/>
        <item x="358"/>
        <item x="208"/>
        <item x="159"/>
        <item x="173"/>
        <item x="132"/>
        <item x="202"/>
        <item x="238"/>
        <item x="399"/>
        <item x="218"/>
        <item x="225"/>
        <item x="285"/>
        <item x="219"/>
        <item x="249"/>
        <item x="151"/>
        <item x="400"/>
        <item x="209"/>
        <item x="309"/>
        <item x="133"/>
        <item x="191"/>
        <item x="84"/>
        <item x="192"/>
        <item x="197"/>
        <item x="286"/>
        <item x="412"/>
        <item x="310"/>
        <item x="210"/>
        <item x="287"/>
        <item x="374"/>
        <item x="80"/>
        <item x="375"/>
        <item x="401"/>
        <item x="122"/>
        <item x="311"/>
        <item x="402"/>
        <item x="411"/>
        <item x="329"/>
        <item x="349"/>
        <item x="337"/>
        <item x="211"/>
        <item x="116"/>
        <item x="369"/>
        <item x="343"/>
        <item x="325"/>
        <item x="350"/>
        <item x="174"/>
        <item x="166"/>
        <item x="351"/>
        <item x="344"/>
        <item x="345"/>
        <item x="346"/>
        <item x="269"/>
        <item x="403"/>
        <item x="270"/>
        <item x="288"/>
        <item x="135"/>
        <item x="176"/>
        <item x="347"/>
        <item x="193"/>
        <item x="404"/>
        <item x="123"/>
        <item x="289"/>
        <item x="180"/>
        <item x="290"/>
        <item x="230"/>
        <item x="405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x="326"/>
        <item x="406"/>
        <item x="194"/>
        <item x="195"/>
        <item x="239"/>
        <item x="128"/>
        <item x="163"/>
        <item x="220"/>
        <item x="117"/>
        <item x="368"/>
        <item x="352"/>
        <item x="371"/>
        <item x="231"/>
        <item x="312"/>
        <item x="232"/>
        <item x="112"/>
        <item x="140"/>
        <item x="417"/>
        <item x="291"/>
        <item x="221"/>
        <item x="129"/>
        <item x="292"/>
        <item x="170"/>
        <item x="203"/>
        <item x="372"/>
        <item x="293"/>
        <item x="240"/>
        <item x="407"/>
        <item x="413"/>
        <item x="353"/>
        <item x="408"/>
        <item x="294"/>
        <item x="354"/>
        <item x="146"/>
        <item x="91"/>
        <item x="250"/>
        <item x="222"/>
        <item x="409"/>
        <item x="271"/>
        <item x="196"/>
        <item x="272"/>
        <item x="212"/>
        <item x="251"/>
        <item x="175"/>
        <item x="379"/>
        <item x="169"/>
        <item x="87"/>
        <item x="147"/>
        <item x="213"/>
        <item x="252"/>
        <item x="88"/>
        <item x="297"/>
        <item x="233"/>
        <item x="313"/>
        <item x="96"/>
        <item x="416"/>
        <item x="376"/>
        <item x="261"/>
        <item x="92"/>
        <item x="314"/>
        <item x="253"/>
        <item x="378"/>
        <item x="366"/>
        <item x="327"/>
        <item x="295"/>
        <item x="273"/>
        <item x="152"/>
        <item x="99"/>
        <item x="118"/>
        <item x="234"/>
        <item x="328"/>
        <item x="108"/>
        <item x="315"/>
        <item x="241"/>
        <item x="179"/>
        <item x="316"/>
        <item x="124"/>
        <item x="410"/>
        <item x="242"/>
        <item x="274"/>
        <item x="296"/>
        <item x="134"/>
        <item m="1" x="423"/>
        <item m="1" x="426"/>
        <item m="1" x="433"/>
        <item m="1" x="432"/>
        <item m="1" x="424"/>
        <item m="1" x="428"/>
        <item m="1" x="430"/>
        <item m="1" x="425"/>
        <item m="1" x="431"/>
        <item m="1" x="427"/>
        <item m="1" x="429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423">
    <i>
      <x/>
      <x v="7"/>
    </i>
    <i>
      <x v="1"/>
      <x v="7"/>
    </i>
    <i>
      <x v="2"/>
      <x v="7"/>
    </i>
    <i>
      <x v="3"/>
      <x v="7"/>
    </i>
    <i>
      <x v="4"/>
      <x v="7"/>
    </i>
    <i>
      <x v="5"/>
      <x v="7"/>
    </i>
    <i>
      <x v="6"/>
      <x v="7"/>
    </i>
    <i>
      <x v="7"/>
      <x v="7"/>
    </i>
    <i>
      <x v="8"/>
      <x v="7"/>
    </i>
    <i>
      <x v="9"/>
      <x v="7"/>
    </i>
    <i>
      <x v="10"/>
      <x v="7"/>
    </i>
    <i>
      <x v="11"/>
      <x v="7"/>
    </i>
    <i>
      <x v="12"/>
      <x v="7"/>
    </i>
    <i>
      <x v="13"/>
      <x v="7"/>
    </i>
    <i>
      <x v="14"/>
      <x v="7"/>
    </i>
    <i>
      <x v="15"/>
      <x v="7"/>
    </i>
    <i>
      <x v="16"/>
      <x v="7"/>
    </i>
    <i>
      <x v="17"/>
      <x v="7"/>
    </i>
    <i>
      <x v="18"/>
      <x v="7"/>
    </i>
    <i>
      <x v="19"/>
      <x v="7"/>
    </i>
    <i>
      <x v="20"/>
      <x v="7"/>
    </i>
    <i>
      <x v="21"/>
      <x v="7"/>
    </i>
    <i>
      <x v="22"/>
      <x v="7"/>
    </i>
    <i>
      <x v="23"/>
      <x v="7"/>
    </i>
    <i>
      <x v="24"/>
      <x v="7"/>
    </i>
    <i>
      <x v="25"/>
      <x v="7"/>
    </i>
    <i>
      <x v="26"/>
      <x v="7"/>
    </i>
    <i>
      <x v="27"/>
      <x v="7"/>
    </i>
    <i>
      <x v="28"/>
      <x v="7"/>
    </i>
    <i>
      <x v="29"/>
      <x v="7"/>
    </i>
    <i>
      <x v="30"/>
      <x v="7"/>
    </i>
    <i>
      <x v="31"/>
      <x v="7"/>
    </i>
    <i>
      <x v="32"/>
      <x v="7"/>
    </i>
    <i>
      <x v="33"/>
      <x v="7"/>
    </i>
    <i>
      <x v="34"/>
      <x v="7"/>
    </i>
    <i>
      <x v="35"/>
      <x v="7"/>
    </i>
    <i>
      <x v="36"/>
      <x v="7"/>
    </i>
    <i>
      <x v="37"/>
      <x v="7"/>
    </i>
    <i>
      <x v="38"/>
      <x v="7"/>
    </i>
    <i>
      <x v="39"/>
      <x v="7"/>
    </i>
    <i>
      <x v="40"/>
      <x v="7"/>
    </i>
    <i>
      <x v="41"/>
      <x v="1"/>
    </i>
    <i>
      <x v="42"/>
      <x v="7"/>
    </i>
    <i>
      <x v="43"/>
      <x v="7"/>
    </i>
    <i>
      <x v="44"/>
      <x v="7"/>
    </i>
    <i>
      <x v="45"/>
      <x v="7"/>
    </i>
    <i>
      <x v="46"/>
      <x v="7"/>
    </i>
    <i>
      <x v="47"/>
      <x v="7"/>
    </i>
    <i>
      <x v="48"/>
      <x v="7"/>
    </i>
    <i>
      <x v="49"/>
      <x v="7"/>
    </i>
    <i>
      <x v="50"/>
      <x v="7"/>
    </i>
    <i>
      <x v="51"/>
      <x v="7"/>
    </i>
    <i>
      <x v="52"/>
      <x v="7"/>
    </i>
    <i>
      <x v="53"/>
      <x v="7"/>
    </i>
    <i>
      <x v="54"/>
      <x v="7"/>
    </i>
    <i>
      <x v="55"/>
      <x v="7"/>
    </i>
    <i>
      <x v="56"/>
      <x v="7"/>
    </i>
    <i>
      <x v="57"/>
      <x v="7"/>
    </i>
    <i>
      <x v="58"/>
      <x v="7"/>
    </i>
    <i>
      <x v="59"/>
      <x v="7"/>
    </i>
    <i>
      <x v="60"/>
      <x v="7"/>
    </i>
    <i>
      <x v="61"/>
      <x v="7"/>
    </i>
    <i>
      <x v="62"/>
      <x v="7"/>
    </i>
    <i>
      <x v="63"/>
      <x v="7"/>
    </i>
    <i>
      <x v="64"/>
      <x v="7"/>
    </i>
    <i>
      <x v="65"/>
      <x v="7"/>
    </i>
    <i>
      <x v="66"/>
      <x v="7"/>
    </i>
    <i>
      <x v="67"/>
      <x v="7"/>
    </i>
    <i>
      <x v="68"/>
      <x v="7"/>
    </i>
    <i>
      <x v="69"/>
      <x v="7"/>
    </i>
    <i>
      <x v="70"/>
      <x v="7"/>
    </i>
    <i>
      <x v="71"/>
      <x v="7"/>
    </i>
    <i>
      <x v="72"/>
      <x v="7"/>
    </i>
    <i>
      <x v="73"/>
      <x v="7"/>
    </i>
    <i>
      <x v="74"/>
      <x v="7"/>
    </i>
    <i>
      <x v="75"/>
      <x v="7"/>
    </i>
    <i>
      <x v="76"/>
      <x v="7"/>
    </i>
    <i>
      <x v="77"/>
      <x v="7"/>
    </i>
    <i>
      <x v="78"/>
      <x v="7"/>
    </i>
    <i>
      <x v="79"/>
      <x v="7"/>
    </i>
    <i>
      <x v="80"/>
      <x v="7"/>
    </i>
    <i>
      <x v="81"/>
      <x v="7"/>
    </i>
    <i>
      <x v="82"/>
      <x v="7"/>
    </i>
    <i>
      <x v="83"/>
      <x v="7"/>
    </i>
    <i>
      <x v="84"/>
      <x v="7"/>
    </i>
    <i>
      <x v="85"/>
      <x v="7"/>
    </i>
    <i>
      <x v="86"/>
      <x v="7"/>
    </i>
    <i>
      <x v="87"/>
      <x v="7"/>
    </i>
    <i>
      <x v="88"/>
      <x v="7"/>
    </i>
    <i>
      <x v="89"/>
      <x v="7"/>
    </i>
    <i>
      <x v="90"/>
      <x v="7"/>
    </i>
    <i>
      <x v="91"/>
      <x v="7"/>
    </i>
    <i>
      <x v="92"/>
      <x v="7"/>
    </i>
    <i>
      <x v="93"/>
      <x v="7"/>
    </i>
    <i>
      <x v="94"/>
      <x v="7"/>
    </i>
    <i>
      <x v="95"/>
      <x v="7"/>
    </i>
    <i>
      <x v="96"/>
      <x v="7"/>
    </i>
    <i>
      <x v="97"/>
      <x v="7"/>
    </i>
    <i>
      <x v="98"/>
      <x v="7"/>
    </i>
    <i>
      <x v="99"/>
      <x v="7"/>
    </i>
    <i>
      <x v="100"/>
      <x v="7"/>
    </i>
    <i>
      <x v="101"/>
      <x v="7"/>
    </i>
    <i>
      <x v="102"/>
      <x v="7"/>
    </i>
    <i>
      <x v="103"/>
      <x v="7"/>
    </i>
    <i>
      <x v="104"/>
      <x v="7"/>
    </i>
    <i>
      <x v="105"/>
      <x v="7"/>
    </i>
    <i>
      <x v="106"/>
      <x v="7"/>
    </i>
    <i>
      <x v="107"/>
      <x v="7"/>
    </i>
    <i>
      <x v="108"/>
      <x v="7"/>
    </i>
    <i>
      <x v="109"/>
      <x v="7"/>
    </i>
    <i>
      <x v="110"/>
      <x v="7"/>
    </i>
    <i>
      <x v="111"/>
      <x v="7"/>
    </i>
    <i>
      <x v="112"/>
      <x v="7"/>
    </i>
    <i>
      <x v="113"/>
      <x v="7"/>
    </i>
    <i>
      <x v="114"/>
      <x v="7"/>
    </i>
    <i>
      <x v="115"/>
      <x v="7"/>
    </i>
    <i>
      <x v="116"/>
      <x v="7"/>
    </i>
    <i>
      <x v="117"/>
      <x v="7"/>
    </i>
    <i>
      <x v="118"/>
      <x v="7"/>
    </i>
    <i>
      <x v="119"/>
      <x v="7"/>
    </i>
    <i>
      <x v="120"/>
      <x v="7"/>
    </i>
    <i>
      <x v="121"/>
      <x v="7"/>
    </i>
    <i>
      <x v="122"/>
      <x v="7"/>
    </i>
    <i>
      <x v="123"/>
      <x v="7"/>
    </i>
    <i>
      <x v="124"/>
      <x v="7"/>
    </i>
    <i>
      <x v="125"/>
      <x v="7"/>
    </i>
    <i>
      <x v="126"/>
      <x v="7"/>
    </i>
    <i>
      <x v="127"/>
      <x v="7"/>
    </i>
    <i>
      <x v="128"/>
      <x v="7"/>
    </i>
    <i>
      <x v="129"/>
      <x v="7"/>
    </i>
    <i>
      <x v="130"/>
      <x v="7"/>
    </i>
    <i>
      <x v="131"/>
      <x v="7"/>
    </i>
    <i>
      <x v="132"/>
      <x v="7"/>
    </i>
    <i>
      <x v="133"/>
      <x v="7"/>
    </i>
    <i>
      <x v="134"/>
      <x v="7"/>
    </i>
    <i>
      <x v="135"/>
      <x v="7"/>
    </i>
    <i>
      <x v="136"/>
      <x v="7"/>
    </i>
    <i>
      <x v="137"/>
      <x v="7"/>
    </i>
    <i>
      <x v="138"/>
      <x v="7"/>
    </i>
    <i>
      <x v="139"/>
      <x v="7"/>
    </i>
    <i>
      <x v="140"/>
      <x v="7"/>
    </i>
    <i>
      <x v="141"/>
      <x v="7"/>
    </i>
    <i>
      <x v="142"/>
      <x v="7"/>
    </i>
    <i>
      <x v="143"/>
      <x v="7"/>
    </i>
    <i>
      <x v="144"/>
      <x v="7"/>
    </i>
    <i>
      <x v="145"/>
      <x v="7"/>
    </i>
    <i>
      <x v="146"/>
      <x v="7"/>
    </i>
    <i>
      <x v="147"/>
      <x v="7"/>
    </i>
    <i>
      <x v="148"/>
      <x v="7"/>
    </i>
    <i>
      <x v="149"/>
      <x v="7"/>
    </i>
    <i>
      <x v="150"/>
      <x v="7"/>
    </i>
    <i>
      <x v="151"/>
      <x v="7"/>
    </i>
    <i>
      <x v="152"/>
      <x v="7"/>
    </i>
    <i>
      <x v="153"/>
      <x v="7"/>
    </i>
    <i>
      <x v="154"/>
      <x v="7"/>
    </i>
    <i>
      <x v="155"/>
      <x v="7"/>
    </i>
    <i>
      <x v="156"/>
      <x v="7"/>
    </i>
    <i>
      <x v="157"/>
      <x v="7"/>
    </i>
    <i>
      <x v="158"/>
      <x v="7"/>
    </i>
    <i>
      <x v="159"/>
      <x v="7"/>
    </i>
    <i>
      <x v="160"/>
      <x v="7"/>
    </i>
    <i>
      <x v="161"/>
      <x v="7"/>
    </i>
    <i>
      <x v="162"/>
      <x v="7"/>
    </i>
    <i>
      <x v="163"/>
      <x v="7"/>
    </i>
    <i>
      <x v="164"/>
      <x v="7"/>
    </i>
    <i>
      <x v="165"/>
      <x v="7"/>
    </i>
    <i>
      <x v="166"/>
      <x v="7"/>
    </i>
    <i>
      <x v="167"/>
      <x v="7"/>
    </i>
    <i>
      <x v="168"/>
      <x v="7"/>
    </i>
    <i>
      <x v="169"/>
      <x v="7"/>
    </i>
    <i>
      <x v="170"/>
      <x v="7"/>
    </i>
    <i>
      <x v="171"/>
      <x v="7"/>
    </i>
    <i>
      <x v="172"/>
      <x v="7"/>
    </i>
    <i>
      <x v="173"/>
      <x v="7"/>
    </i>
    <i>
      <x v="174"/>
      <x v="7"/>
    </i>
    <i>
      <x v="175"/>
      <x v="7"/>
    </i>
    <i>
      <x v="176"/>
      <x v="7"/>
    </i>
    <i>
      <x v="177"/>
      <x v="7"/>
    </i>
    <i>
      <x v="178"/>
      <x v="7"/>
    </i>
    <i>
      <x v="179"/>
      <x v="7"/>
    </i>
    <i>
      <x v="180"/>
      <x v="7"/>
    </i>
    <i>
      <x v="181"/>
      <x v="7"/>
    </i>
    <i>
      <x v="182"/>
      <x v="7"/>
    </i>
    <i>
      <x v="183"/>
      <x v="7"/>
    </i>
    <i>
      <x v="184"/>
      <x v="7"/>
    </i>
    <i>
      <x v="185"/>
      <x v="7"/>
    </i>
    <i>
      <x v="186"/>
      <x v="7"/>
    </i>
    <i>
      <x v="187"/>
      <x v="7"/>
    </i>
    <i>
      <x v="188"/>
      <x v="7"/>
    </i>
    <i>
      <x v="189"/>
      <x v="7"/>
    </i>
    <i>
      <x v="190"/>
      <x v="7"/>
    </i>
    <i>
      <x v="191"/>
      <x v="7"/>
    </i>
    <i>
      <x v="192"/>
      <x v="7"/>
    </i>
    <i>
      <x v="193"/>
      <x v="7"/>
    </i>
    <i>
      <x v="194"/>
      <x v="7"/>
    </i>
    <i>
      <x v="195"/>
      <x v="7"/>
    </i>
    <i>
      <x v="196"/>
      <x v="7"/>
    </i>
    <i>
      <x v="197"/>
      <x v="7"/>
    </i>
    <i>
      <x v="198"/>
      <x v="7"/>
    </i>
    <i>
      <x v="199"/>
      <x v="7"/>
    </i>
    <i>
      <x v="200"/>
      <x v="7"/>
    </i>
    <i>
      <x v="201"/>
      <x v="7"/>
    </i>
    <i>
      <x v="202"/>
      <x v="7"/>
    </i>
    <i>
      <x v="203"/>
      <x v="7"/>
    </i>
    <i>
      <x v="204"/>
      <x v="7"/>
    </i>
    <i>
      <x v="205"/>
      <x v="7"/>
    </i>
    <i>
      <x v="206"/>
      <x v="7"/>
    </i>
    <i>
      <x v="207"/>
      <x v="7"/>
    </i>
    <i>
      <x v="208"/>
      <x v="7"/>
    </i>
    <i>
      <x v="209"/>
      <x v="7"/>
    </i>
    <i>
      <x v="210"/>
      <x v="7"/>
    </i>
    <i>
      <x v="211"/>
      <x v="7"/>
    </i>
    <i>
      <x v="212"/>
      <x v="7"/>
    </i>
    <i>
      <x v="213"/>
      <x v="7"/>
    </i>
    <i>
      <x v="214"/>
      <x v="7"/>
    </i>
    <i>
      <x v="215"/>
      <x v="7"/>
    </i>
    <i>
      <x v="216"/>
      <x v="7"/>
    </i>
    <i>
      <x v="217"/>
      <x v="7"/>
    </i>
    <i>
      <x v="218"/>
      <x v="7"/>
    </i>
    <i>
      <x v="219"/>
      <x v="7"/>
    </i>
    <i>
      <x v="220"/>
      <x v="7"/>
    </i>
    <i>
      <x v="221"/>
      <x v="7"/>
    </i>
    <i>
      <x v="222"/>
      <x v="7"/>
    </i>
    <i>
      <x v="223"/>
      <x v="7"/>
    </i>
    <i>
      <x v="224"/>
      <x v="7"/>
    </i>
    <i>
      <x v="225"/>
      <x v="7"/>
    </i>
    <i>
      <x v="226"/>
      <x v="7"/>
    </i>
    <i>
      <x v="227"/>
      <x v="7"/>
    </i>
    <i>
      <x v="228"/>
      <x v="7"/>
    </i>
    <i>
      <x v="229"/>
      <x v="7"/>
    </i>
    <i>
      <x v="230"/>
      <x v="7"/>
    </i>
    <i>
      <x v="231"/>
      <x v="7"/>
    </i>
    <i>
      <x v="232"/>
      <x v="7"/>
    </i>
    <i>
      <x v="233"/>
      <x v="7"/>
    </i>
    <i>
      <x v="234"/>
      <x v="7"/>
    </i>
    <i>
      <x v="235"/>
      <x v="7"/>
    </i>
    <i>
      <x v="236"/>
      <x v="7"/>
    </i>
    <i>
      <x v="237"/>
      <x v="7"/>
    </i>
    <i>
      <x v="238"/>
      <x v="7"/>
    </i>
    <i>
      <x v="239"/>
      <x v="7"/>
    </i>
    <i>
      <x v="240"/>
      <x v="7"/>
    </i>
    <i>
      <x v="241"/>
      <x v="7"/>
    </i>
    <i>
      <x v="242"/>
      <x v="7"/>
    </i>
    <i>
      <x v="243"/>
      <x v="7"/>
    </i>
    <i>
      <x v="244"/>
      <x v="7"/>
    </i>
    <i>
      <x v="245"/>
      <x v="7"/>
    </i>
    <i>
      <x v="246"/>
      <x v="7"/>
    </i>
    <i>
      <x v="247"/>
      <x v="7"/>
    </i>
    <i>
      <x v="248"/>
      <x v="7"/>
    </i>
    <i>
      <x v="249"/>
      <x v="7"/>
    </i>
    <i>
      <x v="250"/>
      <x v="7"/>
    </i>
    <i>
      <x v="251"/>
      <x v="7"/>
    </i>
    <i>
      <x v="252"/>
      <x v="7"/>
    </i>
    <i>
      <x v="253"/>
      <x v="7"/>
    </i>
    <i>
      <x v="254"/>
      <x v="7"/>
    </i>
    <i>
      <x v="255"/>
      <x v="7"/>
    </i>
    <i>
      <x v="256"/>
      <x v="7"/>
    </i>
    <i>
      <x v="257"/>
      <x v="7"/>
    </i>
    <i>
      <x v="258"/>
      <x v="7"/>
    </i>
    <i>
      <x v="259"/>
      <x v="7"/>
    </i>
    <i>
      <x v="260"/>
      <x v="7"/>
    </i>
    <i>
      <x v="261"/>
      <x v="7"/>
    </i>
    <i>
      <x v="262"/>
      <x v="7"/>
    </i>
    <i>
      <x v="263"/>
      <x v="7"/>
    </i>
    <i>
      <x v="264"/>
      <x v="6"/>
    </i>
    <i>
      <x v="265"/>
      <x v="6"/>
    </i>
    <i>
      <x v="266"/>
      <x v="6"/>
    </i>
    <i>
      <x v="267"/>
      <x v="6"/>
    </i>
    <i>
      <x v="268"/>
      <x v="6"/>
    </i>
    <i>
      <x v="269"/>
      <x v="6"/>
    </i>
    <i>
      <x v="270"/>
      <x v="6"/>
    </i>
    <i>
      <x v="271"/>
      <x v="6"/>
    </i>
    <i>
      <x v="272"/>
      <x v="6"/>
    </i>
    <i>
      <x v="273"/>
      <x v="6"/>
    </i>
    <i>
      <x v="274"/>
      <x v="6"/>
    </i>
    <i>
      <x v="275"/>
      <x v="6"/>
    </i>
    <i>
      <x v="276"/>
      <x v="6"/>
    </i>
    <i>
      <x v="277"/>
      <x v="6"/>
    </i>
    <i>
      <x v="278"/>
      <x v="6"/>
    </i>
    <i>
      <x v="279"/>
      <x v="6"/>
    </i>
    <i>
      <x v="280"/>
      <x v="7"/>
    </i>
    <i>
      <x v="281"/>
      <x v="7"/>
    </i>
    <i>
      <x v="282"/>
      <x v="7"/>
    </i>
    <i>
      <x v="283"/>
      <x v="7"/>
    </i>
    <i>
      <x v="284"/>
      <x v="7"/>
    </i>
    <i>
      <x v="285"/>
      <x v="7"/>
    </i>
    <i>
      <x v="286"/>
      <x v="7"/>
    </i>
    <i>
      <x v="287"/>
      <x v="7"/>
    </i>
    <i>
      <x v="288"/>
      <x v="7"/>
    </i>
    <i>
      <x v="289"/>
      <x v="7"/>
    </i>
    <i>
      <x v="290"/>
      <x v="7"/>
    </i>
    <i>
      <x v="291"/>
      <x v="7"/>
    </i>
    <i>
      <x v="292"/>
      <x v="7"/>
    </i>
    <i>
      <x v="293"/>
      <x v="7"/>
    </i>
    <i>
      <x v="294"/>
      <x v="7"/>
    </i>
    <i>
      <x v="295"/>
      <x v="7"/>
    </i>
    <i>
      <x v="296"/>
      <x v="7"/>
    </i>
    <i>
      <x v="297"/>
      <x v="7"/>
    </i>
    <i>
      <x v="298"/>
      <x v="7"/>
    </i>
    <i>
      <x v="299"/>
      <x v="7"/>
    </i>
    <i>
      <x v="300"/>
      <x v="7"/>
    </i>
    <i>
      <x v="301"/>
      <x v="7"/>
    </i>
    <i>
      <x v="302"/>
      <x v="7"/>
    </i>
    <i>
      <x v="303"/>
      <x v="7"/>
    </i>
    <i>
      <x v="304"/>
      <x v="7"/>
    </i>
    <i>
      <x v="305"/>
      <x v="7"/>
    </i>
    <i>
      <x v="306"/>
      <x v="7"/>
    </i>
    <i>
      <x v="307"/>
      <x v="7"/>
    </i>
    <i>
      <x v="308"/>
      <x v="7"/>
    </i>
    <i>
      <x v="309"/>
      <x v="7"/>
    </i>
    <i>
      <x v="310"/>
      <x v="7"/>
    </i>
    <i>
      <x v="311"/>
      <x v="7"/>
    </i>
    <i>
      <x v="312"/>
      <x v="7"/>
    </i>
    <i>
      <x v="313"/>
      <x v="7"/>
    </i>
    <i>
      <x v="314"/>
      <x v="7"/>
    </i>
    <i>
      <x v="315"/>
      <x v="7"/>
    </i>
    <i>
      <x v="316"/>
      <x v="7"/>
    </i>
    <i>
      <x v="317"/>
      <x v="7"/>
    </i>
    <i>
      <x v="318"/>
      <x v="7"/>
    </i>
    <i>
      <x v="319"/>
      <x v="7"/>
    </i>
    <i>
      <x v="320"/>
      <x v="7"/>
    </i>
    <i>
      <x v="321"/>
      <x v="7"/>
    </i>
    <i>
      <x v="322"/>
      <x v="7"/>
    </i>
    <i>
      <x v="323"/>
      <x v="7"/>
    </i>
    <i>
      <x v="324"/>
      <x v="7"/>
    </i>
    <i>
      <x v="325"/>
      <x v="7"/>
    </i>
    <i>
      <x v="326"/>
      <x v="7"/>
    </i>
    <i>
      <x v="327"/>
      <x v="7"/>
    </i>
    <i>
      <x v="328"/>
      <x v="7"/>
    </i>
    <i>
      <x v="329"/>
      <x v="7"/>
    </i>
    <i>
      <x v="330"/>
      <x v="7"/>
    </i>
    <i>
      <x v="331"/>
      <x v="7"/>
    </i>
    <i>
      <x v="332"/>
      <x v="7"/>
    </i>
    <i>
      <x v="333"/>
      <x v="7"/>
    </i>
    <i>
      <x v="334"/>
      <x v="7"/>
    </i>
    <i>
      <x v="335"/>
      <x v="7"/>
    </i>
    <i>
      <x v="336"/>
      <x v="7"/>
    </i>
    <i>
      <x v="337"/>
      <x v="7"/>
    </i>
    <i>
      <x v="338"/>
      <x v="7"/>
    </i>
    <i>
      <x v="339"/>
      <x v="7"/>
    </i>
    <i>
      <x v="340"/>
      <x v="7"/>
    </i>
    <i>
      <x v="341"/>
      <x v="7"/>
    </i>
    <i>
      <x v="342"/>
      <x v="7"/>
    </i>
    <i>
      <x v="343"/>
      <x v="7"/>
    </i>
    <i>
      <x v="344"/>
      <x v="7"/>
    </i>
    <i>
      <x v="345"/>
      <x v="7"/>
    </i>
    <i>
      <x v="346"/>
      <x v="7"/>
    </i>
    <i>
      <x v="347"/>
      <x v="7"/>
    </i>
    <i>
      <x v="348"/>
      <x v="7"/>
    </i>
    <i>
      <x v="349"/>
      <x v="7"/>
    </i>
    <i>
      <x v="350"/>
      <x v="7"/>
    </i>
    <i>
      <x v="351"/>
      <x v="7"/>
    </i>
    <i>
      <x v="352"/>
      <x v="7"/>
    </i>
    <i>
      <x v="353"/>
      <x v="7"/>
    </i>
    <i>
      <x v="354"/>
      <x v="7"/>
    </i>
    <i>
      <x v="355"/>
      <x v="7"/>
    </i>
    <i>
      <x v="356"/>
      <x v="7"/>
    </i>
    <i>
      <x v="357"/>
      <x v="7"/>
    </i>
    <i>
      <x v="358"/>
      <x v="7"/>
    </i>
    <i>
      <x v="359"/>
      <x v="7"/>
    </i>
    <i>
      <x v="360"/>
      <x v="7"/>
    </i>
    <i>
      <x v="361"/>
      <x v="7"/>
    </i>
    <i>
      <x v="373"/>
      <x v="5"/>
    </i>
    <i>
      <x v="374"/>
      <x v="5"/>
    </i>
    <i>
      <x v="375"/>
      <x v="5"/>
    </i>
    <i>
      <x v="376"/>
      <x v="5"/>
    </i>
    <i>
      <x v="377"/>
      <x v="5"/>
    </i>
    <i>
      <x v="378"/>
      <x v="5"/>
    </i>
    <i>
      <x v="379"/>
      <x v="5"/>
    </i>
    <i>
      <x v="380"/>
      <x v="5"/>
    </i>
    <i>
      <x v="381"/>
      <x v="5"/>
    </i>
    <i>
      <x v="382"/>
      <x v="5"/>
    </i>
    <i>
      <x v="383"/>
      <x v="5"/>
    </i>
    <i>
      <x v="384"/>
      <x v="5"/>
    </i>
    <i>
      <x v="385"/>
      <x v="5"/>
    </i>
    <i>
      <x v="386"/>
      <x v="5"/>
    </i>
    <i>
      <x v="387"/>
      <x v="5"/>
    </i>
    <i>
      <x v="388"/>
      <x v="5"/>
    </i>
    <i>
      <x v="389"/>
      <x v="5"/>
    </i>
    <i>
      <x v="390"/>
      <x v="5"/>
    </i>
    <i>
      <x v="391"/>
      <x v="5"/>
    </i>
    <i>
      <x v="392"/>
      <x v="5"/>
    </i>
    <i>
      <x v="393"/>
      <x v="5"/>
    </i>
    <i>
      <x v="394"/>
      <x v="5"/>
    </i>
    <i>
      <x v="395"/>
      <x v="5"/>
    </i>
    <i>
      <x v="396"/>
      <x v="5"/>
    </i>
    <i>
      <x v="397"/>
      <x v="5"/>
    </i>
    <i>
      <x v="398"/>
      <x v="5"/>
    </i>
    <i>
      <x v="399"/>
      <x v="5"/>
    </i>
    <i>
      <x v="400"/>
      <x v="5"/>
    </i>
    <i>
      <x v="401"/>
      <x v="5"/>
    </i>
    <i>
      <x v="402"/>
      <x v="5"/>
    </i>
    <i>
      <x v="403"/>
      <x v="5"/>
    </i>
    <i>
      <x v="404"/>
      <x v="5"/>
    </i>
    <i>
      <x v="405"/>
      <x v="5"/>
    </i>
    <i>
      <x v="406"/>
      <x v="5"/>
    </i>
    <i>
      <x v="407"/>
      <x v="5"/>
    </i>
    <i>
      <x v="408"/>
      <x v="5"/>
    </i>
    <i>
      <x v="409"/>
      <x v="5"/>
    </i>
    <i>
      <x v="410"/>
      <x v="5"/>
    </i>
    <i>
      <x v="411"/>
      <x v="5"/>
    </i>
    <i>
      <x v="412"/>
      <x v="5"/>
    </i>
    <i>
      <x v="413"/>
      <x v="5"/>
    </i>
    <i>
      <x v="414"/>
      <x v="5"/>
    </i>
    <i>
      <x v="415"/>
      <x v="5"/>
    </i>
    <i>
      <x v="416"/>
      <x v="5"/>
    </i>
    <i>
      <x v="417"/>
      <x v="5"/>
    </i>
    <i>
      <x v="418"/>
      <x v="5"/>
    </i>
    <i>
      <x v="419"/>
      <x v="5"/>
    </i>
    <i>
      <x v="420"/>
      <x v="5"/>
    </i>
    <i>
      <x v="421"/>
      <x v="5"/>
    </i>
    <i>
      <x v="422"/>
      <x v="5"/>
    </i>
    <i>
      <x v="423"/>
      <x v="5"/>
    </i>
    <i>
      <x v="424"/>
      <x v="5"/>
    </i>
    <i>
      <x v="425"/>
      <x v="5"/>
    </i>
    <i>
      <x v="426"/>
      <x v="5"/>
    </i>
    <i>
      <x v="427"/>
      <x v="5"/>
    </i>
    <i>
      <x v="428"/>
      <x v="5"/>
    </i>
    <i>
      <x v="429"/>
      <x v="5"/>
    </i>
    <i>
      <x v="430"/>
      <x v="5"/>
    </i>
    <i>
      <x v="431"/>
      <x v="5"/>
    </i>
    <i>
      <x v="432"/>
      <x v="5"/>
    </i>
    <i>
      <x v="433"/>
      <x v="5"/>
    </i>
  </rowItems>
  <colItems count="1">
    <i/>
  </colItems>
  <formats count="1">
    <format dxfId="71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9944-E12B-41A5-BD34-8F0C678FE35E}" name="TablaDinámica1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"/>
        <item m="1" x="12"/>
        <item m="1" x="8"/>
        <item m="1" x="4"/>
        <item m="1" x="2"/>
        <item m="1" x="13"/>
        <item m="1" x="9"/>
        <item m="1" x="5"/>
        <item m="1" x="3"/>
        <item m="1" x="14"/>
        <item m="1" x="11"/>
        <item m="1" x="7"/>
        <item m="1" x="6"/>
        <item m="1"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3">
    <i>
      <x/>
      <x v="14"/>
    </i>
    <i>
      <x v="1"/>
      <x v="14"/>
    </i>
    <i>
      <x v="2"/>
      <x v="14"/>
    </i>
  </rowItems>
  <colItems count="1">
    <i/>
  </colItems>
  <formats count="1">
    <format dxfId="72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Y3:Z57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">
        <item m="1" x="59"/>
        <item m="1" x="58"/>
        <item m="1" x="57"/>
        <item x="0"/>
        <item x="39"/>
        <item x="12"/>
        <item x="14"/>
        <item x="15"/>
        <item x="21"/>
        <item x="40"/>
        <item x="16"/>
        <item x="17"/>
        <item x="22"/>
        <item x="29"/>
        <item x="41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x="42"/>
        <item x="43"/>
        <item x="44"/>
        <item x="25"/>
        <item x="45"/>
        <item x="46"/>
        <item x="28"/>
        <item x="47"/>
        <item m="1" x="56"/>
        <item x="27"/>
        <item x="48"/>
        <item x="9"/>
        <item x="30"/>
        <item x="13"/>
        <item x="2"/>
        <item x="4"/>
        <item x="1"/>
        <item x="18"/>
        <item m="1" x="54"/>
        <item x="31"/>
        <item x="32"/>
        <item x="33"/>
        <item x="34"/>
        <item x="35"/>
        <item x="36"/>
        <item x="37"/>
        <item m="1" x="55"/>
        <item x="38"/>
        <item x="49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54"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4"/>
      <x/>
    </i>
    <i>
      <x v="55"/>
      <x v="1"/>
    </i>
    <i>
      <x v="56"/>
      <x v="1"/>
    </i>
    <i>
      <x v="57"/>
      <x v="1"/>
    </i>
    <i>
      <x v="58"/>
      <x v="2"/>
    </i>
    <i>
      <x v="59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L3:M9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m="1" x="6"/>
        <item m="1" x="10"/>
        <item m="1" x="8"/>
        <item m="1" x="11"/>
        <item m="1" x="9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6">
    <i>
      <x v="6"/>
      <x/>
    </i>
    <i>
      <x v="7"/>
      <x v="1"/>
    </i>
    <i>
      <x v="8"/>
      <x v="1"/>
    </i>
    <i>
      <x v="9"/>
      <x v="1"/>
    </i>
    <i>
      <x v="10"/>
      <x v="2"/>
    </i>
    <i>
      <x v="11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3:H9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6">
    <i>
      <x v="2"/>
      <x/>
    </i>
    <i>
      <x v="3"/>
      <x v="1"/>
    </i>
    <i>
      <x v="4"/>
      <x v="1"/>
    </i>
    <i>
      <x v="5"/>
      <x v="1"/>
    </i>
    <i>
      <x v="6"/>
      <x v="2"/>
    </i>
    <i>
      <x v="7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2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604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m="1" x="6"/>
        <item m="1" x="10"/>
        <item m="1" x="8"/>
        <item m="1" x="11"/>
        <item m="1" x="9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5"/>
        <item x="1"/>
        <item m="1" x="6"/>
        <item m="1" x="7"/>
        <item m="1"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x="361"/>
        <item x="141"/>
        <item x="422"/>
        <item x="275"/>
        <item x="100"/>
        <item x="79"/>
        <item x="339"/>
        <item x="105"/>
        <item x="318"/>
        <item x="85"/>
        <item x="263"/>
        <item x="256"/>
        <item x="164"/>
        <item x="418"/>
        <item x="277"/>
        <item x="131"/>
        <item x="373"/>
        <item x="264"/>
        <item x="89"/>
        <item x="330"/>
        <item x="95"/>
        <item x="136"/>
        <item x="419"/>
        <item x="127"/>
        <item x="165"/>
        <item x="81"/>
        <item x="110"/>
        <item x="257"/>
        <item x="298"/>
        <item x="142"/>
        <item x="119"/>
        <item x="338"/>
        <item x="171"/>
        <item x="223"/>
        <item x="380"/>
        <item x="381"/>
        <item x="355"/>
        <item x="224"/>
        <item x="97"/>
        <item x="204"/>
        <item x="245"/>
        <item x="16"/>
        <item x="367"/>
        <item x="276"/>
        <item x="281"/>
        <item x="205"/>
        <item x="317"/>
        <item x="340"/>
        <item x="362"/>
        <item x="278"/>
        <item x="331"/>
        <item x="364"/>
        <item x="181"/>
        <item x="279"/>
        <item x="359"/>
        <item x="280"/>
        <item x="182"/>
        <item x="236"/>
        <item x="82"/>
        <item x="414"/>
        <item x="319"/>
        <item x="183"/>
        <item x="114"/>
        <item x="243"/>
        <item x="382"/>
        <item x="120"/>
        <item x="214"/>
        <item x="258"/>
        <item x="94"/>
        <item x="104"/>
        <item x="244"/>
        <item x="153"/>
        <item x="299"/>
        <item x="320"/>
        <item x="144"/>
        <item x="341"/>
        <item x="259"/>
        <item x="300"/>
        <item x="215"/>
        <item x="226"/>
        <item x="342"/>
        <item x="98"/>
        <item x="184"/>
        <item x="383"/>
        <item x="282"/>
        <item x="148"/>
        <item x="143"/>
        <item x="168"/>
        <item x="216"/>
        <item x="321"/>
        <item x="384"/>
        <item x="246"/>
        <item x="301"/>
        <item x="101"/>
        <item x="332"/>
        <item x="333"/>
        <item x="356"/>
        <item x="161"/>
        <item x="302"/>
        <item x="167"/>
        <item x="303"/>
        <item x="185"/>
        <item x="363"/>
        <item x="137"/>
        <item x="357"/>
        <item x="227"/>
        <item x="254"/>
        <item x="247"/>
        <item x="83"/>
        <item x="102"/>
        <item x="385"/>
        <item x="109"/>
        <item x="386"/>
        <item x="78"/>
        <item x="149"/>
        <item x="125"/>
        <item x="121"/>
        <item x="387"/>
        <item x="138"/>
        <item x="198"/>
        <item x="388"/>
        <item x="389"/>
        <item x="106"/>
        <item x="130"/>
        <item x="390"/>
        <item x="391"/>
        <item x="103"/>
        <item x="160"/>
        <item x="162"/>
        <item x="360"/>
        <item x="370"/>
        <item x="265"/>
        <item x="415"/>
        <item x="154"/>
        <item x="186"/>
        <item x="392"/>
        <item x="304"/>
        <item x="255"/>
        <item x="228"/>
        <item x="177"/>
        <item x="235"/>
        <item x="199"/>
        <item x="172"/>
        <item x="335"/>
        <item x="393"/>
        <item x="394"/>
        <item x="395"/>
        <item x="206"/>
        <item x="305"/>
        <item x="237"/>
        <item x="322"/>
        <item x="260"/>
        <item x="126"/>
        <item x="262"/>
        <item x="155"/>
        <item x="334"/>
        <item x="323"/>
        <item x="111"/>
        <item x="248"/>
        <item x="324"/>
        <item x="187"/>
        <item x="396"/>
        <item x="156"/>
        <item x="397"/>
        <item x="188"/>
        <item x="200"/>
        <item x="93"/>
        <item x="145"/>
        <item x="157"/>
        <item x="217"/>
        <item x="336"/>
        <item x="86"/>
        <item x="306"/>
        <item x="421"/>
        <item x="229"/>
        <item x="115"/>
        <item x="189"/>
        <item x="266"/>
        <item x="267"/>
        <item x="207"/>
        <item x="377"/>
        <item x="201"/>
        <item x="268"/>
        <item x="283"/>
        <item x="139"/>
        <item x="307"/>
        <item x="284"/>
        <item x="398"/>
        <item x="365"/>
        <item x="190"/>
        <item x="90"/>
        <item x="178"/>
        <item x="348"/>
        <item x="113"/>
        <item x="150"/>
        <item x="308"/>
        <item x="107"/>
        <item x="158"/>
        <item x="420"/>
        <item x="358"/>
        <item x="208"/>
        <item x="159"/>
        <item x="173"/>
        <item x="132"/>
        <item x="202"/>
        <item x="238"/>
        <item x="399"/>
        <item x="218"/>
        <item x="225"/>
        <item x="285"/>
        <item x="219"/>
        <item x="249"/>
        <item x="151"/>
        <item x="400"/>
        <item x="209"/>
        <item x="309"/>
        <item x="133"/>
        <item x="191"/>
        <item x="84"/>
        <item x="192"/>
        <item x="197"/>
        <item x="286"/>
        <item x="412"/>
        <item x="310"/>
        <item x="210"/>
        <item x="287"/>
        <item x="374"/>
        <item x="80"/>
        <item x="375"/>
        <item x="401"/>
        <item x="122"/>
        <item x="311"/>
        <item x="402"/>
        <item x="411"/>
        <item x="329"/>
        <item x="349"/>
        <item x="337"/>
        <item x="211"/>
        <item x="116"/>
        <item x="369"/>
        <item x="343"/>
        <item x="325"/>
        <item x="350"/>
        <item x="174"/>
        <item x="166"/>
        <item x="351"/>
        <item x="344"/>
        <item x="345"/>
        <item x="346"/>
        <item x="269"/>
        <item x="403"/>
        <item x="270"/>
        <item x="288"/>
        <item x="135"/>
        <item x="176"/>
        <item x="347"/>
        <item x="193"/>
        <item x="404"/>
        <item x="123"/>
        <item x="289"/>
        <item x="180"/>
        <item x="290"/>
        <item x="230"/>
        <item x="405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x="326"/>
        <item x="406"/>
        <item x="194"/>
        <item x="195"/>
        <item x="239"/>
        <item x="128"/>
        <item x="163"/>
        <item x="220"/>
        <item x="117"/>
        <item x="368"/>
        <item x="352"/>
        <item x="371"/>
        <item x="231"/>
        <item x="312"/>
        <item x="232"/>
        <item x="112"/>
        <item x="140"/>
        <item x="417"/>
        <item x="291"/>
        <item x="221"/>
        <item x="129"/>
        <item x="292"/>
        <item x="170"/>
        <item x="203"/>
        <item x="372"/>
        <item x="293"/>
        <item x="240"/>
        <item x="407"/>
        <item x="413"/>
        <item x="353"/>
        <item x="408"/>
        <item x="294"/>
        <item x="354"/>
        <item x="146"/>
        <item x="91"/>
        <item x="250"/>
        <item x="222"/>
        <item x="409"/>
        <item x="271"/>
        <item x="196"/>
        <item x="272"/>
        <item x="212"/>
        <item x="251"/>
        <item x="175"/>
        <item x="379"/>
        <item x="169"/>
        <item x="87"/>
        <item x="147"/>
        <item x="213"/>
        <item x="252"/>
        <item x="88"/>
        <item x="297"/>
        <item x="233"/>
        <item x="313"/>
        <item x="96"/>
        <item x="416"/>
        <item x="376"/>
        <item x="261"/>
        <item x="92"/>
        <item x="314"/>
        <item x="253"/>
        <item x="378"/>
        <item x="366"/>
        <item x="327"/>
        <item x="295"/>
        <item x="273"/>
        <item x="152"/>
        <item x="99"/>
        <item x="118"/>
        <item x="234"/>
        <item x="328"/>
        <item x="108"/>
        <item x="315"/>
        <item x="241"/>
        <item x="179"/>
        <item x="316"/>
        <item x="124"/>
        <item x="410"/>
        <item x="242"/>
        <item x="274"/>
        <item x="296"/>
        <item x="134"/>
        <item m="1" x="423"/>
        <item m="1" x="426"/>
        <item m="1" x="433"/>
        <item m="1" x="432"/>
        <item m="1" x="424"/>
        <item m="1" x="428"/>
        <item m="1" x="430"/>
        <item m="1" x="425"/>
        <item m="1" x="431"/>
        <item m="1" x="427"/>
        <item m="1" x="429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6"/>
        <item m="1" x="2"/>
        <item m="1" x="4"/>
        <item m="1" x="1"/>
        <item m="1" x="3"/>
        <item m="1" x="5"/>
        <item m="1"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">
        <item m="1" x="59"/>
        <item m="1" x="58"/>
        <item m="1" x="57"/>
        <item x="0"/>
        <item x="39"/>
        <item x="12"/>
        <item x="14"/>
        <item x="15"/>
        <item x="21"/>
        <item x="40"/>
        <item x="16"/>
        <item x="17"/>
        <item x="22"/>
        <item x="29"/>
        <item x="41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x="42"/>
        <item x="43"/>
        <item x="44"/>
        <item x="25"/>
        <item x="45"/>
        <item x="46"/>
        <item x="28"/>
        <item x="47"/>
        <item m="1" x="56"/>
        <item x="27"/>
        <item x="48"/>
        <item x="9"/>
        <item x="30"/>
        <item x="13"/>
        <item x="2"/>
        <item x="4"/>
        <item x="1"/>
        <item x="18"/>
        <item m="1" x="54"/>
        <item x="31"/>
        <item x="32"/>
        <item x="33"/>
        <item x="34"/>
        <item x="35"/>
        <item x="36"/>
        <item x="37"/>
        <item m="1" x="55"/>
        <item x="38"/>
        <item x="49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m="1" x="8"/>
        <item m="1" x="17"/>
        <item m="1" x="12"/>
        <item m="1" x="5"/>
        <item m="1" x="1"/>
        <item m="1" x="18"/>
        <item m="1" x="13"/>
        <item m="1" x="6"/>
        <item m="1" x="2"/>
        <item m="1" x="19"/>
        <item m="1" x="14"/>
        <item m="1" x="9"/>
        <item m="1" x="3"/>
        <item m="1" x="7"/>
        <item m="1" x="16"/>
        <item m="1" x="11"/>
        <item m="1" x="4"/>
        <item m="1" x="10"/>
        <item x="0"/>
        <item m="1" x="15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601">
    <i>
      <x v="2"/>
      <x v="6"/>
      <x v="1"/>
      <x v="7"/>
      <x v="41"/>
      <x v="4"/>
      <x v="18"/>
    </i>
    <i r="5">
      <x v="5"/>
      <x v="18"/>
    </i>
    <i r="5">
      <x v="6"/>
      <x v="18"/>
    </i>
    <i r="5">
      <x v="7"/>
      <x v="18"/>
    </i>
    <i r="5">
      <x v="8"/>
      <x v="18"/>
    </i>
    <i r="5">
      <x v="9"/>
      <x v="18"/>
    </i>
    <i r="5">
      <x v="10"/>
      <x v="18"/>
    </i>
    <i r="5">
      <x v="11"/>
      <x v="18"/>
    </i>
    <i r="5">
      <x v="12"/>
      <x v="18"/>
    </i>
    <i r="5">
      <x v="13"/>
      <x v="18"/>
    </i>
    <i r="5">
      <x v="14"/>
      <x v="18"/>
    </i>
    <i r="5">
      <x v="15"/>
      <x v="18"/>
    </i>
    <i r="5">
      <x v="16"/>
      <x v="18"/>
    </i>
    <i r="5">
      <x v="17"/>
      <x v="18"/>
    </i>
    <i r="5">
      <x v="18"/>
      <x v="18"/>
    </i>
    <i r="5">
      <x v="19"/>
      <x v="18"/>
    </i>
    <i r="5">
      <x v="20"/>
      <x v="18"/>
    </i>
    <i r="5">
      <x v="21"/>
      <x v="18"/>
    </i>
    <i r="5">
      <x v="22"/>
      <x v="18"/>
    </i>
    <i r="5">
      <x v="23"/>
      <x v="18"/>
    </i>
    <i r="5">
      <x v="24"/>
      <x v="18"/>
    </i>
    <i r="5">
      <x v="25"/>
      <x v="18"/>
    </i>
    <i r="5">
      <x v="26"/>
      <x v="18"/>
    </i>
    <i r="5">
      <x v="27"/>
      <x v="18"/>
    </i>
    <i r="5">
      <x v="28"/>
      <x v="18"/>
    </i>
    <i r="5">
      <x v="29"/>
      <x v="18"/>
    </i>
    <i r="5">
      <x v="30"/>
      <x v="18"/>
    </i>
    <i r="5">
      <x v="31"/>
      <x v="18"/>
    </i>
    <i r="5">
      <x v="32"/>
      <x v="18"/>
    </i>
    <i r="5">
      <x v="33"/>
      <x v="18"/>
    </i>
    <i r="5">
      <x v="34"/>
      <x v="18"/>
    </i>
    <i r="5">
      <x v="36"/>
      <x v="18"/>
    </i>
    <i r="5">
      <x v="37"/>
      <x v="18"/>
    </i>
    <i r="5">
      <x v="38"/>
      <x v="18"/>
    </i>
    <i r="5">
      <x v="39"/>
      <x v="18"/>
    </i>
    <i r="5">
      <x v="40"/>
      <x v="18"/>
    </i>
    <i r="5">
      <x v="41"/>
      <x v="18"/>
    </i>
    <i r="5">
      <x v="42"/>
      <x v="18"/>
    </i>
    <i r="5">
      <x v="44"/>
      <x v="18"/>
    </i>
    <i r="5">
      <x v="46"/>
      <x v="18"/>
    </i>
    <i r="5">
      <x v="47"/>
      <x v="18"/>
    </i>
    <i r="5">
      <x v="48"/>
      <x v="18"/>
    </i>
    <i r="5">
      <x v="49"/>
      <x v="18"/>
    </i>
    <i r="5">
      <x v="50"/>
      <x v="18"/>
    </i>
    <i r="5">
      <x v="51"/>
      <x v="18"/>
    </i>
    <i r="5">
      <x v="52"/>
      <x v="18"/>
    </i>
    <i r="2">
      <x v="5"/>
      <x v="7"/>
      <x v="373"/>
      <x v="3"/>
      <x v="18"/>
    </i>
    <i r="4">
      <x v="374"/>
      <x v="3"/>
      <x v="18"/>
    </i>
    <i r="4">
      <x v="375"/>
      <x v="3"/>
      <x v="18"/>
    </i>
    <i r="4">
      <x v="376"/>
      <x v="3"/>
      <x v="18"/>
    </i>
    <i r="4">
      <x v="377"/>
      <x v="3"/>
      <x v="18"/>
    </i>
    <i r="4">
      <x v="378"/>
      <x v="3"/>
      <x v="18"/>
    </i>
    <i r="4">
      <x v="379"/>
      <x v="3"/>
      <x v="18"/>
    </i>
    <i r="4">
      <x v="380"/>
      <x v="3"/>
      <x v="18"/>
    </i>
    <i r="4">
      <x v="381"/>
      <x v="3"/>
      <x v="18"/>
    </i>
    <i r="4">
      <x v="382"/>
      <x v="3"/>
      <x v="18"/>
    </i>
    <i r="4">
      <x v="383"/>
      <x v="3"/>
      <x v="18"/>
    </i>
    <i r="4">
      <x v="384"/>
      <x v="3"/>
      <x v="18"/>
    </i>
    <i r="4">
      <x v="385"/>
      <x v="3"/>
      <x v="18"/>
    </i>
    <i r="4">
      <x v="386"/>
      <x v="3"/>
      <x v="18"/>
    </i>
    <i r="4">
      <x v="387"/>
      <x v="3"/>
      <x v="18"/>
    </i>
    <i r="4">
      <x v="388"/>
      <x v="3"/>
      <x v="18"/>
    </i>
    <i r="4">
      <x v="389"/>
      <x v="3"/>
      <x v="18"/>
    </i>
    <i r="4">
      <x v="390"/>
      <x v="3"/>
      <x v="18"/>
    </i>
    <i r="4">
      <x v="391"/>
      <x v="3"/>
      <x v="18"/>
    </i>
    <i r="4">
      <x v="392"/>
      <x v="3"/>
      <x v="18"/>
    </i>
    <i r="4">
      <x v="393"/>
      <x v="3"/>
      <x v="18"/>
    </i>
    <i r="4">
      <x v="394"/>
      <x v="3"/>
      <x v="18"/>
    </i>
    <i r="4">
      <x v="395"/>
      <x v="3"/>
      <x v="18"/>
    </i>
    <i r="4">
      <x v="396"/>
      <x v="3"/>
      <x v="18"/>
    </i>
    <i r="4">
      <x v="397"/>
      <x v="3"/>
      <x v="18"/>
    </i>
    <i r="4">
      <x v="398"/>
      <x v="3"/>
      <x v="18"/>
    </i>
    <i r="4">
      <x v="399"/>
      <x v="3"/>
      <x v="18"/>
    </i>
    <i r="4">
      <x v="400"/>
      <x v="3"/>
      <x v="18"/>
    </i>
    <i r="4">
      <x v="401"/>
      <x v="3"/>
      <x v="18"/>
    </i>
    <i r="4">
      <x v="402"/>
      <x v="3"/>
      <x v="18"/>
    </i>
    <i r="4">
      <x v="403"/>
      <x v="3"/>
      <x v="18"/>
    </i>
    <i r="4">
      <x v="404"/>
      <x v="3"/>
      <x v="18"/>
    </i>
    <i r="4">
      <x v="405"/>
      <x v="3"/>
      <x v="18"/>
    </i>
    <i r="4">
      <x v="406"/>
      <x v="3"/>
      <x v="18"/>
    </i>
    <i r="4">
      <x v="407"/>
      <x v="3"/>
      <x v="18"/>
    </i>
    <i r="4">
      <x v="408"/>
      <x v="3"/>
      <x v="18"/>
    </i>
    <i r="4">
      <x v="409"/>
      <x v="3"/>
      <x v="18"/>
    </i>
    <i r="4">
      <x v="410"/>
      <x v="3"/>
      <x v="18"/>
    </i>
    <i r="4">
      <x v="411"/>
      <x v="3"/>
      <x v="18"/>
    </i>
    <i r="4">
      <x v="412"/>
      <x v="3"/>
      <x v="18"/>
    </i>
    <i r="4">
      <x v="413"/>
      <x v="3"/>
      <x v="18"/>
    </i>
    <i r="4">
      <x v="414"/>
      <x v="3"/>
      <x v="18"/>
    </i>
    <i r="4">
      <x v="415"/>
      <x v="3"/>
      <x v="18"/>
    </i>
    <i r="4">
      <x v="416"/>
      <x v="3"/>
      <x v="18"/>
    </i>
    <i r="4">
      <x v="417"/>
      <x v="3"/>
      <x v="18"/>
    </i>
    <i r="4">
      <x v="418"/>
      <x v="3"/>
      <x v="18"/>
    </i>
    <i r="4">
      <x v="419"/>
      <x v="3"/>
      <x v="18"/>
    </i>
    <i r="4">
      <x v="420"/>
      <x v="3"/>
      <x v="18"/>
    </i>
    <i r="4">
      <x v="421"/>
      <x v="3"/>
      <x v="18"/>
    </i>
    <i r="4">
      <x v="422"/>
      <x v="3"/>
      <x v="18"/>
    </i>
    <i r="4">
      <x v="423"/>
      <x v="3"/>
      <x v="18"/>
    </i>
    <i r="4">
      <x v="424"/>
      <x v="3"/>
      <x v="18"/>
    </i>
    <i r="4">
      <x v="425"/>
      <x v="3"/>
      <x v="18"/>
    </i>
    <i r="4">
      <x v="426"/>
      <x v="3"/>
      <x v="18"/>
    </i>
    <i r="4">
      <x v="427"/>
      <x v="3"/>
      <x v="18"/>
    </i>
    <i r="4">
      <x v="428"/>
      <x v="3"/>
      <x v="18"/>
    </i>
    <i r="4">
      <x v="429"/>
      <x v="3"/>
      <x v="18"/>
    </i>
    <i r="4">
      <x v="430"/>
      <x v="3"/>
      <x v="18"/>
    </i>
    <i r="4">
      <x v="431"/>
      <x v="3"/>
      <x v="18"/>
    </i>
    <i r="4">
      <x v="432"/>
      <x v="3"/>
      <x v="18"/>
    </i>
    <i r="4">
      <x v="433"/>
      <x v="3"/>
      <x v="18"/>
    </i>
    <i r="2">
      <x v="6"/>
      <x v="7"/>
      <x v="264"/>
      <x v="3"/>
      <x v="18"/>
    </i>
    <i r="5">
      <x v="43"/>
      <x v="18"/>
    </i>
    <i r="5">
      <x v="54"/>
      <x v="18"/>
    </i>
    <i r="4">
      <x v="265"/>
      <x v="3"/>
      <x v="18"/>
    </i>
    <i r="5">
      <x v="43"/>
      <x v="18"/>
    </i>
    <i r="5">
      <x v="54"/>
      <x v="18"/>
    </i>
    <i r="4">
      <x v="266"/>
      <x v="3"/>
      <x v="18"/>
    </i>
    <i r="5">
      <x v="43"/>
      <x v="18"/>
    </i>
    <i r="5">
      <x v="54"/>
      <x v="18"/>
    </i>
    <i r="4">
      <x v="267"/>
      <x v="3"/>
      <x v="18"/>
    </i>
    <i r="5">
      <x v="43"/>
      <x v="18"/>
    </i>
    <i r="5">
      <x v="54"/>
      <x v="18"/>
    </i>
    <i r="4">
      <x v="268"/>
      <x v="3"/>
      <x v="18"/>
    </i>
    <i r="5">
      <x v="43"/>
      <x v="18"/>
    </i>
    <i r="5">
      <x v="54"/>
      <x v="18"/>
    </i>
    <i r="4">
      <x v="269"/>
      <x v="3"/>
      <x v="18"/>
    </i>
    <i r="5">
      <x v="43"/>
      <x v="18"/>
    </i>
    <i r="5">
      <x v="54"/>
      <x v="18"/>
    </i>
    <i r="4">
      <x v="270"/>
      <x v="3"/>
      <x v="18"/>
    </i>
    <i r="5">
      <x v="43"/>
      <x v="18"/>
    </i>
    <i r="5">
      <x v="54"/>
      <x v="18"/>
    </i>
    <i r="4">
      <x v="271"/>
      <x v="3"/>
      <x v="18"/>
    </i>
    <i r="5">
      <x v="43"/>
      <x v="18"/>
    </i>
    <i r="5">
      <x v="54"/>
      <x v="18"/>
    </i>
    <i r="4">
      <x v="272"/>
      <x v="3"/>
      <x v="18"/>
    </i>
    <i r="5">
      <x v="43"/>
      <x v="18"/>
    </i>
    <i r="5">
      <x v="54"/>
      <x v="18"/>
    </i>
    <i r="4">
      <x v="273"/>
      <x v="3"/>
      <x v="18"/>
    </i>
    <i r="5">
      <x v="43"/>
      <x v="18"/>
    </i>
    <i r="5">
      <x v="54"/>
      <x v="18"/>
    </i>
    <i r="4">
      <x v="274"/>
      <x v="3"/>
      <x v="18"/>
    </i>
    <i r="5">
      <x v="43"/>
      <x v="18"/>
    </i>
    <i r="5">
      <x v="54"/>
      <x v="18"/>
    </i>
    <i r="4">
      <x v="275"/>
      <x v="3"/>
      <x v="18"/>
    </i>
    <i r="5">
      <x v="43"/>
      <x v="18"/>
    </i>
    <i r="5">
      <x v="54"/>
      <x v="18"/>
    </i>
    <i r="4">
      <x v="276"/>
      <x v="3"/>
      <x v="18"/>
    </i>
    <i r="5">
      <x v="43"/>
      <x v="18"/>
    </i>
    <i r="5">
      <x v="54"/>
      <x v="18"/>
    </i>
    <i r="4">
      <x v="277"/>
      <x v="3"/>
      <x v="18"/>
    </i>
    <i r="5">
      <x v="43"/>
      <x v="18"/>
    </i>
    <i r="5">
      <x v="54"/>
      <x v="18"/>
    </i>
    <i r="4">
      <x v="278"/>
      <x v="3"/>
      <x v="18"/>
    </i>
    <i r="5">
      <x v="43"/>
      <x v="18"/>
    </i>
    <i r="5">
      <x v="54"/>
      <x v="18"/>
    </i>
    <i r="4">
      <x v="279"/>
      <x v="3"/>
      <x v="18"/>
    </i>
    <i r="5">
      <x v="43"/>
      <x v="18"/>
    </i>
    <i r="5">
      <x v="54"/>
      <x v="18"/>
    </i>
    <i>
      <x v="3"/>
      <x v="7"/>
      <x v="1"/>
      <x v="7"/>
      <x v="41"/>
      <x v="55"/>
      <x v="18"/>
    </i>
    <i>
      <x v="4"/>
      <x v="8"/>
      <x v="6"/>
      <x v="7"/>
      <x v="264"/>
      <x v="56"/>
      <x v="18"/>
    </i>
    <i r="4">
      <x v="265"/>
      <x v="56"/>
      <x v="18"/>
    </i>
    <i r="4">
      <x v="266"/>
      <x v="56"/>
      <x v="18"/>
    </i>
    <i r="4">
      <x v="267"/>
      <x v="56"/>
      <x v="18"/>
    </i>
    <i r="4">
      <x v="268"/>
      <x v="56"/>
      <x v="18"/>
    </i>
    <i r="4">
      <x v="269"/>
      <x v="56"/>
      <x v="18"/>
    </i>
    <i r="4">
      <x v="270"/>
      <x v="56"/>
      <x v="18"/>
    </i>
    <i r="4">
      <x v="271"/>
      <x v="56"/>
      <x v="18"/>
    </i>
    <i r="4">
      <x v="272"/>
      <x v="56"/>
      <x v="18"/>
    </i>
    <i r="4">
      <x v="273"/>
      <x v="56"/>
      <x v="18"/>
    </i>
    <i r="4">
      <x v="274"/>
      <x v="56"/>
      <x v="18"/>
    </i>
    <i r="4">
      <x v="275"/>
      <x v="56"/>
      <x v="18"/>
    </i>
    <i r="4">
      <x v="276"/>
      <x v="56"/>
      <x v="18"/>
    </i>
    <i r="4">
      <x v="277"/>
      <x v="56"/>
      <x v="18"/>
    </i>
    <i r="4">
      <x v="278"/>
      <x v="56"/>
      <x v="18"/>
    </i>
    <i r="4">
      <x v="279"/>
      <x v="56"/>
      <x v="18"/>
    </i>
    <i>
      <x v="5"/>
      <x v="9"/>
      <x v="7"/>
      <x v="7"/>
      <x v="1"/>
      <x v="57"/>
      <x v="18"/>
    </i>
    <i r="4">
      <x v="4"/>
      <x v="57"/>
      <x v="18"/>
    </i>
    <i r="4">
      <x v="5"/>
      <x v="57"/>
      <x v="18"/>
    </i>
    <i r="4">
      <x v="7"/>
      <x v="57"/>
      <x v="18"/>
    </i>
    <i r="4">
      <x v="9"/>
      <x v="57"/>
      <x v="18"/>
    </i>
    <i r="4">
      <x v="15"/>
      <x v="57"/>
      <x v="18"/>
    </i>
    <i r="4">
      <x v="18"/>
      <x v="57"/>
      <x v="18"/>
    </i>
    <i r="4">
      <x v="20"/>
      <x v="57"/>
      <x v="18"/>
    </i>
    <i r="4">
      <x v="21"/>
      <x v="57"/>
      <x v="18"/>
    </i>
    <i r="4">
      <x v="23"/>
      <x v="57"/>
      <x v="18"/>
    </i>
    <i r="4">
      <x v="25"/>
      <x v="57"/>
      <x v="18"/>
    </i>
    <i r="4">
      <x v="26"/>
      <x v="57"/>
      <x v="18"/>
    </i>
    <i r="4">
      <x v="29"/>
      <x v="57"/>
      <x v="18"/>
    </i>
    <i r="4">
      <x v="30"/>
      <x v="57"/>
      <x v="18"/>
    </i>
    <i r="4">
      <x v="38"/>
      <x v="57"/>
      <x v="18"/>
    </i>
    <i r="4">
      <x v="58"/>
      <x v="57"/>
      <x v="18"/>
    </i>
    <i r="4">
      <x v="62"/>
      <x v="57"/>
      <x v="18"/>
    </i>
    <i r="4">
      <x v="65"/>
      <x v="57"/>
      <x v="18"/>
    </i>
    <i r="4">
      <x v="68"/>
      <x v="57"/>
      <x v="18"/>
    </i>
    <i r="4">
      <x v="69"/>
      <x v="57"/>
      <x v="18"/>
    </i>
    <i r="4">
      <x v="81"/>
      <x v="57"/>
      <x v="18"/>
    </i>
    <i r="4">
      <x v="86"/>
      <x v="57"/>
      <x v="18"/>
    </i>
    <i r="4">
      <x v="93"/>
      <x v="57"/>
      <x v="18"/>
    </i>
    <i r="4">
      <x v="103"/>
      <x v="57"/>
      <x v="18"/>
    </i>
    <i r="4">
      <x v="108"/>
      <x v="57"/>
      <x v="18"/>
    </i>
    <i r="4">
      <x v="109"/>
      <x v="57"/>
      <x v="18"/>
    </i>
    <i r="4">
      <x v="111"/>
      <x v="57"/>
      <x v="18"/>
    </i>
    <i r="4">
      <x v="113"/>
      <x v="57"/>
      <x v="18"/>
    </i>
    <i r="4">
      <x v="115"/>
      <x v="57"/>
      <x v="18"/>
    </i>
    <i r="4">
      <x v="116"/>
      <x v="57"/>
      <x v="18"/>
    </i>
    <i r="4">
      <x v="118"/>
      <x v="57"/>
      <x v="18"/>
    </i>
    <i r="4">
      <x v="122"/>
      <x v="57"/>
      <x v="18"/>
    </i>
    <i r="4">
      <x v="123"/>
      <x v="57"/>
      <x v="18"/>
    </i>
    <i r="4">
      <x v="126"/>
      <x v="57"/>
      <x v="18"/>
    </i>
    <i r="4">
      <x v="152"/>
      <x v="57"/>
      <x v="18"/>
    </i>
    <i r="4">
      <x v="157"/>
      <x v="57"/>
      <x v="18"/>
    </i>
    <i r="4">
      <x v="166"/>
      <x v="57"/>
      <x v="18"/>
    </i>
    <i r="4">
      <x v="171"/>
      <x v="57"/>
      <x v="18"/>
    </i>
    <i r="4">
      <x v="175"/>
      <x v="57"/>
      <x v="18"/>
    </i>
    <i r="4">
      <x v="184"/>
      <x v="57"/>
      <x v="18"/>
    </i>
    <i r="4">
      <x v="190"/>
      <x v="57"/>
      <x v="18"/>
    </i>
    <i r="4">
      <x v="193"/>
      <x v="57"/>
      <x v="18"/>
    </i>
    <i r="4">
      <x v="196"/>
      <x v="57"/>
      <x v="18"/>
    </i>
    <i r="4">
      <x v="203"/>
      <x v="57"/>
      <x v="18"/>
    </i>
    <i r="4">
      <x v="216"/>
      <x v="57"/>
      <x v="18"/>
    </i>
    <i r="4">
      <x v="218"/>
      <x v="57"/>
      <x v="18"/>
    </i>
    <i r="4">
      <x v="227"/>
      <x v="57"/>
      <x v="18"/>
    </i>
    <i r="4">
      <x v="230"/>
      <x v="57"/>
      <x v="18"/>
    </i>
    <i r="4">
      <x v="238"/>
      <x v="57"/>
      <x v="18"/>
    </i>
    <i r="4">
      <x v="253"/>
      <x v="57"/>
      <x v="18"/>
    </i>
    <i r="4">
      <x v="258"/>
      <x v="57"/>
      <x v="18"/>
    </i>
    <i r="4">
      <x v="285"/>
      <x v="57"/>
      <x v="18"/>
    </i>
    <i r="4">
      <x v="288"/>
      <x v="57"/>
      <x v="18"/>
    </i>
    <i r="4">
      <x v="295"/>
      <x v="57"/>
      <x v="18"/>
    </i>
    <i r="4">
      <x v="296"/>
      <x v="57"/>
      <x v="18"/>
    </i>
    <i r="4">
      <x v="300"/>
      <x v="57"/>
      <x v="18"/>
    </i>
    <i r="4">
      <x v="314"/>
      <x v="57"/>
      <x v="18"/>
    </i>
    <i r="4">
      <x v="326"/>
      <x v="57"/>
      <x v="18"/>
    </i>
    <i r="4">
      <x v="330"/>
      <x v="57"/>
      <x v="18"/>
    </i>
    <i r="4">
      <x v="334"/>
      <x v="57"/>
      <x v="18"/>
    </i>
    <i r="4">
      <x v="338"/>
      <x v="57"/>
      <x v="18"/>
    </i>
    <i r="4">
      <x v="347"/>
      <x v="57"/>
      <x v="18"/>
    </i>
    <i r="4">
      <x v="348"/>
      <x v="57"/>
      <x v="18"/>
    </i>
    <i r="4">
      <x v="351"/>
      <x v="57"/>
      <x v="18"/>
    </i>
    <i r="4">
      <x v="356"/>
      <x v="57"/>
      <x v="18"/>
    </i>
    <i r="4">
      <x v="361"/>
      <x v="57"/>
      <x v="18"/>
    </i>
    <i>
      <x v="6"/>
      <x v="10"/>
      <x v="7"/>
      <x v="7"/>
      <x v="12"/>
      <x v="58"/>
      <x v="18"/>
    </i>
    <i r="4">
      <x v="24"/>
      <x v="58"/>
      <x v="18"/>
    </i>
    <i r="4">
      <x v="71"/>
      <x v="58"/>
      <x v="18"/>
    </i>
    <i r="4">
      <x v="74"/>
      <x v="58"/>
      <x v="18"/>
    </i>
    <i r="4">
      <x v="85"/>
      <x v="58"/>
      <x v="18"/>
    </i>
    <i r="4">
      <x v="97"/>
      <x v="58"/>
      <x v="18"/>
    </i>
    <i r="4">
      <x v="99"/>
      <x v="58"/>
      <x v="18"/>
    </i>
    <i r="4">
      <x v="114"/>
      <x v="58"/>
      <x v="18"/>
    </i>
    <i r="4">
      <x v="127"/>
      <x v="58"/>
      <x v="18"/>
    </i>
    <i r="4">
      <x v="128"/>
      <x v="58"/>
      <x v="18"/>
    </i>
    <i r="4">
      <x v="133"/>
      <x v="58"/>
      <x v="18"/>
    </i>
    <i r="4">
      <x v="154"/>
      <x v="58"/>
      <x v="18"/>
    </i>
    <i r="4">
      <x v="162"/>
      <x v="58"/>
      <x v="18"/>
    </i>
    <i r="4">
      <x v="167"/>
      <x v="58"/>
      <x v="18"/>
    </i>
    <i r="4">
      <x v="168"/>
      <x v="58"/>
      <x v="18"/>
    </i>
    <i r="4">
      <x v="194"/>
      <x v="58"/>
      <x v="18"/>
    </i>
    <i r="4">
      <x v="197"/>
      <x v="58"/>
      <x v="18"/>
    </i>
    <i r="4">
      <x v="201"/>
      <x v="58"/>
      <x v="18"/>
    </i>
    <i r="4">
      <x v="212"/>
      <x v="58"/>
      <x v="18"/>
    </i>
    <i r="4">
      <x v="244"/>
      <x v="58"/>
      <x v="18"/>
    </i>
    <i r="4">
      <x v="286"/>
      <x v="58"/>
      <x v="18"/>
    </i>
    <i r="4">
      <x v="313"/>
      <x v="58"/>
      <x v="18"/>
    </i>
    <i r="4">
      <x v="327"/>
      <x v="58"/>
      <x v="18"/>
    </i>
    <i r="4">
      <x v="346"/>
      <x v="58"/>
      <x v="18"/>
    </i>
    <i>
      <x v="7"/>
      <x v="11"/>
      <x v="7"/>
      <x v="7"/>
      <x/>
      <x v="59"/>
      <x v="18"/>
    </i>
    <i r="4">
      <x v="1"/>
      <x v="59"/>
      <x v="18"/>
    </i>
    <i r="4">
      <x v="2"/>
      <x v="59"/>
      <x v="18"/>
    </i>
    <i r="4">
      <x v="3"/>
      <x v="59"/>
      <x v="18"/>
    </i>
    <i r="4">
      <x v="4"/>
      <x v="59"/>
      <x v="18"/>
    </i>
    <i r="4">
      <x v="5"/>
      <x v="59"/>
      <x v="18"/>
    </i>
    <i r="4">
      <x v="6"/>
      <x v="59"/>
      <x v="18"/>
    </i>
    <i r="4">
      <x v="7"/>
      <x v="59"/>
      <x v="18"/>
    </i>
    <i r="4">
      <x v="8"/>
      <x v="59"/>
      <x v="18"/>
    </i>
    <i r="4">
      <x v="9"/>
      <x v="59"/>
      <x v="18"/>
    </i>
    <i r="4">
      <x v="10"/>
      <x v="59"/>
      <x v="18"/>
    </i>
    <i r="4">
      <x v="11"/>
      <x v="59"/>
      <x v="18"/>
    </i>
    <i r="4">
      <x v="13"/>
      <x v="59"/>
      <x v="18"/>
    </i>
    <i r="4">
      <x v="14"/>
      <x v="59"/>
      <x v="18"/>
    </i>
    <i r="4">
      <x v="15"/>
      <x v="59"/>
      <x v="18"/>
    </i>
    <i r="4">
      <x v="16"/>
      <x v="59"/>
      <x v="18"/>
    </i>
    <i r="4">
      <x v="17"/>
      <x v="59"/>
      <x v="18"/>
    </i>
    <i r="4">
      <x v="18"/>
      <x v="59"/>
      <x v="18"/>
    </i>
    <i r="4">
      <x v="19"/>
      <x v="59"/>
      <x v="18"/>
    </i>
    <i r="4">
      <x v="20"/>
      <x v="59"/>
      <x v="18"/>
    </i>
    <i r="4">
      <x v="21"/>
      <x v="59"/>
      <x v="18"/>
    </i>
    <i r="4">
      <x v="22"/>
      <x v="59"/>
      <x v="18"/>
    </i>
    <i r="4">
      <x v="23"/>
      <x v="59"/>
      <x v="18"/>
    </i>
    <i r="4">
      <x v="25"/>
      <x v="59"/>
      <x v="18"/>
    </i>
    <i r="4">
      <x v="26"/>
      <x v="59"/>
      <x v="18"/>
    </i>
    <i r="4">
      <x v="27"/>
      <x v="59"/>
      <x v="18"/>
    </i>
    <i r="4">
      <x v="28"/>
      <x v="59"/>
      <x v="18"/>
    </i>
    <i r="4">
      <x v="29"/>
      <x v="59"/>
      <x v="18"/>
    </i>
    <i r="4">
      <x v="30"/>
      <x v="59"/>
      <x v="18"/>
    </i>
    <i r="4">
      <x v="31"/>
      <x v="59"/>
      <x v="18"/>
    </i>
    <i r="4">
      <x v="32"/>
      <x v="59"/>
      <x v="18"/>
    </i>
    <i r="4">
      <x v="33"/>
      <x v="59"/>
      <x v="18"/>
    </i>
    <i r="4">
      <x v="34"/>
      <x v="59"/>
      <x v="18"/>
    </i>
    <i r="4">
      <x v="35"/>
      <x v="59"/>
      <x v="18"/>
    </i>
    <i r="4">
      <x v="36"/>
      <x v="59"/>
      <x v="18"/>
    </i>
    <i r="4">
      <x v="37"/>
      <x v="59"/>
      <x v="18"/>
    </i>
    <i r="4">
      <x v="38"/>
      <x v="59"/>
      <x v="18"/>
    </i>
    <i r="4">
      <x v="39"/>
      <x v="59"/>
      <x v="18"/>
    </i>
    <i r="4">
      <x v="40"/>
      <x v="59"/>
      <x v="18"/>
    </i>
    <i r="4">
      <x v="42"/>
      <x v="59"/>
      <x v="18"/>
    </i>
    <i r="4">
      <x v="43"/>
      <x v="59"/>
      <x v="18"/>
    </i>
    <i r="4">
      <x v="44"/>
      <x v="59"/>
      <x v="18"/>
    </i>
    <i r="4">
      <x v="45"/>
      <x v="59"/>
      <x v="18"/>
    </i>
    <i r="4">
      <x v="46"/>
      <x v="59"/>
      <x v="18"/>
    </i>
    <i r="4">
      <x v="47"/>
      <x v="59"/>
      <x v="18"/>
    </i>
    <i r="4">
      <x v="48"/>
      <x v="59"/>
      <x v="18"/>
    </i>
    <i r="4">
      <x v="49"/>
      <x v="59"/>
      <x v="18"/>
    </i>
    <i r="4">
      <x v="50"/>
      <x v="59"/>
      <x v="18"/>
    </i>
    <i r="4">
      <x v="51"/>
      <x v="59"/>
      <x v="18"/>
    </i>
    <i r="4">
      <x v="52"/>
      <x v="59"/>
      <x v="18"/>
    </i>
    <i r="4">
      <x v="53"/>
      <x v="59"/>
      <x v="18"/>
    </i>
    <i r="4">
      <x v="54"/>
      <x v="59"/>
      <x v="18"/>
    </i>
    <i r="4">
      <x v="55"/>
      <x v="59"/>
      <x v="18"/>
    </i>
    <i r="4">
      <x v="56"/>
      <x v="59"/>
      <x v="18"/>
    </i>
    <i r="4">
      <x v="57"/>
      <x v="59"/>
      <x v="18"/>
    </i>
    <i r="4">
      <x v="58"/>
      <x v="59"/>
      <x v="18"/>
    </i>
    <i r="4">
      <x v="59"/>
      <x v="59"/>
      <x v="18"/>
    </i>
    <i r="4">
      <x v="60"/>
      <x v="59"/>
      <x v="18"/>
    </i>
    <i r="4">
      <x v="61"/>
      <x v="59"/>
      <x v="18"/>
    </i>
    <i r="4">
      <x v="62"/>
      <x v="59"/>
      <x v="18"/>
    </i>
    <i r="4">
      <x v="63"/>
      <x v="59"/>
      <x v="18"/>
    </i>
    <i r="4">
      <x v="64"/>
      <x v="59"/>
      <x v="18"/>
    </i>
    <i r="4">
      <x v="65"/>
      <x v="59"/>
      <x v="18"/>
    </i>
    <i r="4">
      <x v="66"/>
      <x v="59"/>
      <x v="18"/>
    </i>
    <i r="4">
      <x v="67"/>
      <x v="59"/>
      <x v="18"/>
    </i>
    <i r="4">
      <x v="68"/>
      <x v="59"/>
      <x v="18"/>
    </i>
    <i r="4">
      <x v="69"/>
      <x v="59"/>
      <x v="18"/>
    </i>
    <i r="4">
      <x v="70"/>
      <x v="59"/>
      <x v="18"/>
    </i>
    <i r="4">
      <x v="71"/>
      <x v="59"/>
      <x v="18"/>
    </i>
    <i r="4">
      <x v="72"/>
      <x v="59"/>
      <x v="18"/>
    </i>
    <i r="4">
      <x v="73"/>
      <x v="59"/>
      <x v="18"/>
    </i>
    <i r="4">
      <x v="74"/>
      <x v="59"/>
      <x v="18"/>
    </i>
    <i r="4">
      <x v="75"/>
      <x v="59"/>
      <x v="18"/>
    </i>
    <i r="4">
      <x v="76"/>
      <x v="59"/>
      <x v="18"/>
    </i>
    <i r="4">
      <x v="77"/>
      <x v="59"/>
      <x v="18"/>
    </i>
    <i r="4">
      <x v="78"/>
      <x v="59"/>
      <x v="18"/>
    </i>
    <i r="4">
      <x v="79"/>
      <x v="59"/>
      <x v="18"/>
    </i>
    <i r="4">
      <x v="80"/>
      <x v="59"/>
      <x v="18"/>
    </i>
    <i r="4">
      <x v="81"/>
      <x v="59"/>
      <x v="18"/>
    </i>
    <i r="4">
      <x v="82"/>
      <x v="59"/>
      <x v="18"/>
    </i>
    <i r="4">
      <x v="83"/>
      <x v="59"/>
      <x v="18"/>
    </i>
    <i r="4">
      <x v="84"/>
      <x v="59"/>
      <x v="18"/>
    </i>
    <i r="4">
      <x v="85"/>
      <x v="59"/>
      <x v="18"/>
    </i>
    <i r="4">
      <x v="86"/>
      <x v="59"/>
      <x v="18"/>
    </i>
    <i r="4">
      <x v="87"/>
      <x v="59"/>
      <x v="18"/>
    </i>
    <i r="4">
      <x v="88"/>
      <x v="59"/>
      <x v="18"/>
    </i>
    <i r="4">
      <x v="89"/>
      <x v="59"/>
      <x v="18"/>
    </i>
    <i r="4">
      <x v="90"/>
      <x v="59"/>
      <x v="18"/>
    </i>
    <i r="4">
      <x v="91"/>
      <x v="59"/>
      <x v="18"/>
    </i>
    <i r="4">
      <x v="92"/>
      <x v="59"/>
      <x v="18"/>
    </i>
    <i r="4">
      <x v="93"/>
      <x v="59"/>
      <x v="18"/>
    </i>
    <i r="4">
      <x v="94"/>
      <x v="59"/>
      <x v="18"/>
    </i>
    <i r="4">
      <x v="95"/>
      <x v="59"/>
      <x v="18"/>
    </i>
    <i r="4">
      <x v="96"/>
      <x v="59"/>
      <x v="18"/>
    </i>
    <i r="4">
      <x v="97"/>
      <x v="59"/>
      <x v="18"/>
    </i>
    <i r="4">
      <x v="98"/>
      <x v="59"/>
      <x v="18"/>
    </i>
    <i r="4">
      <x v="100"/>
      <x v="59"/>
      <x v="18"/>
    </i>
    <i r="4">
      <x v="101"/>
      <x v="59"/>
      <x v="18"/>
    </i>
    <i r="4">
      <x v="102"/>
      <x v="59"/>
      <x v="18"/>
    </i>
    <i r="4">
      <x v="103"/>
      <x v="59"/>
      <x v="18"/>
    </i>
    <i r="4">
      <x v="104"/>
      <x v="59"/>
      <x v="18"/>
    </i>
    <i r="4">
      <x v="105"/>
      <x v="59"/>
      <x v="18"/>
    </i>
    <i r="4">
      <x v="106"/>
      <x v="59"/>
      <x v="18"/>
    </i>
    <i r="4">
      <x v="107"/>
      <x v="59"/>
      <x v="18"/>
    </i>
    <i r="4">
      <x v="108"/>
      <x v="59"/>
      <x v="18"/>
    </i>
    <i r="4">
      <x v="109"/>
      <x v="59"/>
      <x v="18"/>
    </i>
    <i r="4">
      <x v="110"/>
      <x v="59"/>
      <x v="18"/>
    </i>
    <i r="4">
      <x v="111"/>
      <x v="59"/>
      <x v="18"/>
    </i>
    <i r="4">
      <x v="112"/>
      <x v="59"/>
      <x v="18"/>
    </i>
    <i r="4">
      <x v="113"/>
      <x v="59"/>
      <x v="18"/>
    </i>
    <i r="4">
      <x v="114"/>
      <x v="59"/>
      <x v="18"/>
    </i>
    <i r="4">
      <x v="115"/>
      <x v="59"/>
      <x v="18"/>
    </i>
    <i r="4">
      <x v="116"/>
      <x v="59"/>
      <x v="18"/>
    </i>
    <i r="4">
      <x v="117"/>
      <x v="59"/>
      <x v="18"/>
    </i>
    <i r="4">
      <x v="118"/>
      <x v="59"/>
      <x v="18"/>
    </i>
    <i r="4">
      <x v="119"/>
      <x v="59"/>
      <x v="18"/>
    </i>
    <i r="4">
      <x v="120"/>
      <x v="59"/>
      <x v="18"/>
    </i>
    <i r="4">
      <x v="121"/>
      <x v="59"/>
      <x v="18"/>
    </i>
    <i r="4">
      <x v="122"/>
      <x v="59"/>
      <x v="18"/>
    </i>
    <i r="4">
      <x v="123"/>
      <x v="59"/>
      <x v="18"/>
    </i>
    <i r="4">
      <x v="124"/>
      <x v="59"/>
      <x v="18"/>
    </i>
    <i r="4">
      <x v="125"/>
      <x v="59"/>
      <x v="18"/>
    </i>
    <i r="4">
      <x v="126"/>
      <x v="59"/>
      <x v="18"/>
    </i>
    <i r="4">
      <x v="127"/>
      <x v="59"/>
      <x v="18"/>
    </i>
    <i r="4">
      <x v="129"/>
      <x v="59"/>
      <x v="18"/>
    </i>
    <i r="4">
      <x v="130"/>
      <x v="59"/>
      <x v="18"/>
    </i>
    <i r="4">
      <x v="131"/>
      <x v="59"/>
      <x v="18"/>
    </i>
    <i r="4">
      <x v="132"/>
      <x v="59"/>
      <x v="18"/>
    </i>
    <i r="4">
      <x v="133"/>
      <x v="59"/>
      <x v="18"/>
    </i>
    <i r="4">
      <x v="134"/>
      <x v="59"/>
      <x v="18"/>
    </i>
    <i r="4">
      <x v="135"/>
      <x v="59"/>
      <x v="18"/>
    </i>
    <i r="4">
      <x v="136"/>
      <x v="59"/>
      <x v="18"/>
    </i>
    <i r="4">
      <x v="137"/>
      <x v="59"/>
      <x v="18"/>
    </i>
    <i r="4">
      <x v="138"/>
      <x v="59"/>
      <x v="18"/>
    </i>
    <i r="4">
      <x v="139"/>
      <x v="59"/>
      <x v="18"/>
    </i>
    <i r="4">
      <x v="140"/>
      <x v="59"/>
      <x v="18"/>
    </i>
    <i r="4">
      <x v="141"/>
      <x v="59"/>
      <x v="18"/>
    </i>
    <i r="4">
      <x v="142"/>
      <x v="59"/>
      <x v="18"/>
    </i>
    <i r="4">
      <x v="143"/>
      <x v="59"/>
      <x v="18"/>
    </i>
    <i r="4">
      <x v="144"/>
      <x v="59"/>
      <x v="18"/>
    </i>
    <i r="4">
      <x v="145"/>
      <x v="59"/>
      <x v="18"/>
    </i>
    <i r="4">
      <x v="146"/>
      <x v="59"/>
      <x v="18"/>
    </i>
    <i r="4">
      <x v="147"/>
      <x v="59"/>
      <x v="18"/>
    </i>
    <i r="4">
      <x v="148"/>
      <x v="59"/>
      <x v="18"/>
    </i>
    <i r="4">
      <x v="149"/>
      <x v="59"/>
      <x v="18"/>
    </i>
    <i r="4">
      <x v="150"/>
      <x v="59"/>
      <x v="18"/>
    </i>
    <i r="4">
      <x v="151"/>
      <x v="59"/>
      <x v="18"/>
    </i>
    <i r="4">
      <x v="152"/>
      <x v="59"/>
      <x v="18"/>
    </i>
    <i r="4">
      <x v="153"/>
      <x v="59"/>
      <x v="18"/>
    </i>
    <i r="4">
      <x v="154"/>
      <x v="59"/>
      <x v="18"/>
    </i>
    <i r="4">
      <x v="155"/>
      <x v="59"/>
      <x v="18"/>
    </i>
    <i r="4">
      <x v="156"/>
      <x v="59"/>
      <x v="18"/>
    </i>
    <i r="4">
      <x v="157"/>
      <x v="59"/>
      <x v="18"/>
    </i>
    <i r="4">
      <x v="158"/>
      <x v="59"/>
      <x v="18"/>
    </i>
    <i r="4">
      <x v="159"/>
      <x v="59"/>
      <x v="18"/>
    </i>
    <i r="4">
      <x v="160"/>
      <x v="59"/>
      <x v="18"/>
    </i>
    <i r="4">
      <x v="161"/>
      <x v="59"/>
      <x v="18"/>
    </i>
    <i r="4">
      <x v="162"/>
      <x v="59"/>
      <x v="18"/>
    </i>
    <i r="4">
      <x v="163"/>
      <x v="59"/>
      <x v="18"/>
    </i>
    <i r="4">
      <x v="164"/>
      <x v="59"/>
      <x v="18"/>
    </i>
    <i r="4">
      <x v="165"/>
      <x v="59"/>
      <x v="18"/>
    </i>
    <i r="4">
      <x v="166"/>
      <x v="59"/>
      <x v="18"/>
    </i>
    <i r="4">
      <x v="167"/>
      <x v="59"/>
      <x v="18"/>
    </i>
    <i r="4">
      <x v="168"/>
      <x v="59"/>
      <x v="18"/>
    </i>
    <i r="4">
      <x v="169"/>
      <x v="59"/>
      <x v="18"/>
    </i>
    <i r="4">
      <x v="170"/>
      <x v="59"/>
      <x v="18"/>
    </i>
    <i r="4">
      <x v="171"/>
      <x v="59"/>
      <x v="18"/>
    </i>
    <i r="4">
      <x v="172"/>
      <x v="59"/>
      <x v="18"/>
    </i>
    <i r="4">
      <x v="173"/>
      <x v="59"/>
      <x v="18"/>
    </i>
    <i r="4">
      <x v="174"/>
      <x v="59"/>
      <x v="18"/>
    </i>
    <i r="4">
      <x v="175"/>
      <x v="59"/>
      <x v="18"/>
    </i>
    <i r="4">
      <x v="176"/>
      <x v="59"/>
      <x v="18"/>
    </i>
    <i r="4">
      <x v="177"/>
      <x v="59"/>
      <x v="18"/>
    </i>
    <i r="4">
      <x v="178"/>
      <x v="59"/>
      <x v="18"/>
    </i>
    <i r="4">
      <x v="179"/>
      <x v="59"/>
      <x v="18"/>
    </i>
    <i r="4">
      <x v="180"/>
      <x v="59"/>
      <x v="18"/>
    </i>
    <i r="4">
      <x v="181"/>
      <x v="59"/>
      <x v="18"/>
    </i>
    <i r="4">
      <x v="182"/>
      <x v="59"/>
      <x v="18"/>
    </i>
    <i r="4">
      <x v="183"/>
      <x v="59"/>
      <x v="18"/>
    </i>
    <i r="4">
      <x v="184"/>
      <x v="59"/>
      <x v="18"/>
    </i>
    <i r="4">
      <x v="185"/>
      <x v="59"/>
      <x v="18"/>
    </i>
    <i r="4">
      <x v="186"/>
      <x v="59"/>
      <x v="18"/>
    </i>
    <i r="4">
      <x v="187"/>
      <x v="59"/>
      <x v="18"/>
    </i>
    <i r="4">
      <x v="188"/>
      <x v="59"/>
      <x v="18"/>
    </i>
    <i r="4">
      <x v="189"/>
      <x v="59"/>
      <x v="18"/>
    </i>
    <i r="4">
      <x v="190"/>
      <x v="59"/>
      <x v="18"/>
    </i>
    <i r="4">
      <x v="191"/>
      <x v="59"/>
      <x v="18"/>
    </i>
    <i r="4">
      <x v="192"/>
      <x v="59"/>
      <x v="18"/>
    </i>
    <i r="4">
      <x v="193"/>
      <x v="59"/>
      <x v="18"/>
    </i>
    <i r="4">
      <x v="194"/>
      <x v="59"/>
      <x v="18"/>
    </i>
    <i r="4">
      <x v="195"/>
      <x v="59"/>
      <x v="18"/>
    </i>
    <i r="4">
      <x v="196"/>
      <x v="59"/>
      <x v="18"/>
    </i>
    <i r="4">
      <x v="197"/>
      <x v="59"/>
      <x v="18"/>
    </i>
    <i r="4">
      <x v="198"/>
      <x v="59"/>
      <x v="18"/>
    </i>
    <i r="4">
      <x v="199"/>
      <x v="59"/>
      <x v="18"/>
    </i>
    <i r="4">
      <x v="200"/>
      <x v="59"/>
      <x v="18"/>
    </i>
    <i r="4">
      <x v="201"/>
      <x v="59"/>
      <x v="18"/>
    </i>
    <i r="4">
      <x v="202"/>
      <x v="59"/>
      <x v="18"/>
    </i>
    <i r="4">
      <x v="203"/>
      <x v="59"/>
      <x v="18"/>
    </i>
    <i r="4">
      <x v="204"/>
      <x v="59"/>
      <x v="18"/>
    </i>
    <i r="4">
      <x v="205"/>
      <x v="59"/>
      <x v="18"/>
    </i>
    <i r="4">
      <x v="206"/>
      <x v="59"/>
      <x v="18"/>
    </i>
    <i r="4">
      <x v="207"/>
      <x v="59"/>
      <x v="18"/>
    </i>
    <i r="4">
      <x v="208"/>
      <x v="59"/>
      <x v="18"/>
    </i>
    <i r="4">
      <x v="209"/>
      <x v="59"/>
      <x v="18"/>
    </i>
    <i r="4">
      <x v="210"/>
      <x v="59"/>
      <x v="18"/>
    </i>
    <i r="4">
      <x v="211"/>
      <x v="59"/>
      <x v="18"/>
    </i>
    <i r="4">
      <x v="212"/>
      <x v="59"/>
      <x v="18"/>
    </i>
    <i r="4">
      <x v="213"/>
      <x v="59"/>
      <x v="18"/>
    </i>
    <i r="4">
      <x v="214"/>
      <x v="59"/>
      <x v="18"/>
    </i>
    <i r="4">
      <x v="215"/>
      <x v="59"/>
      <x v="18"/>
    </i>
    <i r="4">
      <x v="216"/>
      <x v="59"/>
      <x v="18"/>
    </i>
    <i r="4">
      <x v="217"/>
      <x v="59"/>
      <x v="18"/>
    </i>
    <i r="4">
      <x v="218"/>
      <x v="59"/>
      <x v="18"/>
    </i>
    <i r="4">
      <x v="219"/>
      <x v="59"/>
      <x v="18"/>
    </i>
    <i r="4">
      <x v="220"/>
      <x v="59"/>
      <x v="18"/>
    </i>
    <i r="4">
      <x v="221"/>
      <x v="59"/>
      <x v="18"/>
    </i>
    <i r="4">
      <x v="222"/>
      <x v="59"/>
      <x v="18"/>
    </i>
    <i r="4">
      <x v="223"/>
      <x v="59"/>
      <x v="18"/>
    </i>
    <i r="4">
      <x v="224"/>
      <x v="59"/>
      <x v="18"/>
    </i>
    <i r="4">
      <x v="225"/>
      <x v="59"/>
      <x v="18"/>
    </i>
    <i r="4">
      <x v="226"/>
      <x v="59"/>
      <x v="18"/>
    </i>
    <i r="4">
      <x v="227"/>
      <x v="59"/>
      <x v="18"/>
    </i>
    <i r="4">
      <x v="228"/>
      <x v="59"/>
      <x v="18"/>
    </i>
    <i r="4">
      <x v="229"/>
      <x v="59"/>
      <x v="18"/>
    </i>
    <i r="4">
      <x v="230"/>
      <x v="59"/>
      <x v="18"/>
    </i>
    <i r="4">
      <x v="231"/>
      <x v="59"/>
      <x v="18"/>
    </i>
    <i r="4">
      <x v="232"/>
      <x v="59"/>
      <x v="18"/>
    </i>
    <i r="4">
      <x v="233"/>
      <x v="59"/>
      <x v="18"/>
    </i>
    <i r="4">
      <x v="234"/>
      <x v="59"/>
      <x v="18"/>
    </i>
    <i r="4">
      <x v="235"/>
      <x v="59"/>
      <x v="18"/>
    </i>
    <i r="4">
      <x v="236"/>
      <x v="59"/>
      <x v="18"/>
    </i>
    <i r="4">
      <x v="237"/>
      <x v="59"/>
      <x v="18"/>
    </i>
    <i r="4">
      <x v="238"/>
      <x v="59"/>
      <x v="18"/>
    </i>
    <i r="4">
      <x v="239"/>
      <x v="59"/>
      <x v="18"/>
    </i>
    <i r="4">
      <x v="240"/>
      <x v="59"/>
      <x v="18"/>
    </i>
    <i r="4">
      <x v="241"/>
      <x v="59"/>
      <x v="18"/>
    </i>
    <i r="4">
      <x v="242"/>
      <x v="59"/>
      <x v="18"/>
    </i>
    <i r="4">
      <x v="243"/>
      <x v="59"/>
      <x v="18"/>
    </i>
    <i r="4">
      <x v="245"/>
      <x v="59"/>
      <x v="18"/>
    </i>
    <i r="4">
      <x v="246"/>
      <x v="59"/>
      <x v="18"/>
    </i>
    <i r="4">
      <x v="247"/>
      <x v="59"/>
      <x v="18"/>
    </i>
    <i r="4">
      <x v="248"/>
      <x v="59"/>
      <x v="18"/>
    </i>
    <i r="4">
      <x v="249"/>
      <x v="59"/>
      <x v="18"/>
    </i>
    <i r="4">
      <x v="250"/>
      <x v="59"/>
      <x v="18"/>
    </i>
    <i r="4">
      <x v="251"/>
      <x v="59"/>
      <x v="18"/>
    </i>
    <i r="4">
      <x v="252"/>
      <x v="59"/>
      <x v="18"/>
    </i>
    <i r="4">
      <x v="253"/>
      <x v="59"/>
      <x v="18"/>
    </i>
    <i r="4">
      <x v="254"/>
      <x v="59"/>
      <x v="18"/>
    </i>
    <i r="4">
      <x v="255"/>
      <x v="59"/>
      <x v="18"/>
    </i>
    <i r="4">
      <x v="256"/>
      <x v="59"/>
      <x v="18"/>
    </i>
    <i r="4">
      <x v="257"/>
      <x v="59"/>
      <x v="18"/>
    </i>
    <i r="4">
      <x v="258"/>
      <x v="59"/>
      <x v="18"/>
    </i>
    <i r="4">
      <x v="259"/>
      <x v="59"/>
      <x v="18"/>
    </i>
    <i r="4">
      <x v="260"/>
      <x v="59"/>
      <x v="18"/>
    </i>
    <i r="4">
      <x v="261"/>
      <x v="59"/>
      <x v="18"/>
    </i>
    <i r="4">
      <x v="262"/>
      <x v="59"/>
      <x v="18"/>
    </i>
    <i r="4">
      <x v="263"/>
      <x v="59"/>
      <x v="18"/>
    </i>
    <i r="4">
      <x v="280"/>
      <x v="59"/>
      <x v="18"/>
    </i>
    <i r="4">
      <x v="281"/>
      <x v="59"/>
      <x v="18"/>
    </i>
    <i r="4">
      <x v="282"/>
      <x v="59"/>
      <x v="18"/>
    </i>
    <i r="4">
      <x v="283"/>
      <x v="59"/>
      <x v="18"/>
    </i>
    <i r="4">
      <x v="284"/>
      <x v="59"/>
      <x v="18"/>
    </i>
    <i r="4">
      <x v="285"/>
      <x v="59"/>
      <x v="18"/>
    </i>
    <i r="4">
      <x v="287"/>
      <x v="59"/>
      <x v="18"/>
    </i>
    <i r="4">
      <x v="288"/>
      <x v="59"/>
      <x v="18"/>
    </i>
    <i r="4">
      <x v="289"/>
      <x v="59"/>
      <x v="18"/>
    </i>
    <i r="4">
      <x v="290"/>
      <x v="59"/>
      <x v="18"/>
    </i>
    <i r="4">
      <x v="291"/>
      <x v="59"/>
      <x v="18"/>
    </i>
    <i r="4">
      <x v="292"/>
      <x v="59"/>
      <x v="18"/>
    </i>
    <i r="4">
      <x v="293"/>
      <x v="59"/>
      <x v="18"/>
    </i>
    <i r="4">
      <x v="294"/>
      <x v="59"/>
      <x v="18"/>
    </i>
    <i r="4">
      <x v="295"/>
      <x v="59"/>
      <x v="18"/>
    </i>
    <i r="4">
      <x v="296"/>
      <x v="59"/>
      <x v="18"/>
    </i>
    <i r="4">
      <x v="297"/>
      <x v="59"/>
      <x v="18"/>
    </i>
    <i r="4">
      <x v="298"/>
      <x v="59"/>
      <x v="18"/>
    </i>
    <i r="4">
      <x v="299"/>
      <x v="59"/>
      <x v="18"/>
    </i>
    <i r="4">
      <x v="300"/>
      <x v="59"/>
      <x v="18"/>
    </i>
    <i r="4">
      <x v="301"/>
      <x v="59"/>
      <x v="18"/>
    </i>
    <i r="4">
      <x v="302"/>
      <x v="59"/>
      <x v="18"/>
    </i>
    <i r="4">
      <x v="303"/>
      <x v="59"/>
      <x v="18"/>
    </i>
    <i r="4">
      <x v="304"/>
      <x v="59"/>
      <x v="18"/>
    </i>
    <i r="4">
      <x v="305"/>
      <x v="59"/>
      <x v="18"/>
    </i>
    <i r="4">
      <x v="306"/>
      <x v="59"/>
      <x v="18"/>
    </i>
    <i r="4">
      <x v="307"/>
      <x v="59"/>
      <x v="18"/>
    </i>
    <i r="4">
      <x v="308"/>
      <x v="59"/>
      <x v="18"/>
    </i>
    <i r="4">
      <x v="309"/>
      <x v="59"/>
      <x v="18"/>
    </i>
    <i r="4">
      <x v="310"/>
      <x v="59"/>
      <x v="18"/>
    </i>
    <i r="4">
      <x v="311"/>
      <x v="59"/>
      <x v="18"/>
    </i>
    <i r="4">
      <x v="312"/>
      <x v="59"/>
      <x v="18"/>
    </i>
    <i r="4">
      <x v="313"/>
      <x v="59"/>
      <x v="18"/>
    </i>
    <i r="4">
      <x v="314"/>
      <x v="59"/>
      <x v="18"/>
    </i>
    <i r="4">
      <x v="315"/>
      <x v="59"/>
      <x v="18"/>
    </i>
    <i r="4">
      <x v="316"/>
      <x v="59"/>
      <x v="18"/>
    </i>
    <i r="4">
      <x v="317"/>
      <x v="59"/>
      <x v="18"/>
    </i>
    <i r="4">
      <x v="318"/>
      <x v="59"/>
      <x v="18"/>
    </i>
    <i r="4">
      <x v="319"/>
      <x v="59"/>
      <x v="18"/>
    </i>
    <i r="4">
      <x v="320"/>
      <x v="59"/>
      <x v="18"/>
    </i>
    <i r="4">
      <x v="321"/>
      <x v="59"/>
      <x v="18"/>
    </i>
    <i r="4">
      <x v="322"/>
      <x v="59"/>
      <x v="18"/>
    </i>
    <i r="4">
      <x v="323"/>
      <x v="59"/>
      <x v="18"/>
    </i>
    <i r="4">
      <x v="324"/>
      <x v="59"/>
      <x v="18"/>
    </i>
    <i r="4">
      <x v="325"/>
      <x v="59"/>
      <x v="18"/>
    </i>
    <i r="4">
      <x v="326"/>
      <x v="59"/>
      <x v="18"/>
    </i>
    <i r="4">
      <x v="327"/>
      <x v="59"/>
      <x v="18"/>
    </i>
    <i r="4">
      <x v="328"/>
      <x v="59"/>
      <x v="18"/>
    </i>
    <i r="4">
      <x v="329"/>
      <x v="59"/>
      <x v="18"/>
    </i>
    <i r="4">
      <x v="330"/>
      <x v="59"/>
      <x v="18"/>
    </i>
    <i r="4">
      <x v="331"/>
      <x v="59"/>
      <x v="18"/>
    </i>
    <i r="4">
      <x v="332"/>
      <x v="59"/>
      <x v="18"/>
    </i>
    <i r="4">
      <x v="333"/>
      <x v="59"/>
      <x v="18"/>
    </i>
    <i r="4">
      <x v="334"/>
      <x v="59"/>
      <x v="18"/>
    </i>
    <i r="4">
      <x v="335"/>
      <x v="59"/>
      <x v="18"/>
    </i>
    <i r="4">
      <x v="336"/>
      <x v="59"/>
      <x v="18"/>
    </i>
    <i r="4">
      <x v="337"/>
      <x v="59"/>
      <x v="18"/>
    </i>
    <i r="4">
      <x v="338"/>
      <x v="59"/>
      <x v="18"/>
    </i>
    <i r="4">
      <x v="339"/>
      <x v="59"/>
      <x v="18"/>
    </i>
    <i r="4">
      <x v="340"/>
      <x v="59"/>
      <x v="18"/>
    </i>
    <i r="4">
      <x v="341"/>
      <x v="59"/>
      <x v="18"/>
    </i>
    <i r="4">
      <x v="342"/>
      <x v="59"/>
      <x v="18"/>
    </i>
    <i r="4">
      <x v="343"/>
      <x v="59"/>
      <x v="18"/>
    </i>
    <i r="4">
      <x v="344"/>
      <x v="59"/>
      <x v="18"/>
    </i>
    <i r="4">
      <x v="345"/>
      <x v="59"/>
      <x v="18"/>
    </i>
    <i r="4">
      <x v="346"/>
      <x v="59"/>
      <x v="18"/>
    </i>
    <i r="4">
      <x v="347"/>
      <x v="59"/>
      <x v="18"/>
    </i>
    <i r="4">
      <x v="348"/>
      <x v="59"/>
      <x v="18"/>
    </i>
    <i r="4">
      <x v="349"/>
      <x v="59"/>
      <x v="18"/>
    </i>
    <i r="4">
      <x v="350"/>
      <x v="59"/>
      <x v="18"/>
    </i>
    <i r="4">
      <x v="351"/>
      <x v="59"/>
      <x v="18"/>
    </i>
    <i r="4">
      <x v="352"/>
      <x v="59"/>
      <x v="18"/>
    </i>
    <i r="4">
      <x v="353"/>
      <x v="59"/>
      <x v="18"/>
    </i>
    <i r="4">
      <x v="354"/>
      <x v="59"/>
      <x v="18"/>
    </i>
    <i r="4">
      <x v="355"/>
      <x v="59"/>
      <x v="18"/>
    </i>
    <i r="4">
      <x v="356"/>
      <x v="59"/>
      <x v="18"/>
    </i>
    <i r="4">
      <x v="357"/>
      <x v="59"/>
      <x v="18"/>
    </i>
    <i r="4">
      <x v="358"/>
      <x v="59"/>
      <x v="18"/>
    </i>
    <i r="4">
      <x v="359"/>
      <x v="59"/>
      <x v="18"/>
    </i>
    <i r="4">
      <x v="360"/>
      <x v="59"/>
      <x v="18"/>
    </i>
    <i r="4">
      <x v="361"/>
      <x v="59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Sitio_Publico" displayName="Sitio_Publico" ref="A1:AA628" totalsRowShown="0" headerRowDxfId="68">
  <autoFilter ref="A1:AA628" xr:uid="{97B5C476-3F9F-4197-BB18-4AEB96A9D3D7}"/>
  <tableColumns count="27">
    <tableColumn id="1" xr3:uid="{3D431003-FED6-4551-A9A5-C20BDD800BF5}" name="id" dataDxfId="67"/>
    <tableColumn id="2" xr3:uid="{69EBE614-7415-4758-84D1-70A8BB5AD412}" name="idcoleccion" dataDxfId="66"/>
    <tableColumn id="3" xr3:uid="{00067312-1731-4475-9E54-D88AF9927A57}" name="coleccion" dataDxfId="65"/>
    <tableColumn id="4" xr3:uid="{2D5FA4E0-31EC-4F24-BE99-607D3D813655}" name="sector" dataDxfId="64"/>
    <tableColumn id="5" xr3:uid="{DAA5ABD7-005E-4726-9D0E-964ABFE6C124}" name="Filtro URL" dataDxfId="63"/>
    <tableColumn id="6" xr3:uid="{3EE64D21-CEE3-4F56-9BDB-E86405583F0C}" name="tema" dataDxfId="62"/>
    <tableColumn id="7" xr3:uid="{B18CD19C-51DC-46C2-871C-6BE101FACFEB}" name="contenido" dataDxfId="61"/>
    <tableColumn id="8" xr3:uid="{23D5C1AF-BDE4-4009-AB41-531D544CB052}" name="escala" dataDxfId="60"/>
    <tableColumn id="9" xr3:uid="{DA849DF4-1E4F-43E4-98F9-07CF968F8068}" name="territorio" dataDxfId="59"/>
    <tableColumn id="10" xr3:uid="{4CCEC976-24A6-484D-A3BB-EBEF50210414}" name="Filtro Integrado" dataDxfId="58"/>
    <tableColumn id="11" xr3:uid="{633CF37C-9475-458F-93BD-3E6C829259FE}" name="Muestra" dataDxfId="57"/>
    <tableColumn id="12" xr3:uid="{C9AD2F62-6D59-441D-86A3-D657475A5048}" name="temporalidad" dataDxfId="56"/>
    <tableColumn id="13" xr3:uid="{9C90CF92-D46C-45CC-A515-665BEFD59FD0}" name="unidad_medida" dataDxfId="55"/>
    <tableColumn id="14" xr3:uid="{A535AC73-D5CA-471D-961D-840916F57BFB}" name="fuente" dataDxfId="54"/>
    <tableColumn id="15" xr3:uid="{CE821007-F8A2-469B-90CB-A97B34EA0E0D}" name="titulo" dataDxfId="53">
      <calculatedColumnFormula>"Exportaciones de "&amp;Sitio_Publico[[#This Row],[Muestra]]&amp;" producidas en la "&amp;I2&amp;", durante el "&amp;L2</calculatedColumnFormula>
    </tableColumn>
    <tableColumn id="16" xr3:uid="{ACF065FA-53DF-42A2-AB76-F382DF0507E9}" name="descripcion_larga" dataDxfId="52">
      <calculatedColumnFormula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calculatedColumnFormula>
    </tableColumn>
    <tableColumn id="17" xr3:uid="{B3241B34-1F28-488E-962D-702279B7FC29}" name="visualizacion" dataDxfId="51">
      <calculatedColumnFormula>+Q1</calculatedColumnFormula>
    </tableColumn>
    <tableColumn id="18" xr3:uid="{36E18FB8-B090-4513-8878-F34530369C6B}" name="tag" dataDxfId="50">
      <calculatedColumnFormula>+R1&amp;","&amp;P2</calculatedColumnFormula>
    </tableColumn>
    <tableColumn id="19" xr3:uid="{34EAE68C-0B4D-4751-9FD6-9A20417E489D}" name="url" dataDxfId="49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48"/>
    <tableColumn id="21" xr3:uid="{6658E20A-9C4E-46D0-829C-CD31924B1376}" name="Color" dataDxfId="0"/>
    <tableColumn id="22" xr3:uid="{21DBE239-F721-4DEC-9312-D9E30988F7A8}" name="id_grafico" dataDxfId="47">
      <calculatedColumnFormula>+Sitio_Publico[[#This Row],[idcoleccion]]&amp;"-"&amp;Sitio_Publico[[#This Row],[id]]</calculatedColumnFormula>
    </tableColumn>
    <tableColumn id="23" xr3:uid="{51BFA0BA-A1A2-4D6D-9A13-0B82C3B88C4E}" name="idterritorio" dataDxfId="46">
      <calculatedColumnFormula>+VLOOKUP(Sitio_Publico[[#This Row],[territorio]],Estructura!$AE$4:$AH$1500,4,0)</calculatedColumnFormula>
    </tableColumn>
    <tableColumn id="24" xr3:uid="{223E2DD3-A78B-40CF-935F-BB4012C57299}" name="id_tema" dataDxfId="45">
      <calculatedColumnFormula>+VLOOKUP(Sitio_Publico[[#This Row],[tema]],Estructura!$G$4:$J$1514,4,0)</calculatedColumnFormula>
    </tableColumn>
    <tableColumn id="25" xr3:uid="{75573ACC-C413-46F3-8534-404C576ECE29}" name="id_contenido" dataDxfId="44">
      <calculatedColumnFormula>+VLOOKUP(Sitio_Publico[[#This Row],[contenido]],Estructura!$L$4:$O$18,4,0)</calculatedColumnFormula>
    </tableColumn>
    <tableColumn id="26" xr3:uid="{B4A1188A-2AFB-4C47-96CE-A097012C4C72}" name="idfiltro" dataDxfId="43">
      <calculatedColumnFormula>+VLOOKUP(Sitio_Publico[[#This Row],[Filtro Integrado]],Estructura!$U$4:$W$52,3,0)</calculatedColumnFormula>
    </tableColumn>
    <tableColumn id="27" xr3:uid="{B70F5663-983D-46E9-A27F-F0856A7F11DA}" name="id_muestra" dataDxfId="42">
      <calculatedColumnFormula>+VLOOKUP(Sitio_Publico[[#This Row],[Muestra]],Estructura!$Y$4:$AB$175,4,0)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628"/>
  <sheetViews>
    <sheetView showGridLines="0" tabSelected="1" workbookViewId="0">
      <pane xSplit="1" ySplit="1" topLeftCell="B609" activePane="bottomRight" state="frozen"/>
      <selection pane="topRight" activeCell="B1" sqref="B1"/>
      <selection pane="bottomLeft" activeCell="A2" sqref="A2"/>
      <selection pane="bottomRight" activeCell="H638" sqref="H638"/>
    </sheetView>
  </sheetViews>
  <sheetFormatPr baseColWidth="10" defaultRowHeight="14.4" x14ac:dyDescent="0.3"/>
  <cols>
    <col min="1" max="1" width="6.88671875" style="2" customWidth="1"/>
    <col min="2" max="2" width="10.109375" customWidth="1"/>
    <col min="3" max="3" width="10.77734375" customWidth="1"/>
    <col min="4" max="4" width="14.44140625" customWidth="1"/>
    <col min="5" max="5" width="9" bestFit="1" customWidth="1"/>
    <col min="6" max="6" width="14.77734375" customWidth="1"/>
    <col min="7" max="7" width="10.44140625" bestFit="1" customWidth="1"/>
    <col min="8" max="8" width="11.109375" customWidth="1"/>
    <col min="9" max="9" width="12.6640625" style="2" customWidth="1"/>
    <col min="10" max="10" width="14.6640625" style="2" bestFit="1" customWidth="1"/>
    <col min="11" max="11" width="12.6640625" customWidth="1"/>
    <col min="12" max="12" width="16.88671875" customWidth="1"/>
    <col min="13" max="13" width="11.44140625" customWidth="1"/>
    <col min="14" max="14" width="20.88671875" customWidth="1"/>
    <col min="15" max="15" width="35.44140625" customWidth="1"/>
    <col min="16" max="16" width="50.109375" customWidth="1"/>
    <col min="17" max="17" width="15.33203125" customWidth="1"/>
    <col min="18" max="18" width="27.21875" customWidth="1"/>
    <col min="19" max="19" width="36.77734375" style="1" customWidth="1"/>
    <col min="20" max="20" width="12.77734375" bestFit="1" customWidth="1"/>
    <col min="21" max="21" width="8.6640625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381</v>
      </c>
      <c r="C1" s="8" t="s">
        <v>1</v>
      </c>
      <c r="D1" s="8" t="s">
        <v>2</v>
      </c>
      <c r="E1" s="9" t="s">
        <v>363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20</v>
      </c>
      <c r="K1" s="10" t="s">
        <v>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17</v>
      </c>
      <c r="T1" s="11" t="s">
        <v>380</v>
      </c>
      <c r="U1" s="3" t="s">
        <v>382</v>
      </c>
      <c r="V1" s="19" t="s">
        <v>441</v>
      </c>
      <c r="W1" s="19" t="s">
        <v>442</v>
      </c>
      <c r="X1" s="19" t="s">
        <v>383</v>
      </c>
      <c r="Y1" s="19" t="s">
        <v>384</v>
      </c>
      <c r="Z1" s="19" t="s">
        <v>387</v>
      </c>
      <c r="AA1" s="19" t="s">
        <v>386</v>
      </c>
    </row>
    <row r="2" spans="1:27" ht="48" x14ac:dyDescent="0.3">
      <c r="A2" s="43" t="s">
        <v>388</v>
      </c>
      <c r="B2" s="30">
        <v>1</v>
      </c>
      <c r="C2" s="25" t="s">
        <v>446</v>
      </c>
      <c r="D2" s="25" t="s">
        <v>447</v>
      </c>
      <c r="E2" s="17">
        <v>1</v>
      </c>
      <c r="F2" s="13" t="s">
        <v>448</v>
      </c>
      <c r="G2" s="25" t="s">
        <v>449</v>
      </c>
      <c r="H2" s="39" t="s">
        <v>713</v>
      </c>
      <c r="I2" s="36" t="s">
        <v>364</v>
      </c>
      <c r="J2" s="12" t="s">
        <v>450</v>
      </c>
      <c r="K2" s="12" t="s">
        <v>454</v>
      </c>
      <c r="L2" s="12" t="s">
        <v>451</v>
      </c>
      <c r="M2" s="12" t="s">
        <v>452</v>
      </c>
      <c r="N2" s="12" t="s">
        <v>453</v>
      </c>
      <c r="O2" s="26" t="str">
        <f>"Exportaciones de "&amp;Sitio_Publico[[#This Row],[Muestra]]&amp;" producidas en la "&amp;I2&amp;", durante el "&amp;L2</f>
        <v>Exportaciones de Tipo de Fruta producidas en la Región de Tarapacá, durante el Periodo 2012-2020</v>
      </c>
      <c r="P2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Tarapacá por Tipo de Fruta, durante el Periodo 2012-2020 de acuerdo a datos recopilados por la Oficina de Estudios y Políticas Agrarias (ODEPA)- toneladas (t)</v>
      </c>
      <c r="Q2" s="27" t="s">
        <v>456</v>
      </c>
      <c r="R2" s="14" t="s">
        <v>455</v>
      </c>
      <c r="S2" s="15" t="str">
        <f>+"https://analytics.zoho.com/open-view/2395394000000943308?ZOHO_CRITERIA=%22Trasposicion_4.1%22.%22C%C3%B3digo_Regi%C3%B3n%22%20%3D%20"&amp;E2</f>
        <v>https://analytics.zoho.com/open-view/2395394000000943308?ZOHO_CRITERIA=%22Trasposicion_4.1%22.%22C%C3%B3digo_Regi%C3%B3n%22%20%3D%201</v>
      </c>
      <c r="T2" s="16">
        <v>777</v>
      </c>
      <c r="U2" s="24" t="s">
        <v>445</v>
      </c>
      <c r="V2" s="20" t="str">
        <f>+Sitio_Publico[[#This Row],[idcoleccion]]&amp;"-"&amp;Sitio_Publico[[#This Row],[id]]</f>
        <v>1-0001</v>
      </c>
      <c r="W2" s="20">
        <f>+VLOOKUP(Sitio_Publico[[#This Row],[territorio]],Estructura!$AE$4:$AH$1500,4,0)</f>
        <v>30000001</v>
      </c>
      <c r="X2" s="20" t="str">
        <f>+VLOOKUP(Sitio_Publico[[#This Row],[tema]],Estructura!$G$4:$J$1514,4,0)</f>
        <v>T-100</v>
      </c>
      <c r="Y2" s="20" t="str">
        <f>+VLOOKUP(Sitio_Publico[[#This Row],[contenido]],Estructura!$L$4:$O$18,4,0)</f>
        <v>C-101</v>
      </c>
      <c r="Z2" s="20" t="str">
        <f>+VLOOKUP(Sitio_Publico[[#This Row],[Filtro Integrado]],Estructura!$U$4:$W$52,3,0)</f>
        <v>FI-1</v>
      </c>
      <c r="AA2" s="20" t="str">
        <f>+VLOOKUP(Sitio_Publico[[#This Row],[Muestra]],Estructura!$Y$4:$AB$175,4,0)</f>
        <v>M-1001</v>
      </c>
    </row>
    <row r="3" spans="1:27" ht="48" x14ac:dyDescent="0.3">
      <c r="A3" s="18" t="s">
        <v>389</v>
      </c>
      <c r="B3" s="12">
        <f>+B2</f>
        <v>1</v>
      </c>
      <c r="C3" s="13" t="str">
        <f>+C2</f>
        <v>Agricultura</v>
      </c>
      <c r="D3" s="13" t="str">
        <f>+D2</f>
        <v>Agropecuario y Forestal</v>
      </c>
      <c r="E3" s="17">
        <v>2</v>
      </c>
      <c r="F3" s="13" t="str">
        <f>+F2</f>
        <v>Fruta</v>
      </c>
      <c r="G3" s="25" t="str">
        <f>+G2</f>
        <v>Exportaciones</v>
      </c>
      <c r="H3" s="39" t="str">
        <f>+H2</f>
        <v>Región</v>
      </c>
      <c r="I3" s="36" t="s">
        <v>365</v>
      </c>
      <c r="J3" s="12" t="str">
        <f>+J2</f>
        <v>Ninguno</v>
      </c>
      <c r="K3" s="12" t="str">
        <f>+K2</f>
        <v>Tipo de Fruta</v>
      </c>
      <c r="L3" s="12" t="str">
        <f>+L2</f>
        <v>Periodo 2012-2020</v>
      </c>
      <c r="M3" s="12" t="str">
        <f>+M2</f>
        <v>toneladas (t)</v>
      </c>
      <c r="N3" s="12" t="str">
        <f>+N2</f>
        <v>Oficina de Estudios y Políticas Agrarias (ODEPA)</v>
      </c>
      <c r="O3" s="26" t="str">
        <f>"Exportaciones de "&amp;Sitio_Publico[[#This Row],[Muestra]]&amp;" producidas en la "&amp;I3&amp;", durante el "&amp;L3</f>
        <v>Exportaciones de Tipo de Fruta producidas en la Región de Antofagasta, durante el Periodo 2012-2020</v>
      </c>
      <c r="P3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27" t="str">
        <f>+Q2</f>
        <v>Gráfico Apilado</v>
      </c>
      <c r="R3" s="14" t="str">
        <f>+R2</f>
        <v>Berries,Cítricos,Frutos de hueso (carozo),Frutos de pepita,Frutos secos,Frutos oleaginosos,Otros,Tropicales y subtropicales,Uva</v>
      </c>
      <c r="S3" s="15" t="str">
        <f t="shared" ref="S3:S5" si="0">+"https://analytics.zoho.com/open-view/2395394000000943308?ZOHO_CRITERIA=%22Trasposicion_4.1%22.%22C%C3%B3digo_Regi%C3%B3n%22%20%3D%20"&amp;E3</f>
        <v>https://analytics.zoho.com/open-view/2395394000000943308?ZOHO_CRITERIA=%22Trasposicion_4.1%22.%22C%C3%B3digo_Regi%C3%B3n%22%20%3D%202</v>
      </c>
      <c r="T3" s="16">
        <f>+T2</f>
        <v>777</v>
      </c>
      <c r="U3" s="24" t="s">
        <v>445</v>
      </c>
      <c r="V3" s="20" t="str">
        <f>+Sitio_Publico[[#This Row],[idcoleccion]]&amp;"-"&amp;Sitio_Publico[[#This Row],[id]]</f>
        <v>1-0002</v>
      </c>
      <c r="W3" s="20">
        <f>+VLOOKUP(Sitio_Publico[[#This Row],[territorio]],Estructura!$AE$4:$AH$1500,4,0)</f>
        <v>30000002</v>
      </c>
      <c r="X3" s="20" t="str">
        <f>+VLOOKUP(Sitio_Publico[[#This Row],[tema]],Estructura!$G$4:$J$1514,4,0)</f>
        <v>T-100</v>
      </c>
      <c r="Y3" s="20" t="str">
        <f>+VLOOKUP(Sitio_Publico[[#This Row],[contenido]],Estructura!$L$4:$O$18,4,0)</f>
        <v>C-101</v>
      </c>
      <c r="Z3" s="20" t="str">
        <f>+VLOOKUP(Sitio_Publico[[#This Row],[Filtro Integrado]],Estructura!$U$4:$W$52,3,0)</f>
        <v>FI-1</v>
      </c>
      <c r="AA3" s="20" t="str">
        <f>+VLOOKUP(Sitio_Publico[[#This Row],[Muestra]],Estructura!$Y$4:$AB$175,4,0)</f>
        <v>M-1001</v>
      </c>
    </row>
    <row r="4" spans="1:27" ht="48" x14ac:dyDescent="0.3">
      <c r="A4" s="18" t="s">
        <v>390</v>
      </c>
      <c r="B4" s="12">
        <f t="shared" ref="B4:B67" si="1">+B3</f>
        <v>1</v>
      </c>
      <c r="C4" s="13" t="str">
        <f t="shared" ref="C4:C18" si="2">+C3</f>
        <v>Agricultura</v>
      </c>
      <c r="D4" s="13" t="str">
        <f t="shared" ref="D4:D18" si="3">+D3</f>
        <v>Agropecuario y Forestal</v>
      </c>
      <c r="E4" s="17">
        <v>3</v>
      </c>
      <c r="F4" s="13" t="str">
        <f t="shared" ref="F4:F18" si="4">+F3</f>
        <v>Fruta</v>
      </c>
      <c r="G4" s="25" t="str">
        <f t="shared" ref="G4:G18" si="5">+G3</f>
        <v>Exportaciones</v>
      </c>
      <c r="H4" s="39" t="str">
        <f t="shared" ref="H4:H33" si="6">+H3</f>
        <v>Región</v>
      </c>
      <c r="I4" s="36" t="s">
        <v>366</v>
      </c>
      <c r="J4" s="12" t="str">
        <f t="shared" ref="J4:K34" si="7">+J3</f>
        <v>Ninguno</v>
      </c>
      <c r="K4" s="12" t="str">
        <f t="shared" ref="K4:K17" si="8">+K3</f>
        <v>Tipo de Fruta</v>
      </c>
      <c r="L4" s="12" t="str">
        <f t="shared" ref="L4:L62" si="9">+L3</f>
        <v>Periodo 2012-2020</v>
      </c>
      <c r="M4" s="12" t="str">
        <f t="shared" ref="M4:M67" si="10">+M3</f>
        <v>toneladas (t)</v>
      </c>
      <c r="N4" s="12" t="str">
        <f t="shared" ref="N4:N67" si="11">+N3</f>
        <v>Oficina de Estudios y Políticas Agrarias (ODEPA)</v>
      </c>
      <c r="O4" s="26" t="str">
        <f>"Exportaciones de "&amp;Sitio_Publico[[#This Row],[Muestra]]&amp;" producidas en la "&amp;I4&amp;", durante el "&amp;L4</f>
        <v>Exportaciones de Tipo de Fruta producidas en la Región de Atacama, durante el Periodo 2012-2020</v>
      </c>
      <c r="P4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27" t="str">
        <f t="shared" ref="Q4:Q17" si="12">+Q3</f>
        <v>Gráfico Apilado</v>
      </c>
      <c r="R4" s="14" t="str">
        <f t="shared" ref="R4:R67" si="13">+R3</f>
        <v>Berries,Cítricos,Frutos de hueso (carozo),Frutos de pepita,Frutos secos,Frutos oleaginosos,Otros,Tropicales y subtropicales,Uva</v>
      </c>
      <c r="S4" s="15" t="str">
        <f t="shared" si="0"/>
        <v>https://analytics.zoho.com/open-view/2395394000000943308?ZOHO_CRITERIA=%22Trasposicion_4.1%22.%22C%C3%B3digo_Regi%C3%B3n%22%20%3D%203</v>
      </c>
      <c r="T4" s="16">
        <f t="shared" ref="T4:T67" si="14">+T3</f>
        <v>777</v>
      </c>
      <c r="U4" s="24" t="s">
        <v>445</v>
      </c>
      <c r="V4" s="20" t="str">
        <f>+Sitio_Publico[[#This Row],[idcoleccion]]&amp;"-"&amp;Sitio_Publico[[#This Row],[id]]</f>
        <v>1-0003</v>
      </c>
      <c r="W4" s="20">
        <f>+VLOOKUP(Sitio_Publico[[#This Row],[territorio]],Estructura!$AE$4:$AH$1500,4,0)</f>
        <v>30000003</v>
      </c>
      <c r="X4" s="20" t="str">
        <f>+VLOOKUP(Sitio_Publico[[#This Row],[tema]],Estructura!$G$4:$J$1514,4,0)</f>
        <v>T-100</v>
      </c>
      <c r="Y4" s="20" t="str">
        <f>+VLOOKUP(Sitio_Publico[[#This Row],[contenido]],Estructura!$L$4:$O$18,4,0)</f>
        <v>C-101</v>
      </c>
      <c r="Z4" s="20" t="str">
        <f>+VLOOKUP(Sitio_Publico[[#This Row],[Filtro Integrado]],Estructura!$U$4:$W$52,3,0)</f>
        <v>FI-1</v>
      </c>
      <c r="AA4" s="20" t="str">
        <f>+VLOOKUP(Sitio_Publico[[#This Row],[Muestra]],Estructura!$Y$4:$AB$175,4,0)</f>
        <v>M-1001</v>
      </c>
    </row>
    <row r="5" spans="1:27" ht="48" x14ac:dyDescent="0.3">
      <c r="A5" s="18" t="s">
        <v>391</v>
      </c>
      <c r="B5" s="12">
        <f t="shared" si="1"/>
        <v>1</v>
      </c>
      <c r="C5" s="13" t="str">
        <f t="shared" si="2"/>
        <v>Agricultura</v>
      </c>
      <c r="D5" s="13" t="str">
        <f t="shared" si="3"/>
        <v>Agropecuario y Forestal</v>
      </c>
      <c r="E5" s="17">
        <v>4</v>
      </c>
      <c r="F5" s="13" t="str">
        <f t="shared" si="4"/>
        <v>Fruta</v>
      </c>
      <c r="G5" s="25" t="str">
        <f t="shared" si="5"/>
        <v>Exportaciones</v>
      </c>
      <c r="H5" s="39" t="str">
        <f t="shared" si="6"/>
        <v>Región</v>
      </c>
      <c r="I5" s="36" t="s">
        <v>367</v>
      </c>
      <c r="J5" s="12" t="str">
        <f t="shared" si="7"/>
        <v>Ninguno</v>
      </c>
      <c r="K5" s="12" t="str">
        <f t="shared" si="8"/>
        <v>Tipo de Fruta</v>
      </c>
      <c r="L5" s="12" t="str">
        <f t="shared" si="9"/>
        <v>Periodo 2012-2020</v>
      </c>
      <c r="M5" s="12" t="str">
        <f t="shared" si="10"/>
        <v>toneladas (t)</v>
      </c>
      <c r="N5" s="12" t="str">
        <f t="shared" si="11"/>
        <v>Oficina de Estudios y Políticas Agrarias (ODEPA)</v>
      </c>
      <c r="O5" s="26" t="str">
        <f>"Exportaciones de "&amp;Sitio_Publico[[#This Row],[Muestra]]&amp;" producidas en la "&amp;I5&amp;", durante el "&amp;L5</f>
        <v>Exportaciones de Tipo de Fruta producidas en la Región de Coquimbo, durante el Periodo 2012-2020</v>
      </c>
      <c r="P5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27" t="str">
        <f t="shared" si="12"/>
        <v>Gráfico Apilado</v>
      </c>
      <c r="R5" s="14" t="str">
        <f t="shared" si="13"/>
        <v>Berries,Cítricos,Frutos de hueso (carozo),Frutos de pepita,Frutos secos,Frutos oleaginosos,Otros,Tropicales y subtropicales,Uva</v>
      </c>
      <c r="S5" s="15" t="str">
        <f t="shared" si="0"/>
        <v>https://analytics.zoho.com/open-view/2395394000000943308?ZOHO_CRITERIA=%22Trasposicion_4.1%22.%22C%C3%B3digo_Regi%C3%B3n%22%20%3D%204</v>
      </c>
      <c r="T5" s="16">
        <f t="shared" si="14"/>
        <v>777</v>
      </c>
      <c r="U5" s="24" t="s">
        <v>445</v>
      </c>
      <c r="V5" s="20" t="str">
        <f>+Sitio_Publico[[#This Row],[idcoleccion]]&amp;"-"&amp;Sitio_Publico[[#This Row],[id]]</f>
        <v>1-0004</v>
      </c>
      <c r="W5" s="20">
        <f>+VLOOKUP(Sitio_Publico[[#This Row],[territorio]],Estructura!$AE$4:$AH$1500,4,0)</f>
        <v>30000004</v>
      </c>
      <c r="X5" s="20" t="str">
        <f>+VLOOKUP(Sitio_Publico[[#This Row],[tema]],Estructura!$G$4:$J$1514,4,0)</f>
        <v>T-100</v>
      </c>
      <c r="Y5" s="20" t="str">
        <f>+VLOOKUP(Sitio_Publico[[#This Row],[contenido]],Estructura!$L$4:$O$18,4,0)</f>
        <v>C-101</v>
      </c>
      <c r="Z5" s="20" t="str">
        <f>+VLOOKUP(Sitio_Publico[[#This Row],[Filtro Integrado]],Estructura!$U$4:$W$52,3,0)</f>
        <v>FI-1</v>
      </c>
      <c r="AA5" s="20" t="str">
        <f>+VLOOKUP(Sitio_Publico[[#This Row],[Muestra]],Estructura!$Y$4:$AB$175,4,0)</f>
        <v>M-1001</v>
      </c>
    </row>
    <row r="6" spans="1:27" ht="48" x14ac:dyDescent="0.3">
      <c r="A6" s="18" t="s">
        <v>392</v>
      </c>
      <c r="B6" s="12">
        <f t="shared" si="1"/>
        <v>1</v>
      </c>
      <c r="C6" s="13" t="str">
        <f t="shared" si="2"/>
        <v>Agricultura</v>
      </c>
      <c r="D6" s="13" t="str">
        <f t="shared" si="3"/>
        <v>Agropecuario y Forestal</v>
      </c>
      <c r="E6" s="17">
        <v>5</v>
      </c>
      <c r="F6" s="13" t="str">
        <f t="shared" si="4"/>
        <v>Fruta</v>
      </c>
      <c r="G6" s="25" t="str">
        <f t="shared" si="5"/>
        <v>Exportaciones</v>
      </c>
      <c r="H6" s="39" t="str">
        <f t="shared" si="6"/>
        <v>Región</v>
      </c>
      <c r="I6" s="36" t="s">
        <v>368</v>
      </c>
      <c r="J6" s="12" t="str">
        <f t="shared" si="7"/>
        <v>Ninguno</v>
      </c>
      <c r="K6" s="12" t="str">
        <f t="shared" si="8"/>
        <v>Tipo de Fruta</v>
      </c>
      <c r="L6" s="12" t="str">
        <f t="shared" si="9"/>
        <v>Periodo 2012-2020</v>
      </c>
      <c r="M6" s="12" t="str">
        <f t="shared" si="10"/>
        <v>toneladas (t)</v>
      </c>
      <c r="N6" s="12" t="str">
        <f t="shared" si="11"/>
        <v>Oficina de Estudios y Políticas Agrarias (ODEPA)</v>
      </c>
      <c r="O6" s="26" t="str">
        <f>"Exportaciones de "&amp;Sitio_Publico[[#This Row],[Muestra]]&amp;" producidas en la "&amp;I6&amp;", durante el "&amp;L6</f>
        <v>Exportaciones de Tipo de Fruta producidas en la Región de Valparaíso, durante el Periodo 2012-2020</v>
      </c>
      <c r="P6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Valparaíso por Tipo de Fruta, durante el Periodo 2012-2020 de acuerdo a datos recopilados por la Oficina de Estudios y Políticas Agrarias (ODEPA)- toneladas (t)</v>
      </c>
      <c r="Q6" s="27" t="str">
        <f t="shared" si="12"/>
        <v>Gráfico Apilado</v>
      </c>
      <c r="R6" s="14" t="str">
        <f t="shared" si="13"/>
        <v>Berries,Cítricos,Frutos de hueso (carozo),Frutos de pepita,Frutos secos,Frutos oleaginosos,Otros,Tropicales y subtropicales,Uva</v>
      </c>
      <c r="S6" s="15" t="str">
        <f>+"https://analytics.zoho.com/open-view/2395394000000943308?ZOHO_CRITERIA=%22Trasposicion_4.1%22.%22C%C3%B3digo_Regi%C3%B3n%22%20%3D%20"&amp;E6</f>
        <v>https://analytics.zoho.com/open-view/2395394000000943308?ZOHO_CRITERIA=%22Trasposicion_4.1%22.%22C%C3%B3digo_Regi%C3%B3n%22%20%3D%205</v>
      </c>
      <c r="T6" s="16">
        <f t="shared" si="14"/>
        <v>777</v>
      </c>
      <c r="U6" s="24" t="s">
        <v>445</v>
      </c>
      <c r="V6" s="20" t="str">
        <f>+Sitio_Publico[[#This Row],[idcoleccion]]&amp;"-"&amp;Sitio_Publico[[#This Row],[id]]</f>
        <v>1-0005</v>
      </c>
      <c r="W6" s="20">
        <f>+VLOOKUP(Sitio_Publico[[#This Row],[territorio]],Estructura!$AE$4:$AH$1500,4,0)</f>
        <v>30000005</v>
      </c>
      <c r="X6" s="20" t="str">
        <f>+VLOOKUP(Sitio_Publico[[#This Row],[tema]],Estructura!$G$4:$J$1514,4,0)</f>
        <v>T-100</v>
      </c>
      <c r="Y6" s="20" t="str">
        <f>+VLOOKUP(Sitio_Publico[[#This Row],[contenido]],Estructura!$L$4:$O$18,4,0)</f>
        <v>C-101</v>
      </c>
      <c r="Z6" s="20" t="str">
        <f>+VLOOKUP(Sitio_Publico[[#This Row],[Filtro Integrado]],Estructura!$U$4:$W$52,3,0)</f>
        <v>FI-1</v>
      </c>
      <c r="AA6" s="20" t="str">
        <f>+VLOOKUP(Sitio_Publico[[#This Row],[Muestra]],Estructura!$Y$4:$AB$175,4,0)</f>
        <v>M-1001</v>
      </c>
    </row>
    <row r="7" spans="1:27" ht="48" x14ac:dyDescent="0.3">
      <c r="A7" s="18" t="s">
        <v>393</v>
      </c>
      <c r="B7" s="12">
        <f t="shared" si="1"/>
        <v>1</v>
      </c>
      <c r="C7" s="13" t="str">
        <f t="shared" si="2"/>
        <v>Agricultura</v>
      </c>
      <c r="D7" s="13" t="str">
        <f t="shared" si="3"/>
        <v>Agropecuario y Forestal</v>
      </c>
      <c r="E7" s="17">
        <v>6</v>
      </c>
      <c r="F7" s="13" t="str">
        <f t="shared" si="4"/>
        <v>Fruta</v>
      </c>
      <c r="G7" s="25" t="str">
        <f t="shared" si="5"/>
        <v>Exportaciones</v>
      </c>
      <c r="H7" s="39" t="str">
        <f t="shared" si="6"/>
        <v>Región</v>
      </c>
      <c r="I7" s="36" t="s">
        <v>369</v>
      </c>
      <c r="J7" s="12" t="str">
        <f t="shared" si="7"/>
        <v>Ninguno</v>
      </c>
      <c r="K7" s="12" t="str">
        <f t="shared" si="8"/>
        <v>Tipo de Fruta</v>
      </c>
      <c r="L7" s="12" t="str">
        <f t="shared" si="9"/>
        <v>Periodo 2012-2020</v>
      </c>
      <c r="M7" s="12" t="str">
        <f t="shared" si="10"/>
        <v>toneladas (t)</v>
      </c>
      <c r="N7" s="12" t="str">
        <f t="shared" si="11"/>
        <v>Oficina de Estudios y Políticas Agrarias (ODEPA)</v>
      </c>
      <c r="O7" s="26" t="str">
        <f>"Exportaciones de "&amp;Sitio_Publico[[#This Row],[Muestra]]&amp;" producidas en la "&amp;I7&amp;", durante el "&amp;L7</f>
        <v>Exportaciones de Tipo de Fruta producidas en la Región de O'Higgins, durante el Periodo 2012-2020</v>
      </c>
      <c r="P7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O'Higgins por Tipo de Fruta, durante el Periodo 2012-2020 de acuerdo a datos recopilados por la Oficina de Estudios y Políticas Agrarias (ODEPA)- toneladas (t)</v>
      </c>
      <c r="Q7" s="27" t="str">
        <f t="shared" si="12"/>
        <v>Gráfico Apilado</v>
      </c>
      <c r="R7" s="14" t="str">
        <f t="shared" si="13"/>
        <v>Berries,Cítricos,Frutos de hueso (carozo),Frutos de pepita,Frutos secos,Frutos oleaginosos,Otros,Tropicales y subtropicales,Uva</v>
      </c>
      <c r="S7" s="15" t="str">
        <f t="shared" ref="S7:S17" si="15">+"https://analytics.zoho.com/open-view/2395394000000943308?ZOHO_CRITERIA=%22Trasposicion_4.1%22.%22C%C3%B3digo_Regi%C3%B3n%22%20%3D%20"&amp;E7</f>
        <v>https://analytics.zoho.com/open-view/2395394000000943308?ZOHO_CRITERIA=%22Trasposicion_4.1%22.%22C%C3%B3digo_Regi%C3%B3n%22%20%3D%206</v>
      </c>
      <c r="T7" s="16">
        <f t="shared" si="14"/>
        <v>777</v>
      </c>
      <c r="U7" s="24" t="s">
        <v>445</v>
      </c>
      <c r="V7" s="20" t="str">
        <f>+Sitio_Publico[[#This Row],[idcoleccion]]&amp;"-"&amp;Sitio_Publico[[#This Row],[id]]</f>
        <v>1-0006</v>
      </c>
      <c r="W7" s="20">
        <f>+VLOOKUP(Sitio_Publico[[#This Row],[territorio]],Estructura!$AE$4:$AH$1500,4,0)</f>
        <v>30000006</v>
      </c>
      <c r="X7" s="20" t="str">
        <f>+VLOOKUP(Sitio_Publico[[#This Row],[tema]],Estructura!$G$4:$J$1514,4,0)</f>
        <v>T-100</v>
      </c>
      <c r="Y7" s="20" t="str">
        <f>+VLOOKUP(Sitio_Publico[[#This Row],[contenido]],Estructura!$L$4:$O$18,4,0)</f>
        <v>C-101</v>
      </c>
      <c r="Z7" s="20" t="str">
        <f>+VLOOKUP(Sitio_Publico[[#This Row],[Filtro Integrado]],Estructura!$U$4:$W$52,3,0)</f>
        <v>FI-1</v>
      </c>
      <c r="AA7" s="20" t="str">
        <f>+VLOOKUP(Sitio_Publico[[#This Row],[Muestra]],Estructura!$Y$4:$AB$175,4,0)</f>
        <v>M-1001</v>
      </c>
    </row>
    <row r="8" spans="1:27" ht="48" x14ac:dyDescent="0.3">
      <c r="A8" s="18" t="s">
        <v>394</v>
      </c>
      <c r="B8" s="12">
        <f t="shared" si="1"/>
        <v>1</v>
      </c>
      <c r="C8" s="13" t="str">
        <f t="shared" si="2"/>
        <v>Agricultura</v>
      </c>
      <c r="D8" s="13" t="str">
        <f t="shared" si="3"/>
        <v>Agropecuario y Forestal</v>
      </c>
      <c r="E8" s="17">
        <v>7</v>
      </c>
      <c r="F8" s="13" t="str">
        <f t="shared" si="4"/>
        <v>Fruta</v>
      </c>
      <c r="G8" s="25" t="str">
        <f t="shared" si="5"/>
        <v>Exportaciones</v>
      </c>
      <c r="H8" s="39" t="str">
        <f t="shared" si="6"/>
        <v>Región</v>
      </c>
      <c r="I8" s="36" t="s">
        <v>370</v>
      </c>
      <c r="J8" s="12" t="str">
        <f t="shared" si="7"/>
        <v>Ninguno</v>
      </c>
      <c r="K8" s="12" t="str">
        <f t="shared" si="8"/>
        <v>Tipo de Fruta</v>
      </c>
      <c r="L8" s="12" t="str">
        <f t="shared" si="9"/>
        <v>Periodo 2012-2020</v>
      </c>
      <c r="M8" s="12" t="str">
        <f t="shared" si="10"/>
        <v>toneladas (t)</v>
      </c>
      <c r="N8" s="12" t="str">
        <f t="shared" si="11"/>
        <v>Oficina de Estudios y Políticas Agrarias (ODEPA)</v>
      </c>
      <c r="O8" s="26" t="str">
        <f>"Exportaciones de "&amp;Sitio_Publico[[#This Row],[Muestra]]&amp;" producidas en la "&amp;I8&amp;", durante el "&amp;L8</f>
        <v>Exportaciones de Tipo de Fruta producidas en la Región de Maule, durante el Periodo 2012-2020</v>
      </c>
      <c r="P8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Maule por Tipo de Fruta, durante el Periodo 2012-2020 de acuerdo a datos recopilados por la Oficina de Estudios y Políticas Agrarias (ODEPA)- toneladas (t)</v>
      </c>
      <c r="Q8" s="27" t="str">
        <f t="shared" si="12"/>
        <v>Gráfico Apilado</v>
      </c>
      <c r="R8" s="14" t="str">
        <f t="shared" si="13"/>
        <v>Berries,Cítricos,Frutos de hueso (carozo),Frutos de pepita,Frutos secos,Frutos oleaginosos,Otros,Tropicales y subtropicales,Uva</v>
      </c>
      <c r="S8" s="15" t="str">
        <f t="shared" si="15"/>
        <v>https://analytics.zoho.com/open-view/2395394000000943308?ZOHO_CRITERIA=%22Trasposicion_4.1%22.%22C%C3%B3digo_Regi%C3%B3n%22%20%3D%207</v>
      </c>
      <c r="T8" s="16">
        <f t="shared" si="14"/>
        <v>777</v>
      </c>
      <c r="U8" s="24" t="s">
        <v>445</v>
      </c>
      <c r="V8" s="20" t="str">
        <f>+Sitio_Publico[[#This Row],[idcoleccion]]&amp;"-"&amp;Sitio_Publico[[#This Row],[id]]</f>
        <v>1-0007</v>
      </c>
      <c r="W8" s="20">
        <f>+VLOOKUP(Sitio_Publico[[#This Row],[territorio]],Estructura!$AE$4:$AH$1500,4,0)</f>
        <v>30000007</v>
      </c>
      <c r="X8" s="20" t="str">
        <f>+VLOOKUP(Sitio_Publico[[#This Row],[tema]],Estructura!$G$4:$J$1514,4,0)</f>
        <v>T-100</v>
      </c>
      <c r="Y8" s="20" t="str">
        <f>+VLOOKUP(Sitio_Publico[[#This Row],[contenido]],Estructura!$L$4:$O$18,4,0)</f>
        <v>C-101</v>
      </c>
      <c r="Z8" s="20" t="str">
        <f>+VLOOKUP(Sitio_Publico[[#This Row],[Filtro Integrado]],Estructura!$U$4:$W$52,3,0)</f>
        <v>FI-1</v>
      </c>
      <c r="AA8" s="20" t="str">
        <f>+VLOOKUP(Sitio_Publico[[#This Row],[Muestra]],Estructura!$Y$4:$AB$175,4,0)</f>
        <v>M-1001</v>
      </c>
    </row>
    <row r="9" spans="1:27" ht="48" x14ac:dyDescent="0.3">
      <c r="A9" s="18" t="s">
        <v>395</v>
      </c>
      <c r="B9" s="12">
        <f t="shared" si="1"/>
        <v>1</v>
      </c>
      <c r="C9" s="13" t="str">
        <f t="shared" si="2"/>
        <v>Agricultura</v>
      </c>
      <c r="D9" s="13" t="str">
        <f t="shared" si="3"/>
        <v>Agropecuario y Forestal</v>
      </c>
      <c r="E9" s="17">
        <v>8</v>
      </c>
      <c r="F9" s="13" t="str">
        <f t="shared" si="4"/>
        <v>Fruta</v>
      </c>
      <c r="G9" s="25" t="str">
        <f t="shared" si="5"/>
        <v>Exportaciones</v>
      </c>
      <c r="H9" s="39" t="str">
        <f t="shared" si="6"/>
        <v>Región</v>
      </c>
      <c r="I9" s="36" t="s">
        <v>371</v>
      </c>
      <c r="J9" s="12" t="str">
        <f t="shared" si="7"/>
        <v>Ninguno</v>
      </c>
      <c r="K9" s="12" t="str">
        <f t="shared" si="8"/>
        <v>Tipo de Fruta</v>
      </c>
      <c r="L9" s="12" t="str">
        <f t="shared" si="9"/>
        <v>Periodo 2012-2020</v>
      </c>
      <c r="M9" s="12" t="str">
        <f t="shared" si="10"/>
        <v>toneladas (t)</v>
      </c>
      <c r="N9" s="12" t="str">
        <f t="shared" si="11"/>
        <v>Oficina de Estudios y Políticas Agrarias (ODEPA)</v>
      </c>
      <c r="O9" s="26" t="str">
        <f>"Exportaciones de "&amp;Sitio_Publico[[#This Row],[Muestra]]&amp;" producidas en la "&amp;I9&amp;", durante el "&amp;L9</f>
        <v>Exportaciones de Tipo de Fruta producidas en la Región del Biobío, durante el Periodo 2012-2020</v>
      </c>
      <c r="P9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del Biobío por Tipo de Fruta, durante el Periodo 2012-2020 de acuerdo a datos recopilados por la Oficina de Estudios y Políticas Agrarias (ODEPA)- toneladas (t)</v>
      </c>
      <c r="Q9" s="27" t="str">
        <f t="shared" si="12"/>
        <v>Gráfico Apilado</v>
      </c>
      <c r="R9" s="14" t="str">
        <f t="shared" si="13"/>
        <v>Berries,Cítricos,Frutos de hueso (carozo),Frutos de pepita,Frutos secos,Frutos oleaginosos,Otros,Tropicales y subtropicales,Uva</v>
      </c>
      <c r="S9" s="15" t="str">
        <f t="shared" si="15"/>
        <v>https://analytics.zoho.com/open-view/2395394000000943308?ZOHO_CRITERIA=%22Trasposicion_4.1%22.%22C%C3%B3digo_Regi%C3%B3n%22%20%3D%208</v>
      </c>
      <c r="T9" s="16">
        <f t="shared" si="14"/>
        <v>777</v>
      </c>
      <c r="U9" s="24" t="s">
        <v>445</v>
      </c>
      <c r="V9" s="20" t="str">
        <f>+Sitio_Publico[[#This Row],[idcoleccion]]&amp;"-"&amp;Sitio_Publico[[#This Row],[id]]</f>
        <v>1-0008</v>
      </c>
      <c r="W9" s="20">
        <f>+VLOOKUP(Sitio_Publico[[#This Row],[territorio]],Estructura!$AE$4:$AH$1500,4,0)</f>
        <v>30000008</v>
      </c>
      <c r="X9" s="20" t="str">
        <f>+VLOOKUP(Sitio_Publico[[#This Row],[tema]],Estructura!$G$4:$J$1514,4,0)</f>
        <v>T-100</v>
      </c>
      <c r="Y9" s="20" t="str">
        <f>+VLOOKUP(Sitio_Publico[[#This Row],[contenido]],Estructura!$L$4:$O$18,4,0)</f>
        <v>C-101</v>
      </c>
      <c r="Z9" s="20" t="str">
        <f>+VLOOKUP(Sitio_Publico[[#This Row],[Filtro Integrado]],Estructura!$U$4:$W$52,3,0)</f>
        <v>FI-1</v>
      </c>
      <c r="AA9" s="20" t="str">
        <f>+VLOOKUP(Sitio_Publico[[#This Row],[Muestra]],Estructura!$Y$4:$AB$175,4,0)</f>
        <v>M-1001</v>
      </c>
    </row>
    <row r="10" spans="1:27" ht="48" x14ac:dyDescent="0.3">
      <c r="A10" s="18" t="s">
        <v>396</v>
      </c>
      <c r="B10" s="12">
        <f t="shared" si="1"/>
        <v>1</v>
      </c>
      <c r="C10" s="13" t="str">
        <f t="shared" si="2"/>
        <v>Agricultura</v>
      </c>
      <c r="D10" s="13" t="str">
        <f t="shared" si="3"/>
        <v>Agropecuario y Forestal</v>
      </c>
      <c r="E10" s="17">
        <v>9</v>
      </c>
      <c r="F10" s="13" t="str">
        <f t="shared" si="4"/>
        <v>Fruta</v>
      </c>
      <c r="G10" s="25" t="str">
        <f t="shared" si="5"/>
        <v>Exportaciones</v>
      </c>
      <c r="H10" s="39" t="str">
        <f t="shared" si="6"/>
        <v>Región</v>
      </c>
      <c r="I10" s="36" t="s">
        <v>372</v>
      </c>
      <c r="J10" s="12" t="str">
        <f t="shared" si="7"/>
        <v>Ninguno</v>
      </c>
      <c r="K10" s="12" t="str">
        <f t="shared" si="8"/>
        <v>Tipo de Fruta</v>
      </c>
      <c r="L10" s="12" t="str">
        <f t="shared" si="9"/>
        <v>Periodo 2012-2020</v>
      </c>
      <c r="M10" s="12" t="str">
        <f t="shared" si="10"/>
        <v>toneladas (t)</v>
      </c>
      <c r="N10" s="12" t="str">
        <f t="shared" si="11"/>
        <v>Oficina de Estudios y Políticas Agrarias (ODEPA)</v>
      </c>
      <c r="O10" s="26" t="str">
        <f>"Exportaciones de "&amp;Sitio_Publico[[#This Row],[Muestra]]&amp;" producidas en la "&amp;I10&amp;", durante el "&amp;L10</f>
        <v>Exportaciones de Tipo de Fruta producidas en la Región de La Araucanía, durante el Periodo 2012-2020</v>
      </c>
      <c r="P10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La Araucanía por Tipo de Fruta, durante el Periodo 2012-2020 de acuerdo a datos recopilados por la Oficina de Estudios y Políticas Agrarias (ODEPA)- toneladas (t)</v>
      </c>
      <c r="Q10" s="27" t="str">
        <f t="shared" si="12"/>
        <v>Gráfico Apilado</v>
      </c>
      <c r="R10" s="14" t="str">
        <f t="shared" si="13"/>
        <v>Berries,Cítricos,Frutos de hueso (carozo),Frutos de pepita,Frutos secos,Frutos oleaginosos,Otros,Tropicales y subtropicales,Uva</v>
      </c>
      <c r="S10" s="15" t="str">
        <f t="shared" si="15"/>
        <v>https://analytics.zoho.com/open-view/2395394000000943308?ZOHO_CRITERIA=%22Trasposicion_4.1%22.%22C%C3%B3digo_Regi%C3%B3n%22%20%3D%209</v>
      </c>
      <c r="T10" s="16">
        <f t="shared" si="14"/>
        <v>777</v>
      </c>
      <c r="U10" s="24" t="s">
        <v>445</v>
      </c>
      <c r="V10" s="20" t="str">
        <f>+Sitio_Publico[[#This Row],[idcoleccion]]&amp;"-"&amp;Sitio_Publico[[#This Row],[id]]</f>
        <v>1-0009</v>
      </c>
      <c r="W10" s="20">
        <f>+VLOOKUP(Sitio_Publico[[#This Row],[territorio]],Estructura!$AE$4:$AH$1500,4,0)</f>
        <v>30000009</v>
      </c>
      <c r="X10" s="20" t="str">
        <f>+VLOOKUP(Sitio_Publico[[#This Row],[tema]],Estructura!$G$4:$J$1514,4,0)</f>
        <v>T-100</v>
      </c>
      <c r="Y10" s="20" t="str">
        <f>+VLOOKUP(Sitio_Publico[[#This Row],[contenido]],Estructura!$L$4:$O$18,4,0)</f>
        <v>C-101</v>
      </c>
      <c r="Z10" s="20" t="str">
        <f>+VLOOKUP(Sitio_Publico[[#This Row],[Filtro Integrado]],Estructura!$U$4:$W$52,3,0)</f>
        <v>FI-1</v>
      </c>
      <c r="AA10" s="20" t="str">
        <f>+VLOOKUP(Sitio_Publico[[#This Row],[Muestra]],Estructura!$Y$4:$AB$175,4,0)</f>
        <v>M-1001</v>
      </c>
    </row>
    <row r="11" spans="1:27" ht="48" x14ac:dyDescent="0.3">
      <c r="A11" s="18" t="s">
        <v>397</v>
      </c>
      <c r="B11" s="12">
        <f t="shared" si="1"/>
        <v>1</v>
      </c>
      <c r="C11" s="13" t="str">
        <f t="shared" si="2"/>
        <v>Agricultura</v>
      </c>
      <c r="D11" s="13" t="str">
        <f t="shared" si="3"/>
        <v>Agropecuario y Forestal</v>
      </c>
      <c r="E11" s="17">
        <v>10</v>
      </c>
      <c r="F11" s="13" t="str">
        <f t="shared" si="4"/>
        <v>Fruta</v>
      </c>
      <c r="G11" s="25" t="str">
        <f t="shared" si="5"/>
        <v>Exportaciones</v>
      </c>
      <c r="H11" s="39" t="str">
        <f t="shared" si="6"/>
        <v>Región</v>
      </c>
      <c r="I11" s="36" t="s">
        <v>373</v>
      </c>
      <c r="J11" s="12" t="str">
        <f t="shared" si="7"/>
        <v>Ninguno</v>
      </c>
      <c r="K11" s="12" t="str">
        <f t="shared" si="8"/>
        <v>Tipo de Fruta</v>
      </c>
      <c r="L11" s="12" t="str">
        <f t="shared" si="9"/>
        <v>Periodo 2012-2020</v>
      </c>
      <c r="M11" s="12" t="str">
        <f t="shared" si="10"/>
        <v>toneladas (t)</v>
      </c>
      <c r="N11" s="12" t="str">
        <f t="shared" si="11"/>
        <v>Oficina de Estudios y Políticas Agrarias (ODEPA)</v>
      </c>
      <c r="O11" s="26" t="str">
        <f>"Exportaciones de "&amp;Sitio_Publico[[#This Row],[Muestra]]&amp;" producidas en la "&amp;I11&amp;", durante el "&amp;L11</f>
        <v>Exportaciones de Tipo de Fruta producidas en la Región de Los Lagos, durante el Periodo 2012-2020</v>
      </c>
      <c r="P11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Lagos por Tipo de Fruta, durante el Periodo 2012-2020 de acuerdo a datos recopilados por la Oficina de Estudios y Políticas Agrarias (ODEPA)- toneladas (t)</v>
      </c>
      <c r="Q11" s="27" t="str">
        <f t="shared" si="12"/>
        <v>Gráfico Apilado</v>
      </c>
      <c r="R11" s="14" t="str">
        <f t="shared" si="13"/>
        <v>Berries,Cítricos,Frutos de hueso (carozo),Frutos de pepita,Frutos secos,Frutos oleaginosos,Otros,Tropicales y subtropicales,Uva</v>
      </c>
      <c r="S11" s="15" t="str">
        <f t="shared" si="15"/>
        <v>https://analytics.zoho.com/open-view/2395394000000943308?ZOHO_CRITERIA=%22Trasposicion_4.1%22.%22C%C3%B3digo_Regi%C3%B3n%22%20%3D%2010</v>
      </c>
      <c r="T11" s="16">
        <f t="shared" si="14"/>
        <v>777</v>
      </c>
      <c r="U11" s="24" t="s">
        <v>445</v>
      </c>
      <c r="V11" s="20" t="str">
        <f>+Sitio_Publico[[#This Row],[idcoleccion]]&amp;"-"&amp;Sitio_Publico[[#This Row],[id]]</f>
        <v>1-0010</v>
      </c>
      <c r="W11" s="20">
        <f>+VLOOKUP(Sitio_Publico[[#This Row],[territorio]],Estructura!$AE$4:$AH$1500,4,0)</f>
        <v>30000010</v>
      </c>
      <c r="X11" s="20" t="str">
        <f>+VLOOKUP(Sitio_Publico[[#This Row],[tema]],Estructura!$G$4:$J$1514,4,0)</f>
        <v>T-100</v>
      </c>
      <c r="Y11" s="20" t="str">
        <f>+VLOOKUP(Sitio_Publico[[#This Row],[contenido]],Estructura!$L$4:$O$18,4,0)</f>
        <v>C-101</v>
      </c>
      <c r="Z11" s="20" t="str">
        <f>+VLOOKUP(Sitio_Publico[[#This Row],[Filtro Integrado]],Estructura!$U$4:$W$52,3,0)</f>
        <v>FI-1</v>
      </c>
      <c r="AA11" s="20" t="str">
        <f>+VLOOKUP(Sitio_Publico[[#This Row],[Muestra]],Estructura!$Y$4:$AB$175,4,0)</f>
        <v>M-1001</v>
      </c>
    </row>
    <row r="12" spans="1:27" ht="48" x14ac:dyDescent="0.3">
      <c r="A12" s="18" t="s">
        <v>398</v>
      </c>
      <c r="B12" s="12">
        <f t="shared" si="1"/>
        <v>1</v>
      </c>
      <c r="C12" s="13" t="str">
        <f t="shared" si="2"/>
        <v>Agricultura</v>
      </c>
      <c r="D12" s="13" t="str">
        <f t="shared" si="3"/>
        <v>Agropecuario y Forestal</v>
      </c>
      <c r="E12" s="17">
        <v>11</v>
      </c>
      <c r="F12" s="13" t="str">
        <f t="shared" si="4"/>
        <v>Fruta</v>
      </c>
      <c r="G12" s="25" t="str">
        <f t="shared" si="5"/>
        <v>Exportaciones</v>
      </c>
      <c r="H12" s="39" t="str">
        <f t="shared" si="6"/>
        <v>Región</v>
      </c>
      <c r="I12" s="36" t="s">
        <v>374</v>
      </c>
      <c r="J12" s="12" t="str">
        <f t="shared" si="7"/>
        <v>Ninguno</v>
      </c>
      <c r="K12" s="12" t="str">
        <f t="shared" si="8"/>
        <v>Tipo de Fruta</v>
      </c>
      <c r="L12" s="12" t="str">
        <f t="shared" si="9"/>
        <v>Periodo 2012-2020</v>
      </c>
      <c r="M12" s="12" t="str">
        <f t="shared" si="10"/>
        <v>toneladas (t)</v>
      </c>
      <c r="N12" s="12" t="str">
        <f t="shared" si="11"/>
        <v>Oficina de Estudios y Políticas Agrarias (ODEPA)</v>
      </c>
      <c r="O12" s="26" t="str">
        <f>"Exportaciones de "&amp;Sitio_Publico[[#This Row],[Muestra]]&amp;" producidas en la "&amp;I12&amp;", durante el "&amp;L12</f>
        <v>Exportaciones de Tipo de Fruta producidas en la Región de Aysén, durante el Periodo 2012-2020</v>
      </c>
      <c r="P12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Aysén por Tipo de Fruta, durante el Periodo 2012-2020 de acuerdo a datos recopilados por la Oficina de Estudios y Políticas Agrarias (ODEPA)- toneladas (t)</v>
      </c>
      <c r="Q12" s="27" t="str">
        <f t="shared" si="12"/>
        <v>Gráfico Apilado</v>
      </c>
      <c r="R12" s="14" t="str">
        <f t="shared" si="13"/>
        <v>Berries,Cítricos,Frutos de hueso (carozo),Frutos de pepita,Frutos secos,Frutos oleaginosos,Otros,Tropicales y subtropicales,Uva</v>
      </c>
      <c r="S12" s="15" t="str">
        <f t="shared" si="15"/>
        <v>https://analytics.zoho.com/open-view/2395394000000943308?ZOHO_CRITERIA=%22Trasposicion_4.1%22.%22C%C3%B3digo_Regi%C3%B3n%22%20%3D%2011</v>
      </c>
      <c r="T12" s="16">
        <f t="shared" si="14"/>
        <v>777</v>
      </c>
      <c r="U12" s="24" t="s">
        <v>445</v>
      </c>
      <c r="V12" s="20" t="str">
        <f>+Sitio_Publico[[#This Row],[idcoleccion]]&amp;"-"&amp;Sitio_Publico[[#This Row],[id]]</f>
        <v>1-0011</v>
      </c>
      <c r="W12" s="20">
        <f>+VLOOKUP(Sitio_Publico[[#This Row],[territorio]],Estructura!$AE$4:$AH$1500,4,0)</f>
        <v>30000011</v>
      </c>
      <c r="X12" s="20" t="str">
        <f>+VLOOKUP(Sitio_Publico[[#This Row],[tema]],Estructura!$G$4:$J$1514,4,0)</f>
        <v>T-100</v>
      </c>
      <c r="Y12" s="20" t="str">
        <f>+VLOOKUP(Sitio_Publico[[#This Row],[contenido]],Estructura!$L$4:$O$18,4,0)</f>
        <v>C-101</v>
      </c>
      <c r="Z12" s="20" t="str">
        <f>+VLOOKUP(Sitio_Publico[[#This Row],[Filtro Integrado]],Estructura!$U$4:$W$52,3,0)</f>
        <v>FI-1</v>
      </c>
      <c r="AA12" s="20" t="str">
        <f>+VLOOKUP(Sitio_Publico[[#This Row],[Muestra]],Estructura!$Y$4:$AB$175,4,0)</f>
        <v>M-1001</v>
      </c>
    </row>
    <row r="13" spans="1:27" ht="48" x14ac:dyDescent="0.3">
      <c r="A13" s="18" t="s">
        <v>399</v>
      </c>
      <c r="B13" s="12">
        <f t="shared" si="1"/>
        <v>1</v>
      </c>
      <c r="C13" s="13" t="str">
        <f t="shared" si="2"/>
        <v>Agricultura</v>
      </c>
      <c r="D13" s="13" t="str">
        <f t="shared" si="3"/>
        <v>Agropecuario y Forestal</v>
      </c>
      <c r="E13" s="17">
        <v>12</v>
      </c>
      <c r="F13" s="13" t="str">
        <f t="shared" si="4"/>
        <v>Fruta</v>
      </c>
      <c r="G13" s="25" t="str">
        <f t="shared" si="5"/>
        <v>Exportaciones</v>
      </c>
      <c r="H13" s="39" t="str">
        <f t="shared" si="6"/>
        <v>Región</v>
      </c>
      <c r="I13" s="36" t="s">
        <v>375</v>
      </c>
      <c r="J13" s="12" t="str">
        <f t="shared" si="7"/>
        <v>Ninguno</v>
      </c>
      <c r="K13" s="12" t="str">
        <f t="shared" si="8"/>
        <v>Tipo de Fruta</v>
      </c>
      <c r="L13" s="12" t="str">
        <f t="shared" si="9"/>
        <v>Periodo 2012-2020</v>
      </c>
      <c r="M13" s="12" t="str">
        <f t="shared" si="10"/>
        <v>toneladas (t)</v>
      </c>
      <c r="N13" s="12" t="str">
        <f t="shared" si="11"/>
        <v>Oficina de Estudios y Políticas Agrarias (ODEPA)</v>
      </c>
      <c r="O13" s="26" t="str">
        <f>"Exportaciones de "&amp;Sitio_Publico[[#This Row],[Muestra]]&amp;" producidas en la "&amp;I13&amp;", durante el "&amp;L13</f>
        <v>Exportaciones de Tipo de Fruta producidas en la Región de Magallanes, durante el Periodo 2012-2020</v>
      </c>
      <c r="P13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Magallanes por Tipo de Fruta, durante el Periodo 2012-2020 de acuerdo a datos recopilados por la Oficina de Estudios y Políticas Agrarias (ODEPA)- toneladas (t)</v>
      </c>
      <c r="Q13" s="27" t="str">
        <f t="shared" si="12"/>
        <v>Gráfico Apilado</v>
      </c>
      <c r="R13" s="14" t="str">
        <f t="shared" si="13"/>
        <v>Berries,Cítricos,Frutos de hueso (carozo),Frutos de pepita,Frutos secos,Frutos oleaginosos,Otros,Tropicales y subtropicales,Uva</v>
      </c>
      <c r="S13" s="15" t="str">
        <f t="shared" si="15"/>
        <v>https://analytics.zoho.com/open-view/2395394000000943308?ZOHO_CRITERIA=%22Trasposicion_4.1%22.%22C%C3%B3digo_Regi%C3%B3n%22%20%3D%2012</v>
      </c>
      <c r="T13" s="16">
        <f t="shared" si="14"/>
        <v>777</v>
      </c>
      <c r="U13" s="24" t="s">
        <v>445</v>
      </c>
      <c r="V13" s="20" t="str">
        <f>+Sitio_Publico[[#This Row],[idcoleccion]]&amp;"-"&amp;Sitio_Publico[[#This Row],[id]]</f>
        <v>1-0012</v>
      </c>
      <c r="W13" s="20">
        <f>+VLOOKUP(Sitio_Publico[[#This Row],[territorio]],Estructura!$AE$4:$AH$1500,4,0)</f>
        <v>30000012</v>
      </c>
      <c r="X13" s="20" t="str">
        <f>+VLOOKUP(Sitio_Publico[[#This Row],[tema]],Estructura!$G$4:$J$1514,4,0)</f>
        <v>T-100</v>
      </c>
      <c r="Y13" s="20" t="str">
        <f>+VLOOKUP(Sitio_Publico[[#This Row],[contenido]],Estructura!$L$4:$O$18,4,0)</f>
        <v>C-101</v>
      </c>
      <c r="Z13" s="20" t="str">
        <f>+VLOOKUP(Sitio_Publico[[#This Row],[Filtro Integrado]],Estructura!$U$4:$W$52,3,0)</f>
        <v>FI-1</v>
      </c>
      <c r="AA13" s="20" t="str">
        <f>+VLOOKUP(Sitio_Publico[[#This Row],[Muestra]],Estructura!$Y$4:$AB$175,4,0)</f>
        <v>M-1001</v>
      </c>
    </row>
    <row r="14" spans="1:27" ht="48" x14ac:dyDescent="0.3">
      <c r="A14" s="18" t="s">
        <v>400</v>
      </c>
      <c r="B14" s="12">
        <f t="shared" si="1"/>
        <v>1</v>
      </c>
      <c r="C14" s="13" t="str">
        <f t="shared" si="2"/>
        <v>Agricultura</v>
      </c>
      <c r="D14" s="13" t="str">
        <f t="shared" si="3"/>
        <v>Agropecuario y Forestal</v>
      </c>
      <c r="E14" s="17">
        <v>13</v>
      </c>
      <c r="F14" s="13" t="str">
        <f t="shared" si="4"/>
        <v>Fruta</v>
      </c>
      <c r="G14" s="25" t="str">
        <f t="shared" si="5"/>
        <v>Exportaciones</v>
      </c>
      <c r="H14" s="39" t="str">
        <f t="shared" si="6"/>
        <v>Región</v>
      </c>
      <c r="I14" s="36" t="s">
        <v>376</v>
      </c>
      <c r="J14" s="12" t="str">
        <f t="shared" si="7"/>
        <v>Ninguno</v>
      </c>
      <c r="K14" s="12" t="str">
        <f t="shared" si="8"/>
        <v>Tipo de Fruta</v>
      </c>
      <c r="L14" s="12" t="str">
        <f t="shared" si="9"/>
        <v>Periodo 2012-2020</v>
      </c>
      <c r="M14" s="12" t="str">
        <f t="shared" si="10"/>
        <v>toneladas (t)</v>
      </c>
      <c r="N14" s="12" t="str">
        <f t="shared" si="11"/>
        <v>Oficina de Estudios y Políticas Agrarias (ODEPA)</v>
      </c>
      <c r="O14" s="26" t="str">
        <f>"Exportaciones de "&amp;Sitio_Publico[[#This Row],[Muestra]]&amp;" producidas en la "&amp;I14&amp;", durante el "&amp;L14</f>
        <v>Exportaciones de Tipo de Fruta producidas en la Región Metropolitana, durante el Periodo 2012-2020</v>
      </c>
      <c r="P14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Metropolitana por Tipo de Fruta, durante el Periodo 2012-2020 de acuerdo a datos recopilados por la Oficina de Estudios y Políticas Agrarias (ODEPA)- toneladas (t)</v>
      </c>
      <c r="Q14" s="27" t="str">
        <f t="shared" si="12"/>
        <v>Gráfico Apilado</v>
      </c>
      <c r="R14" s="14" t="str">
        <f t="shared" si="13"/>
        <v>Berries,Cítricos,Frutos de hueso (carozo),Frutos de pepita,Frutos secos,Frutos oleaginosos,Otros,Tropicales y subtropicales,Uva</v>
      </c>
      <c r="S14" s="15" t="str">
        <f t="shared" si="15"/>
        <v>https://analytics.zoho.com/open-view/2395394000000943308?ZOHO_CRITERIA=%22Trasposicion_4.1%22.%22C%C3%B3digo_Regi%C3%B3n%22%20%3D%2013</v>
      </c>
      <c r="T14" s="16">
        <f t="shared" si="14"/>
        <v>777</v>
      </c>
      <c r="U14" s="24" t="s">
        <v>445</v>
      </c>
      <c r="V14" s="20" t="str">
        <f>+Sitio_Publico[[#This Row],[idcoleccion]]&amp;"-"&amp;Sitio_Publico[[#This Row],[id]]</f>
        <v>1-0013</v>
      </c>
      <c r="W14" s="20">
        <f>+VLOOKUP(Sitio_Publico[[#This Row],[territorio]],Estructura!$AE$4:$AH$1500,4,0)</f>
        <v>30000013</v>
      </c>
      <c r="X14" s="20" t="str">
        <f>+VLOOKUP(Sitio_Publico[[#This Row],[tema]],Estructura!$G$4:$J$1514,4,0)</f>
        <v>T-100</v>
      </c>
      <c r="Y14" s="20" t="str">
        <f>+VLOOKUP(Sitio_Publico[[#This Row],[contenido]],Estructura!$L$4:$O$18,4,0)</f>
        <v>C-101</v>
      </c>
      <c r="Z14" s="20" t="str">
        <f>+VLOOKUP(Sitio_Publico[[#This Row],[Filtro Integrado]],Estructura!$U$4:$W$52,3,0)</f>
        <v>FI-1</v>
      </c>
      <c r="AA14" s="20" t="str">
        <f>+VLOOKUP(Sitio_Publico[[#This Row],[Muestra]],Estructura!$Y$4:$AB$175,4,0)</f>
        <v>M-1001</v>
      </c>
    </row>
    <row r="15" spans="1:27" ht="48" x14ac:dyDescent="0.3">
      <c r="A15" s="18" t="s">
        <v>401</v>
      </c>
      <c r="B15" s="12">
        <f t="shared" si="1"/>
        <v>1</v>
      </c>
      <c r="C15" s="13" t="str">
        <f t="shared" si="2"/>
        <v>Agricultura</v>
      </c>
      <c r="D15" s="13" t="str">
        <f t="shared" si="3"/>
        <v>Agropecuario y Forestal</v>
      </c>
      <c r="E15" s="17">
        <v>14</v>
      </c>
      <c r="F15" s="13" t="str">
        <f t="shared" si="4"/>
        <v>Fruta</v>
      </c>
      <c r="G15" s="25" t="str">
        <f t="shared" si="5"/>
        <v>Exportaciones</v>
      </c>
      <c r="H15" s="39" t="str">
        <f t="shared" si="6"/>
        <v>Región</v>
      </c>
      <c r="I15" s="36" t="s">
        <v>377</v>
      </c>
      <c r="J15" s="12" t="str">
        <f t="shared" si="7"/>
        <v>Ninguno</v>
      </c>
      <c r="K15" s="12" t="str">
        <f t="shared" si="8"/>
        <v>Tipo de Fruta</v>
      </c>
      <c r="L15" s="12" t="str">
        <f t="shared" si="9"/>
        <v>Periodo 2012-2020</v>
      </c>
      <c r="M15" s="12" t="str">
        <f t="shared" si="10"/>
        <v>toneladas (t)</v>
      </c>
      <c r="N15" s="12" t="str">
        <f t="shared" si="11"/>
        <v>Oficina de Estudios y Políticas Agrarias (ODEPA)</v>
      </c>
      <c r="O15" s="26" t="str">
        <f>"Exportaciones de "&amp;Sitio_Publico[[#This Row],[Muestra]]&amp;" producidas en la "&amp;I15&amp;", durante el "&amp;L15</f>
        <v>Exportaciones de Tipo de Fruta producidas en la Región de Los Ríos, durante el Periodo 2012-2020</v>
      </c>
      <c r="P15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Ríos por Tipo de Fruta, durante el Periodo 2012-2020 de acuerdo a datos recopilados por la Oficina de Estudios y Políticas Agrarias (ODEPA)- toneladas (t)</v>
      </c>
      <c r="Q15" s="27" t="str">
        <f t="shared" si="12"/>
        <v>Gráfico Apilado</v>
      </c>
      <c r="R15" s="14" t="str">
        <f t="shared" si="13"/>
        <v>Berries,Cítricos,Frutos de hueso (carozo),Frutos de pepita,Frutos secos,Frutos oleaginosos,Otros,Tropicales y subtropicales,Uva</v>
      </c>
      <c r="S15" s="15" t="str">
        <f t="shared" si="15"/>
        <v>https://analytics.zoho.com/open-view/2395394000000943308?ZOHO_CRITERIA=%22Trasposicion_4.1%22.%22C%C3%B3digo_Regi%C3%B3n%22%20%3D%2014</v>
      </c>
      <c r="T15" s="16">
        <f t="shared" si="14"/>
        <v>777</v>
      </c>
      <c r="U15" s="24" t="s">
        <v>445</v>
      </c>
      <c r="V15" s="20" t="str">
        <f>+Sitio_Publico[[#This Row],[idcoleccion]]&amp;"-"&amp;Sitio_Publico[[#This Row],[id]]</f>
        <v>1-0014</v>
      </c>
      <c r="W15" s="20">
        <f>+VLOOKUP(Sitio_Publico[[#This Row],[territorio]],Estructura!$AE$4:$AH$1500,4,0)</f>
        <v>30000014</v>
      </c>
      <c r="X15" s="20" t="str">
        <f>+VLOOKUP(Sitio_Publico[[#This Row],[tema]],Estructura!$G$4:$J$1514,4,0)</f>
        <v>T-100</v>
      </c>
      <c r="Y15" s="20" t="str">
        <f>+VLOOKUP(Sitio_Publico[[#This Row],[contenido]],Estructura!$L$4:$O$18,4,0)</f>
        <v>C-101</v>
      </c>
      <c r="Z15" s="20" t="str">
        <f>+VLOOKUP(Sitio_Publico[[#This Row],[Filtro Integrado]],Estructura!$U$4:$W$52,3,0)</f>
        <v>FI-1</v>
      </c>
      <c r="AA15" s="20" t="str">
        <f>+VLOOKUP(Sitio_Publico[[#This Row],[Muestra]],Estructura!$Y$4:$AB$175,4,0)</f>
        <v>M-1001</v>
      </c>
    </row>
    <row r="16" spans="1:27" ht="48" x14ac:dyDescent="0.3">
      <c r="A16" s="18" t="s">
        <v>402</v>
      </c>
      <c r="B16" s="12">
        <f t="shared" si="1"/>
        <v>1</v>
      </c>
      <c r="C16" s="13" t="str">
        <f t="shared" si="2"/>
        <v>Agricultura</v>
      </c>
      <c r="D16" s="13" t="str">
        <f t="shared" si="3"/>
        <v>Agropecuario y Forestal</v>
      </c>
      <c r="E16" s="17">
        <v>15</v>
      </c>
      <c r="F16" s="13" t="str">
        <f t="shared" si="4"/>
        <v>Fruta</v>
      </c>
      <c r="G16" s="25" t="str">
        <f t="shared" si="5"/>
        <v>Exportaciones</v>
      </c>
      <c r="H16" s="39" t="str">
        <f t="shared" si="6"/>
        <v>Región</v>
      </c>
      <c r="I16" s="36" t="s">
        <v>378</v>
      </c>
      <c r="J16" s="12" t="str">
        <f t="shared" si="7"/>
        <v>Ninguno</v>
      </c>
      <c r="K16" s="12" t="str">
        <f t="shared" si="8"/>
        <v>Tipo de Fruta</v>
      </c>
      <c r="L16" s="12" t="str">
        <f t="shared" si="9"/>
        <v>Periodo 2012-2020</v>
      </c>
      <c r="M16" s="12" t="str">
        <f t="shared" si="10"/>
        <v>toneladas (t)</v>
      </c>
      <c r="N16" s="12" t="str">
        <f t="shared" si="11"/>
        <v>Oficina de Estudios y Políticas Agrarias (ODEPA)</v>
      </c>
      <c r="O16" s="26" t="str">
        <f>"Exportaciones de "&amp;Sitio_Publico[[#This Row],[Muestra]]&amp;" producidas en la "&amp;I16&amp;", durante el "&amp;L16</f>
        <v>Exportaciones de Tipo de Fruta producidas en la Región de Arica y Parinacota, durante el Periodo 2012-2020</v>
      </c>
      <c r="P16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Arica y Parinacota por Tipo de Fruta, durante el Periodo 2012-2020 de acuerdo a datos recopilados por la Oficina de Estudios y Políticas Agrarias (ODEPA)- toneladas (t)</v>
      </c>
      <c r="Q16" s="27" t="str">
        <f t="shared" si="12"/>
        <v>Gráfico Apilado</v>
      </c>
      <c r="R16" s="14" t="str">
        <f t="shared" si="13"/>
        <v>Berries,Cítricos,Frutos de hueso (carozo),Frutos de pepita,Frutos secos,Frutos oleaginosos,Otros,Tropicales y subtropicales,Uva</v>
      </c>
      <c r="S16" s="15" t="str">
        <f t="shared" si="15"/>
        <v>https://analytics.zoho.com/open-view/2395394000000943308?ZOHO_CRITERIA=%22Trasposicion_4.1%22.%22C%C3%B3digo_Regi%C3%B3n%22%20%3D%2015</v>
      </c>
      <c r="T16" s="16">
        <f t="shared" si="14"/>
        <v>777</v>
      </c>
      <c r="U16" s="24" t="s">
        <v>445</v>
      </c>
      <c r="V16" s="20" t="str">
        <f>+Sitio_Publico[[#This Row],[idcoleccion]]&amp;"-"&amp;Sitio_Publico[[#This Row],[id]]</f>
        <v>1-0015</v>
      </c>
      <c r="W16" s="20">
        <f>+VLOOKUP(Sitio_Publico[[#This Row],[territorio]],Estructura!$AE$4:$AH$1500,4,0)</f>
        <v>30000015</v>
      </c>
      <c r="X16" s="20" t="str">
        <f>+VLOOKUP(Sitio_Publico[[#This Row],[tema]],Estructura!$G$4:$J$1514,4,0)</f>
        <v>T-100</v>
      </c>
      <c r="Y16" s="20" t="str">
        <f>+VLOOKUP(Sitio_Publico[[#This Row],[contenido]],Estructura!$L$4:$O$18,4,0)</f>
        <v>C-101</v>
      </c>
      <c r="Z16" s="20" t="str">
        <f>+VLOOKUP(Sitio_Publico[[#This Row],[Filtro Integrado]],Estructura!$U$4:$W$52,3,0)</f>
        <v>FI-1</v>
      </c>
      <c r="AA16" s="20" t="str">
        <f>+VLOOKUP(Sitio_Publico[[#This Row],[Muestra]],Estructura!$Y$4:$AB$175,4,0)</f>
        <v>M-1001</v>
      </c>
    </row>
    <row r="17" spans="1:27" ht="48" x14ac:dyDescent="0.3">
      <c r="A17" s="18" t="s">
        <v>403</v>
      </c>
      <c r="B17" s="12">
        <f t="shared" si="1"/>
        <v>1</v>
      </c>
      <c r="C17" s="13" t="str">
        <f t="shared" si="2"/>
        <v>Agricultura</v>
      </c>
      <c r="D17" s="13" t="str">
        <f t="shared" si="3"/>
        <v>Agropecuario y Forestal</v>
      </c>
      <c r="E17" s="17">
        <v>16</v>
      </c>
      <c r="F17" s="13" t="str">
        <f t="shared" si="4"/>
        <v>Fruta</v>
      </c>
      <c r="G17" s="25" t="str">
        <f t="shared" si="5"/>
        <v>Exportaciones</v>
      </c>
      <c r="H17" s="39" t="str">
        <f t="shared" si="6"/>
        <v>Región</v>
      </c>
      <c r="I17" s="36" t="s">
        <v>379</v>
      </c>
      <c r="J17" s="12" t="str">
        <f t="shared" si="7"/>
        <v>Ninguno</v>
      </c>
      <c r="K17" s="12" t="str">
        <f t="shared" si="8"/>
        <v>Tipo de Fruta</v>
      </c>
      <c r="L17" s="12" t="str">
        <f t="shared" si="9"/>
        <v>Periodo 2012-2020</v>
      </c>
      <c r="M17" s="12" t="str">
        <f t="shared" si="10"/>
        <v>toneladas (t)</v>
      </c>
      <c r="N17" s="12" t="str">
        <f t="shared" si="11"/>
        <v>Oficina de Estudios y Políticas Agrarias (ODEPA)</v>
      </c>
      <c r="O17" s="26" t="str">
        <f>"Exportaciones de "&amp;Sitio_Publico[[#This Row],[Muestra]]&amp;" producidas en la "&amp;I17&amp;", durante el "&amp;L17</f>
        <v>Exportaciones de Tipo de Fruta producidas en la Región de Ñuble, durante el Periodo 2012-2020</v>
      </c>
      <c r="P17" s="26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Ñuble por Tipo de Fruta, durante el Periodo 2012-2020 de acuerdo a datos recopilados por la Oficina de Estudios y Políticas Agrarias (ODEPA)- toneladas (t)</v>
      </c>
      <c r="Q17" s="27" t="str">
        <f t="shared" si="12"/>
        <v>Gráfico Apilado</v>
      </c>
      <c r="R17" s="14" t="str">
        <f t="shared" si="13"/>
        <v>Berries,Cítricos,Frutos de hueso (carozo),Frutos de pepita,Frutos secos,Frutos oleaginosos,Otros,Tropicales y subtropicales,Uva</v>
      </c>
      <c r="S17" s="15" t="str">
        <f t="shared" si="15"/>
        <v>https://analytics.zoho.com/open-view/2395394000000943308?ZOHO_CRITERIA=%22Trasposicion_4.1%22.%22C%C3%B3digo_Regi%C3%B3n%22%20%3D%2016</v>
      </c>
      <c r="T17" s="16">
        <f t="shared" si="14"/>
        <v>777</v>
      </c>
      <c r="U17" s="24" t="s">
        <v>445</v>
      </c>
      <c r="V17" s="20" t="str">
        <f>+Sitio_Publico[[#This Row],[idcoleccion]]&amp;"-"&amp;Sitio_Publico[[#This Row],[id]]</f>
        <v>1-0016</v>
      </c>
      <c r="W17" s="20">
        <f>+VLOOKUP(Sitio_Publico[[#This Row],[territorio]],Estructura!$AE$4:$AH$1500,4,0)</f>
        <v>30000016</v>
      </c>
      <c r="X17" s="20" t="str">
        <f>+VLOOKUP(Sitio_Publico[[#This Row],[tema]],Estructura!$G$4:$J$1514,4,0)</f>
        <v>T-100</v>
      </c>
      <c r="Y17" s="20" t="str">
        <f>+VLOOKUP(Sitio_Publico[[#This Row],[contenido]],Estructura!$L$4:$O$18,4,0)</f>
        <v>C-101</v>
      </c>
      <c r="Z17" s="20" t="str">
        <f>+VLOOKUP(Sitio_Publico[[#This Row],[Filtro Integrado]],Estructura!$U$4:$W$52,3,0)</f>
        <v>FI-1</v>
      </c>
      <c r="AA17" s="20" t="str">
        <f>+VLOOKUP(Sitio_Publico[[#This Row],[Muestra]],Estructura!$Y$4:$AB$175,4,0)</f>
        <v>M-1001</v>
      </c>
    </row>
    <row r="18" spans="1:27" ht="48" x14ac:dyDescent="0.3">
      <c r="A18" s="43" t="s">
        <v>404</v>
      </c>
      <c r="B18" s="12">
        <f t="shared" si="1"/>
        <v>1</v>
      </c>
      <c r="C18" s="25" t="str">
        <f t="shared" si="2"/>
        <v>Agricultura</v>
      </c>
      <c r="D18" s="25" t="str">
        <f t="shared" si="3"/>
        <v>Agropecuario y Forestal</v>
      </c>
      <c r="E18" s="17">
        <v>1</v>
      </c>
      <c r="F18" s="13" t="str">
        <f t="shared" si="4"/>
        <v>Fruta</v>
      </c>
      <c r="G18" s="25" t="str">
        <f t="shared" si="5"/>
        <v>Exportaciones</v>
      </c>
      <c r="H18" s="39" t="str">
        <f t="shared" si="6"/>
        <v>Región</v>
      </c>
      <c r="I18" s="36" t="s">
        <v>364</v>
      </c>
      <c r="J18" s="31" t="str">
        <f t="shared" si="7"/>
        <v>Ninguno</v>
      </c>
      <c r="K18" s="31" t="s">
        <v>448</v>
      </c>
      <c r="L18" s="31" t="str">
        <f t="shared" si="9"/>
        <v>Periodo 2012-2020</v>
      </c>
      <c r="M18" s="31" t="str">
        <f t="shared" si="10"/>
        <v>toneladas (t)</v>
      </c>
      <c r="N18" s="31" t="str">
        <f t="shared" si="11"/>
        <v>Oficina de Estudios y Políticas Agrarias (ODEPA)</v>
      </c>
      <c r="O18" s="32" t="str">
        <f>"Exportaciones de "&amp;Sitio_Publico[[#This Row],[Muestra]]&amp;" producidas en la "&amp;I18&amp;", durante el "&amp;L18</f>
        <v>Exportaciones de Fruta producidas en la Región de Tarapacá, durante el Periodo 2012-2020</v>
      </c>
      <c r="P18" s="42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Tarapacá, durante el Periodo 2012-2020 de acuerdo a datos recopilados por la Oficina de Estudios y Políticas Agrarias (ODEPA)- toneladas (t)</v>
      </c>
      <c r="Q18" s="33" t="s">
        <v>623</v>
      </c>
      <c r="R18" s="14" t="str">
        <f t="shared" si="13"/>
        <v>Berries,Cítricos,Frutos de hueso (carozo),Frutos de pepita,Frutos secos,Frutos oleaginosos,Otros,Tropicales y subtropicales,Uva</v>
      </c>
      <c r="S18" s="15" t="str">
        <f>+"https://analytics.zoho.com/open-view/2395394000000943381?ZOHO_CRITERIA=%22Trasposicion_4.1%22.%22C%C3%B3digo_Regi%C3%B3n%22%20%3D%20"&amp;E18</f>
        <v>https://analytics.zoho.com/open-view/2395394000000943381?ZOHO_CRITERIA=%22Trasposicion_4.1%22.%22C%C3%B3digo_Regi%C3%B3n%22%20%3D%201</v>
      </c>
      <c r="T18" s="16">
        <f t="shared" si="14"/>
        <v>777</v>
      </c>
      <c r="U18" s="24" t="s">
        <v>445</v>
      </c>
      <c r="V18" s="20" t="str">
        <f>+Sitio_Publico[[#This Row],[idcoleccion]]&amp;"-"&amp;Sitio_Publico[[#This Row],[id]]</f>
        <v>1-0017</v>
      </c>
      <c r="W18" s="20">
        <f>+VLOOKUP(Sitio_Publico[[#This Row],[territorio]],Estructura!$AE$4:$AH$1500,4,0)</f>
        <v>30000001</v>
      </c>
      <c r="X18" s="20" t="str">
        <f>+VLOOKUP(Sitio_Publico[[#This Row],[tema]],Estructura!$G$4:$J$1514,4,0)</f>
        <v>T-100</v>
      </c>
      <c r="Y18" s="20" t="str">
        <f>+VLOOKUP(Sitio_Publico[[#This Row],[contenido]],Estructura!$L$4:$O$18,4,0)</f>
        <v>C-101</v>
      </c>
      <c r="Z18" s="20" t="str">
        <f>+VLOOKUP(Sitio_Publico[[#This Row],[Filtro Integrado]],Estructura!$U$4:$W$52,3,0)</f>
        <v>FI-1</v>
      </c>
      <c r="AA18" s="20" t="str">
        <f>+VLOOKUP(Sitio_Publico[[#This Row],[Muestra]],Estructura!$Y$4:$AB$175,4,0)</f>
        <v>M-140</v>
      </c>
    </row>
    <row r="19" spans="1:27" ht="40.799999999999997" x14ac:dyDescent="0.3">
      <c r="A19" s="18" t="s">
        <v>405</v>
      </c>
      <c r="B19" s="12">
        <f t="shared" si="1"/>
        <v>1</v>
      </c>
      <c r="C19" s="13" t="str">
        <f t="shared" ref="C19:C82" si="16">+C18</f>
        <v>Agricultura</v>
      </c>
      <c r="D19" s="13" t="str">
        <f t="shared" ref="D19:D82" si="17">+D18</f>
        <v>Agropecuario y Forestal</v>
      </c>
      <c r="E19" s="17">
        <v>2</v>
      </c>
      <c r="F19" s="13" t="str">
        <f t="shared" ref="F19:G64" si="18">+F18</f>
        <v>Fruta</v>
      </c>
      <c r="G19" s="25" t="str">
        <f t="shared" ref="G19:H63" si="19">+G18</f>
        <v>Exportaciones</v>
      </c>
      <c r="H19" s="39" t="str">
        <f t="shared" si="6"/>
        <v>Región</v>
      </c>
      <c r="I19" s="36" t="s">
        <v>365</v>
      </c>
      <c r="J19" s="12" t="str">
        <f t="shared" si="7"/>
        <v>Ninguno</v>
      </c>
      <c r="K19" s="12" t="str">
        <f>+K18</f>
        <v>Fruta</v>
      </c>
      <c r="L19" s="12" t="str">
        <f t="shared" si="9"/>
        <v>Periodo 2012-2020</v>
      </c>
      <c r="M19" s="12" t="str">
        <f t="shared" si="10"/>
        <v>toneladas (t)</v>
      </c>
      <c r="N19" s="12" t="str">
        <f t="shared" si="11"/>
        <v>Oficina de Estudios y Políticas Agrarias (ODEPA)</v>
      </c>
      <c r="O19" s="28" t="str">
        <f>"Exportaciones de "&amp;Sitio_Publico[[#This Row],[Muestra]]&amp;" producidas en la "&amp;I19&amp;", durante el "&amp;L19</f>
        <v>Exportaciones de Fruta producidas en la Región de Antofagasta, durante el Periodo 2012-2020</v>
      </c>
      <c r="P19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Antofagasta, durante el Periodo 2012-2020 de acuerdo a datos recopilados por la Oficina de Estudios y Políticas Agrarias (ODEPA)- toneladas (t)</v>
      </c>
      <c r="Q19" s="27" t="str">
        <f t="shared" ref="Q19:Q33" si="20">+Q18</f>
        <v>Gráfico de Evolución</v>
      </c>
      <c r="R19" s="14" t="str">
        <f t="shared" si="13"/>
        <v>Berries,Cítricos,Frutos de hueso (carozo),Frutos de pepita,Frutos secos,Frutos oleaginosos,Otros,Tropicales y subtropicales,Uva</v>
      </c>
      <c r="S19" s="15" t="str">
        <f t="shared" ref="S19:S33" si="21">+"https://analytics.zoho.com/open-view/2395394000000943381?ZOHO_CRITERIA=%22Trasposicion_4.1%22.%22C%C3%B3digo_Regi%C3%B3n%22%20%3D%20"&amp;E19</f>
        <v>https://analytics.zoho.com/open-view/2395394000000943381?ZOHO_CRITERIA=%22Trasposicion_4.1%22.%22C%C3%B3digo_Regi%C3%B3n%22%20%3D%202</v>
      </c>
      <c r="T19" s="16">
        <f t="shared" si="14"/>
        <v>777</v>
      </c>
      <c r="U19" s="24" t="s">
        <v>445</v>
      </c>
      <c r="V19" s="20" t="str">
        <f>+Sitio_Publico[[#This Row],[idcoleccion]]&amp;"-"&amp;Sitio_Publico[[#This Row],[id]]</f>
        <v>1-0018</v>
      </c>
      <c r="W19" s="20">
        <f>+VLOOKUP(Sitio_Publico[[#This Row],[territorio]],Estructura!$AE$4:$AH$1500,4,0)</f>
        <v>30000002</v>
      </c>
      <c r="X19" s="20" t="str">
        <f>+VLOOKUP(Sitio_Publico[[#This Row],[tema]],Estructura!$G$4:$J$1514,4,0)</f>
        <v>T-100</v>
      </c>
      <c r="Y19" s="20" t="str">
        <f>+VLOOKUP(Sitio_Publico[[#This Row],[contenido]],Estructura!$L$4:$O$18,4,0)</f>
        <v>C-101</v>
      </c>
      <c r="Z19" s="20" t="str">
        <f>+VLOOKUP(Sitio_Publico[[#This Row],[Filtro Integrado]],Estructura!$U$4:$W$52,3,0)</f>
        <v>FI-1</v>
      </c>
      <c r="AA19" s="20" t="str">
        <f>+VLOOKUP(Sitio_Publico[[#This Row],[Muestra]],Estructura!$Y$4:$AB$175,4,0)</f>
        <v>M-140</v>
      </c>
    </row>
    <row r="20" spans="1:27" ht="40.799999999999997" x14ac:dyDescent="0.3">
      <c r="A20" s="18" t="s">
        <v>406</v>
      </c>
      <c r="B20" s="12">
        <f t="shared" si="1"/>
        <v>1</v>
      </c>
      <c r="C20" s="13" t="str">
        <f t="shared" si="16"/>
        <v>Agricultura</v>
      </c>
      <c r="D20" s="13" t="str">
        <f t="shared" si="17"/>
        <v>Agropecuario y Forestal</v>
      </c>
      <c r="E20" s="17">
        <v>3</v>
      </c>
      <c r="F20" s="13" t="str">
        <f t="shared" si="18"/>
        <v>Fruta</v>
      </c>
      <c r="G20" s="25" t="str">
        <f t="shared" si="19"/>
        <v>Exportaciones</v>
      </c>
      <c r="H20" s="39" t="str">
        <f t="shared" si="6"/>
        <v>Región</v>
      </c>
      <c r="I20" s="36" t="s">
        <v>366</v>
      </c>
      <c r="J20" s="12" t="str">
        <f t="shared" si="7"/>
        <v>Ninguno</v>
      </c>
      <c r="K20" s="12" t="str">
        <f t="shared" si="7"/>
        <v>Fruta</v>
      </c>
      <c r="L20" s="12" t="str">
        <f t="shared" si="9"/>
        <v>Periodo 2012-2020</v>
      </c>
      <c r="M20" s="12" t="str">
        <f t="shared" si="10"/>
        <v>toneladas (t)</v>
      </c>
      <c r="N20" s="12" t="str">
        <f t="shared" si="11"/>
        <v>Oficina de Estudios y Políticas Agrarias (ODEPA)</v>
      </c>
      <c r="O20" s="28" t="str">
        <f>"Exportaciones de "&amp;Sitio_Publico[[#This Row],[Muestra]]&amp;" producidas en la "&amp;I20&amp;", durante el "&amp;L20</f>
        <v>Exportaciones de Fruta producidas en la Región de Atacama, durante el Periodo 2012-2020</v>
      </c>
      <c r="P20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Atacama, durante el Periodo 2012-2020 de acuerdo a datos recopilados por la Oficina de Estudios y Políticas Agrarias (ODEPA)- toneladas (t)</v>
      </c>
      <c r="Q20" s="27" t="str">
        <f t="shared" si="20"/>
        <v>Gráfico de Evolución</v>
      </c>
      <c r="R20" s="14" t="str">
        <f t="shared" si="13"/>
        <v>Berries,Cítricos,Frutos de hueso (carozo),Frutos de pepita,Frutos secos,Frutos oleaginosos,Otros,Tropicales y subtropicales,Uva</v>
      </c>
      <c r="S20" s="15" t="str">
        <f t="shared" si="21"/>
        <v>https://analytics.zoho.com/open-view/2395394000000943381?ZOHO_CRITERIA=%22Trasposicion_4.1%22.%22C%C3%B3digo_Regi%C3%B3n%22%20%3D%203</v>
      </c>
      <c r="T20" s="16">
        <f t="shared" si="14"/>
        <v>777</v>
      </c>
      <c r="U20" s="24" t="s">
        <v>445</v>
      </c>
      <c r="V20" s="20" t="str">
        <f>+Sitio_Publico[[#This Row],[idcoleccion]]&amp;"-"&amp;Sitio_Publico[[#This Row],[id]]</f>
        <v>1-0019</v>
      </c>
      <c r="W20" s="20">
        <f>+VLOOKUP(Sitio_Publico[[#This Row],[territorio]],Estructura!$AE$4:$AH$1500,4,0)</f>
        <v>30000003</v>
      </c>
      <c r="X20" s="20" t="str">
        <f>+VLOOKUP(Sitio_Publico[[#This Row],[tema]],Estructura!$G$4:$J$1514,4,0)</f>
        <v>T-100</v>
      </c>
      <c r="Y20" s="20" t="str">
        <f>+VLOOKUP(Sitio_Publico[[#This Row],[contenido]],Estructura!$L$4:$O$18,4,0)</f>
        <v>C-101</v>
      </c>
      <c r="Z20" s="20" t="str">
        <f>+VLOOKUP(Sitio_Publico[[#This Row],[Filtro Integrado]],Estructura!$U$4:$W$52,3,0)</f>
        <v>FI-1</v>
      </c>
      <c r="AA20" s="20" t="str">
        <f>+VLOOKUP(Sitio_Publico[[#This Row],[Muestra]],Estructura!$Y$4:$AB$175,4,0)</f>
        <v>M-140</v>
      </c>
    </row>
    <row r="21" spans="1:27" ht="40.799999999999997" x14ac:dyDescent="0.3">
      <c r="A21" s="18" t="s">
        <v>407</v>
      </c>
      <c r="B21" s="12">
        <f t="shared" si="1"/>
        <v>1</v>
      </c>
      <c r="C21" s="13" t="str">
        <f t="shared" si="16"/>
        <v>Agricultura</v>
      </c>
      <c r="D21" s="13" t="str">
        <f t="shared" si="17"/>
        <v>Agropecuario y Forestal</v>
      </c>
      <c r="E21" s="17">
        <v>4</v>
      </c>
      <c r="F21" s="13" t="str">
        <f t="shared" si="18"/>
        <v>Fruta</v>
      </c>
      <c r="G21" s="25" t="str">
        <f t="shared" si="19"/>
        <v>Exportaciones</v>
      </c>
      <c r="H21" s="39" t="str">
        <f t="shared" si="6"/>
        <v>Región</v>
      </c>
      <c r="I21" s="36" t="s">
        <v>367</v>
      </c>
      <c r="J21" s="12" t="str">
        <f t="shared" si="7"/>
        <v>Ninguno</v>
      </c>
      <c r="K21" s="12" t="str">
        <f t="shared" si="7"/>
        <v>Fruta</v>
      </c>
      <c r="L21" s="12" t="str">
        <f t="shared" si="9"/>
        <v>Periodo 2012-2020</v>
      </c>
      <c r="M21" s="12" t="str">
        <f t="shared" si="10"/>
        <v>toneladas (t)</v>
      </c>
      <c r="N21" s="12" t="str">
        <f t="shared" si="11"/>
        <v>Oficina de Estudios y Políticas Agrarias (ODEPA)</v>
      </c>
      <c r="O21" s="28" t="str">
        <f>"Exportaciones de "&amp;Sitio_Publico[[#This Row],[Muestra]]&amp;" producidas en la "&amp;I21&amp;", durante el "&amp;L21</f>
        <v>Exportaciones de Fruta producidas en la Región de Coquimbo, durante el Periodo 2012-2020</v>
      </c>
      <c r="P21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Coquimbo, durante el Periodo 2012-2020 de acuerdo a datos recopilados por la Oficina de Estudios y Políticas Agrarias (ODEPA)- toneladas (t)</v>
      </c>
      <c r="Q21" s="27" t="str">
        <f t="shared" si="20"/>
        <v>Gráfico de Evolución</v>
      </c>
      <c r="R21" s="14" t="str">
        <f t="shared" si="13"/>
        <v>Berries,Cítricos,Frutos de hueso (carozo),Frutos de pepita,Frutos secos,Frutos oleaginosos,Otros,Tropicales y subtropicales,Uva</v>
      </c>
      <c r="S21" s="15" t="str">
        <f t="shared" si="21"/>
        <v>https://analytics.zoho.com/open-view/2395394000000943381?ZOHO_CRITERIA=%22Trasposicion_4.1%22.%22C%C3%B3digo_Regi%C3%B3n%22%20%3D%204</v>
      </c>
      <c r="T21" s="16">
        <f t="shared" si="14"/>
        <v>777</v>
      </c>
      <c r="U21" s="24" t="s">
        <v>445</v>
      </c>
      <c r="V21" s="20" t="str">
        <f>+Sitio_Publico[[#This Row],[idcoleccion]]&amp;"-"&amp;Sitio_Publico[[#This Row],[id]]</f>
        <v>1-0020</v>
      </c>
      <c r="W21" s="20">
        <f>+VLOOKUP(Sitio_Publico[[#This Row],[territorio]],Estructura!$AE$4:$AH$1500,4,0)</f>
        <v>30000004</v>
      </c>
      <c r="X21" s="20" t="str">
        <f>+VLOOKUP(Sitio_Publico[[#This Row],[tema]],Estructura!$G$4:$J$1514,4,0)</f>
        <v>T-100</v>
      </c>
      <c r="Y21" s="20" t="str">
        <f>+VLOOKUP(Sitio_Publico[[#This Row],[contenido]],Estructura!$L$4:$O$18,4,0)</f>
        <v>C-101</v>
      </c>
      <c r="Z21" s="20" t="str">
        <f>+VLOOKUP(Sitio_Publico[[#This Row],[Filtro Integrado]],Estructura!$U$4:$W$52,3,0)</f>
        <v>FI-1</v>
      </c>
      <c r="AA21" s="20" t="str">
        <f>+VLOOKUP(Sitio_Publico[[#This Row],[Muestra]],Estructura!$Y$4:$AB$175,4,0)</f>
        <v>M-140</v>
      </c>
    </row>
    <row r="22" spans="1:27" ht="40.799999999999997" x14ac:dyDescent="0.3">
      <c r="A22" s="18" t="s">
        <v>408</v>
      </c>
      <c r="B22" s="12">
        <f t="shared" si="1"/>
        <v>1</v>
      </c>
      <c r="C22" s="13" t="str">
        <f t="shared" si="16"/>
        <v>Agricultura</v>
      </c>
      <c r="D22" s="13" t="str">
        <f t="shared" si="17"/>
        <v>Agropecuario y Forestal</v>
      </c>
      <c r="E22" s="17">
        <v>5</v>
      </c>
      <c r="F22" s="13" t="str">
        <f t="shared" si="18"/>
        <v>Fruta</v>
      </c>
      <c r="G22" s="25" t="str">
        <f t="shared" si="19"/>
        <v>Exportaciones</v>
      </c>
      <c r="H22" s="39" t="str">
        <f t="shared" si="6"/>
        <v>Región</v>
      </c>
      <c r="I22" s="36" t="s">
        <v>368</v>
      </c>
      <c r="J22" s="12" t="str">
        <f t="shared" si="7"/>
        <v>Ninguno</v>
      </c>
      <c r="K22" s="12" t="str">
        <f t="shared" si="7"/>
        <v>Fruta</v>
      </c>
      <c r="L22" s="12" t="str">
        <f t="shared" si="9"/>
        <v>Periodo 2012-2020</v>
      </c>
      <c r="M22" s="12" t="str">
        <f t="shared" si="10"/>
        <v>toneladas (t)</v>
      </c>
      <c r="N22" s="12" t="str">
        <f t="shared" si="11"/>
        <v>Oficina de Estudios y Políticas Agrarias (ODEPA)</v>
      </c>
      <c r="O22" s="28" t="str">
        <f>"Exportaciones de "&amp;Sitio_Publico[[#This Row],[Muestra]]&amp;" producidas en la "&amp;I22&amp;", durante el "&amp;L22</f>
        <v>Exportaciones de Fruta producidas en la Región de Valparaíso, durante el Periodo 2012-2020</v>
      </c>
      <c r="P22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Valparaíso, durante el Periodo 2012-2020 de acuerdo a datos recopilados por la Oficina de Estudios y Políticas Agrarias (ODEPA)- toneladas (t)</v>
      </c>
      <c r="Q22" s="27" t="str">
        <f t="shared" si="20"/>
        <v>Gráfico de Evolución</v>
      </c>
      <c r="R22" s="14" t="str">
        <f t="shared" si="13"/>
        <v>Berries,Cítricos,Frutos de hueso (carozo),Frutos de pepita,Frutos secos,Frutos oleaginosos,Otros,Tropicales y subtropicales,Uva</v>
      </c>
      <c r="S22" s="15" t="str">
        <f t="shared" si="21"/>
        <v>https://analytics.zoho.com/open-view/2395394000000943381?ZOHO_CRITERIA=%22Trasposicion_4.1%22.%22C%C3%B3digo_Regi%C3%B3n%22%20%3D%205</v>
      </c>
      <c r="T22" s="16">
        <f t="shared" si="14"/>
        <v>777</v>
      </c>
      <c r="U22" s="24" t="s">
        <v>445</v>
      </c>
      <c r="V22" s="20" t="str">
        <f>+Sitio_Publico[[#This Row],[idcoleccion]]&amp;"-"&amp;Sitio_Publico[[#This Row],[id]]</f>
        <v>1-0021</v>
      </c>
      <c r="W22" s="20">
        <f>+VLOOKUP(Sitio_Publico[[#This Row],[territorio]],Estructura!$AE$4:$AH$1500,4,0)</f>
        <v>30000005</v>
      </c>
      <c r="X22" s="20" t="str">
        <f>+VLOOKUP(Sitio_Publico[[#This Row],[tema]],Estructura!$G$4:$J$1514,4,0)</f>
        <v>T-100</v>
      </c>
      <c r="Y22" s="20" t="str">
        <f>+VLOOKUP(Sitio_Publico[[#This Row],[contenido]],Estructura!$L$4:$O$18,4,0)</f>
        <v>C-101</v>
      </c>
      <c r="Z22" s="20" t="str">
        <f>+VLOOKUP(Sitio_Publico[[#This Row],[Filtro Integrado]],Estructura!$U$4:$W$52,3,0)</f>
        <v>FI-1</v>
      </c>
      <c r="AA22" s="20" t="str">
        <f>+VLOOKUP(Sitio_Publico[[#This Row],[Muestra]],Estructura!$Y$4:$AB$175,4,0)</f>
        <v>M-140</v>
      </c>
    </row>
    <row r="23" spans="1:27" ht="40.799999999999997" x14ac:dyDescent="0.3">
      <c r="A23" s="18" t="s">
        <v>409</v>
      </c>
      <c r="B23" s="12">
        <f t="shared" si="1"/>
        <v>1</v>
      </c>
      <c r="C23" s="13" t="str">
        <f t="shared" si="16"/>
        <v>Agricultura</v>
      </c>
      <c r="D23" s="13" t="str">
        <f t="shared" si="17"/>
        <v>Agropecuario y Forestal</v>
      </c>
      <c r="E23" s="17">
        <v>6</v>
      </c>
      <c r="F23" s="13" t="str">
        <f t="shared" si="18"/>
        <v>Fruta</v>
      </c>
      <c r="G23" s="25" t="str">
        <f t="shared" si="19"/>
        <v>Exportaciones</v>
      </c>
      <c r="H23" s="39" t="str">
        <f t="shared" si="6"/>
        <v>Región</v>
      </c>
      <c r="I23" s="36" t="s">
        <v>369</v>
      </c>
      <c r="J23" s="12" t="str">
        <f t="shared" si="7"/>
        <v>Ninguno</v>
      </c>
      <c r="K23" s="12" t="str">
        <f t="shared" si="7"/>
        <v>Fruta</v>
      </c>
      <c r="L23" s="12" t="str">
        <f t="shared" si="9"/>
        <v>Periodo 2012-2020</v>
      </c>
      <c r="M23" s="12" t="str">
        <f t="shared" si="10"/>
        <v>toneladas (t)</v>
      </c>
      <c r="N23" s="12" t="str">
        <f t="shared" si="11"/>
        <v>Oficina de Estudios y Políticas Agrarias (ODEPA)</v>
      </c>
      <c r="O23" s="28" t="str">
        <f>"Exportaciones de "&amp;Sitio_Publico[[#This Row],[Muestra]]&amp;" producidas en la "&amp;I23&amp;", durante el "&amp;L23</f>
        <v>Exportaciones de Fruta producidas en la Región de O'Higgins, durante el Periodo 2012-2020</v>
      </c>
      <c r="P23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O'Higgins, durante el Periodo 2012-2020 de acuerdo a datos recopilados por la Oficina de Estudios y Políticas Agrarias (ODEPA)- toneladas (t)</v>
      </c>
      <c r="Q23" s="27" t="str">
        <f t="shared" si="20"/>
        <v>Gráfico de Evolución</v>
      </c>
      <c r="R23" s="14" t="str">
        <f t="shared" si="13"/>
        <v>Berries,Cítricos,Frutos de hueso (carozo),Frutos de pepita,Frutos secos,Frutos oleaginosos,Otros,Tropicales y subtropicales,Uva</v>
      </c>
      <c r="S23" s="15" t="str">
        <f t="shared" si="21"/>
        <v>https://analytics.zoho.com/open-view/2395394000000943381?ZOHO_CRITERIA=%22Trasposicion_4.1%22.%22C%C3%B3digo_Regi%C3%B3n%22%20%3D%206</v>
      </c>
      <c r="T23" s="16">
        <f t="shared" si="14"/>
        <v>777</v>
      </c>
      <c r="U23" s="24" t="s">
        <v>445</v>
      </c>
      <c r="V23" s="20" t="str">
        <f>+Sitio_Publico[[#This Row],[idcoleccion]]&amp;"-"&amp;Sitio_Publico[[#This Row],[id]]</f>
        <v>1-0022</v>
      </c>
      <c r="W23" s="20">
        <f>+VLOOKUP(Sitio_Publico[[#This Row],[territorio]],Estructura!$AE$4:$AH$1500,4,0)</f>
        <v>30000006</v>
      </c>
      <c r="X23" s="20" t="str">
        <f>+VLOOKUP(Sitio_Publico[[#This Row],[tema]],Estructura!$G$4:$J$1514,4,0)</f>
        <v>T-100</v>
      </c>
      <c r="Y23" s="20" t="str">
        <f>+VLOOKUP(Sitio_Publico[[#This Row],[contenido]],Estructura!$L$4:$O$18,4,0)</f>
        <v>C-101</v>
      </c>
      <c r="Z23" s="20" t="str">
        <f>+VLOOKUP(Sitio_Publico[[#This Row],[Filtro Integrado]],Estructura!$U$4:$W$52,3,0)</f>
        <v>FI-1</v>
      </c>
      <c r="AA23" s="20" t="str">
        <f>+VLOOKUP(Sitio_Publico[[#This Row],[Muestra]],Estructura!$Y$4:$AB$175,4,0)</f>
        <v>M-140</v>
      </c>
    </row>
    <row r="24" spans="1:27" ht="40.799999999999997" x14ac:dyDescent="0.3">
      <c r="A24" s="18" t="s">
        <v>410</v>
      </c>
      <c r="B24" s="12">
        <f t="shared" si="1"/>
        <v>1</v>
      </c>
      <c r="C24" s="13" t="str">
        <f t="shared" si="16"/>
        <v>Agricultura</v>
      </c>
      <c r="D24" s="13" t="str">
        <f t="shared" si="17"/>
        <v>Agropecuario y Forestal</v>
      </c>
      <c r="E24" s="17">
        <v>7</v>
      </c>
      <c r="F24" s="13" t="str">
        <f t="shared" si="18"/>
        <v>Fruta</v>
      </c>
      <c r="G24" s="25" t="str">
        <f t="shared" si="19"/>
        <v>Exportaciones</v>
      </c>
      <c r="H24" s="39" t="str">
        <f t="shared" si="6"/>
        <v>Región</v>
      </c>
      <c r="I24" s="36" t="s">
        <v>370</v>
      </c>
      <c r="J24" s="12" t="str">
        <f t="shared" si="7"/>
        <v>Ninguno</v>
      </c>
      <c r="K24" s="12" t="str">
        <f t="shared" si="7"/>
        <v>Fruta</v>
      </c>
      <c r="L24" s="12" t="str">
        <f t="shared" si="9"/>
        <v>Periodo 2012-2020</v>
      </c>
      <c r="M24" s="12" t="str">
        <f t="shared" si="10"/>
        <v>toneladas (t)</v>
      </c>
      <c r="N24" s="12" t="str">
        <f t="shared" si="11"/>
        <v>Oficina de Estudios y Políticas Agrarias (ODEPA)</v>
      </c>
      <c r="O24" s="28" t="str">
        <f>"Exportaciones de "&amp;Sitio_Publico[[#This Row],[Muestra]]&amp;" producidas en la "&amp;I24&amp;", durante el "&amp;L24</f>
        <v>Exportaciones de Fruta producidas en la Región de Maule, durante el Periodo 2012-2020</v>
      </c>
      <c r="P24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Maule, durante el Periodo 2012-2020 de acuerdo a datos recopilados por la Oficina de Estudios y Políticas Agrarias (ODEPA)- toneladas (t)</v>
      </c>
      <c r="Q24" s="27" t="str">
        <f t="shared" si="20"/>
        <v>Gráfico de Evolución</v>
      </c>
      <c r="R24" s="14" t="str">
        <f t="shared" si="13"/>
        <v>Berries,Cítricos,Frutos de hueso (carozo),Frutos de pepita,Frutos secos,Frutos oleaginosos,Otros,Tropicales y subtropicales,Uva</v>
      </c>
      <c r="S24" s="15" t="str">
        <f t="shared" si="21"/>
        <v>https://analytics.zoho.com/open-view/2395394000000943381?ZOHO_CRITERIA=%22Trasposicion_4.1%22.%22C%C3%B3digo_Regi%C3%B3n%22%20%3D%207</v>
      </c>
      <c r="T24" s="16">
        <f t="shared" si="14"/>
        <v>777</v>
      </c>
      <c r="U24" s="24" t="s">
        <v>445</v>
      </c>
      <c r="V24" s="20" t="str">
        <f>+Sitio_Publico[[#This Row],[idcoleccion]]&amp;"-"&amp;Sitio_Publico[[#This Row],[id]]</f>
        <v>1-0023</v>
      </c>
      <c r="W24" s="20">
        <f>+VLOOKUP(Sitio_Publico[[#This Row],[territorio]],Estructura!$AE$4:$AH$1500,4,0)</f>
        <v>30000007</v>
      </c>
      <c r="X24" s="20" t="str">
        <f>+VLOOKUP(Sitio_Publico[[#This Row],[tema]],Estructura!$G$4:$J$1514,4,0)</f>
        <v>T-100</v>
      </c>
      <c r="Y24" s="20" t="str">
        <f>+VLOOKUP(Sitio_Publico[[#This Row],[contenido]],Estructura!$L$4:$O$18,4,0)</f>
        <v>C-101</v>
      </c>
      <c r="Z24" s="20" t="str">
        <f>+VLOOKUP(Sitio_Publico[[#This Row],[Filtro Integrado]],Estructura!$U$4:$W$52,3,0)</f>
        <v>FI-1</v>
      </c>
      <c r="AA24" s="20" t="str">
        <f>+VLOOKUP(Sitio_Publico[[#This Row],[Muestra]],Estructura!$Y$4:$AB$175,4,0)</f>
        <v>M-140</v>
      </c>
    </row>
    <row r="25" spans="1:27" ht="40.799999999999997" x14ac:dyDescent="0.3">
      <c r="A25" s="18" t="s">
        <v>411</v>
      </c>
      <c r="B25" s="12">
        <f t="shared" si="1"/>
        <v>1</v>
      </c>
      <c r="C25" s="13" t="str">
        <f t="shared" si="16"/>
        <v>Agricultura</v>
      </c>
      <c r="D25" s="13" t="str">
        <f t="shared" si="17"/>
        <v>Agropecuario y Forestal</v>
      </c>
      <c r="E25" s="17">
        <v>8</v>
      </c>
      <c r="F25" s="13" t="str">
        <f t="shared" si="18"/>
        <v>Fruta</v>
      </c>
      <c r="G25" s="25" t="str">
        <f t="shared" si="19"/>
        <v>Exportaciones</v>
      </c>
      <c r="H25" s="39" t="str">
        <f t="shared" si="6"/>
        <v>Región</v>
      </c>
      <c r="I25" s="36" t="s">
        <v>371</v>
      </c>
      <c r="J25" s="12" t="str">
        <f t="shared" si="7"/>
        <v>Ninguno</v>
      </c>
      <c r="K25" s="12" t="str">
        <f t="shared" si="7"/>
        <v>Fruta</v>
      </c>
      <c r="L25" s="12" t="str">
        <f t="shared" si="9"/>
        <v>Periodo 2012-2020</v>
      </c>
      <c r="M25" s="12" t="str">
        <f t="shared" si="10"/>
        <v>toneladas (t)</v>
      </c>
      <c r="N25" s="12" t="str">
        <f t="shared" si="11"/>
        <v>Oficina de Estudios y Políticas Agrarias (ODEPA)</v>
      </c>
      <c r="O25" s="28" t="str">
        <f>"Exportaciones de "&amp;Sitio_Publico[[#This Row],[Muestra]]&amp;" producidas en la "&amp;I25&amp;", durante el "&amp;L25</f>
        <v>Exportaciones de Fruta producidas en la Región del Biobío, durante el Periodo 2012-2020</v>
      </c>
      <c r="P25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del Biobío, durante el Periodo 2012-2020 de acuerdo a datos recopilados por la Oficina de Estudios y Políticas Agrarias (ODEPA)- toneladas (t)</v>
      </c>
      <c r="Q25" s="27" t="str">
        <f t="shared" si="20"/>
        <v>Gráfico de Evolución</v>
      </c>
      <c r="R25" s="14" t="str">
        <f t="shared" si="13"/>
        <v>Berries,Cítricos,Frutos de hueso (carozo),Frutos de pepita,Frutos secos,Frutos oleaginosos,Otros,Tropicales y subtropicales,Uva</v>
      </c>
      <c r="S25" s="15" t="str">
        <f t="shared" si="21"/>
        <v>https://analytics.zoho.com/open-view/2395394000000943381?ZOHO_CRITERIA=%22Trasposicion_4.1%22.%22C%C3%B3digo_Regi%C3%B3n%22%20%3D%208</v>
      </c>
      <c r="T25" s="16">
        <f t="shared" si="14"/>
        <v>777</v>
      </c>
      <c r="U25" s="24" t="s">
        <v>445</v>
      </c>
      <c r="V25" s="20" t="str">
        <f>+Sitio_Publico[[#This Row],[idcoleccion]]&amp;"-"&amp;Sitio_Publico[[#This Row],[id]]</f>
        <v>1-0024</v>
      </c>
      <c r="W25" s="20">
        <f>+VLOOKUP(Sitio_Publico[[#This Row],[territorio]],Estructura!$AE$4:$AH$1500,4,0)</f>
        <v>30000008</v>
      </c>
      <c r="X25" s="20" t="str">
        <f>+VLOOKUP(Sitio_Publico[[#This Row],[tema]],Estructura!$G$4:$J$1514,4,0)</f>
        <v>T-100</v>
      </c>
      <c r="Y25" s="20" t="str">
        <f>+VLOOKUP(Sitio_Publico[[#This Row],[contenido]],Estructura!$L$4:$O$18,4,0)</f>
        <v>C-101</v>
      </c>
      <c r="Z25" s="20" t="str">
        <f>+VLOOKUP(Sitio_Publico[[#This Row],[Filtro Integrado]],Estructura!$U$4:$W$52,3,0)</f>
        <v>FI-1</v>
      </c>
      <c r="AA25" s="20" t="str">
        <f>+VLOOKUP(Sitio_Publico[[#This Row],[Muestra]],Estructura!$Y$4:$AB$175,4,0)</f>
        <v>M-140</v>
      </c>
    </row>
    <row r="26" spans="1:27" ht="40.799999999999997" x14ac:dyDescent="0.3">
      <c r="A26" s="18" t="s">
        <v>412</v>
      </c>
      <c r="B26" s="12">
        <f t="shared" si="1"/>
        <v>1</v>
      </c>
      <c r="C26" s="13" t="str">
        <f t="shared" si="16"/>
        <v>Agricultura</v>
      </c>
      <c r="D26" s="13" t="str">
        <f t="shared" si="17"/>
        <v>Agropecuario y Forestal</v>
      </c>
      <c r="E26" s="17">
        <v>9</v>
      </c>
      <c r="F26" s="13" t="str">
        <f t="shared" si="18"/>
        <v>Fruta</v>
      </c>
      <c r="G26" s="25" t="str">
        <f t="shared" si="19"/>
        <v>Exportaciones</v>
      </c>
      <c r="H26" s="39" t="str">
        <f t="shared" si="6"/>
        <v>Región</v>
      </c>
      <c r="I26" s="36" t="s">
        <v>372</v>
      </c>
      <c r="J26" s="12" t="str">
        <f t="shared" si="7"/>
        <v>Ninguno</v>
      </c>
      <c r="K26" s="12" t="str">
        <f t="shared" si="7"/>
        <v>Fruta</v>
      </c>
      <c r="L26" s="12" t="str">
        <f t="shared" si="9"/>
        <v>Periodo 2012-2020</v>
      </c>
      <c r="M26" s="12" t="str">
        <f t="shared" si="10"/>
        <v>toneladas (t)</v>
      </c>
      <c r="N26" s="12" t="str">
        <f t="shared" si="11"/>
        <v>Oficina de Estudios y Políticas Agrarias (ODEPA)</v>
      </c>
      <c r="O26" s="28" t="str">
        <f>"Exportaciones de "&amp;Sitio_Publico[[#This Row],[Muestra]]&amp;" producidas en la "&amp;I26&amp;", durante el "&amp;L26</f>
        <v>Exportaciones de Fruta producidas en la Región de La Araucanía, durante el Periodo 2012-2020</v>
      </c>
      <c r="P26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La Araucanía, durante el Periodo 2012-2020 de acuerdo a datos recopilados por la Oficina de Estudios y Políticas Agrarias (ODEPA)- toneladas (t)</v>
      </c>
      <c r="Q26" s="27" t="str">
        <f t="shared" si="20"/>
        <v>Gráfico de Evolución</v>
      </c>
      <c r="R26" s="14" t="str">
        <f t="shared" si="13"/>
        <v>Berries,Cítricos,Frutos de hueso (carozo),Frutos de pepita,Frutos secos,Frutos oleaginosos,Otros,Tropicales y subtropicales,Uva</v>
      </c>
      <c r="S26" s="15" t="str">
        <f t="shared" si="21"/>
        <v>https://analytics.zoho.com/open-view/2395394000000943381?ZOHO_CRITERIA=%22Trasposicion_4.1%22.%22C%C3%B3digo_Regi%C3%B3n%22%20%3D%209</v>
      </c>
      <c r="T26" s="16">
        <f t="shared" si="14"/>
        <v>777</v>
      </c>
      <c r="U26" s="24" t="s">
        <v>445</v>
      </c>
      <c r="V26" s="20" t="str">
        <f>+Sitio_Publico[[#This Row],[idcoleccion]]&amp;"-"&amp;Sitio_Publico[[#This Row],[id]]</f>
        <v>1-0025</v>
      </c>
      <c r="W26" s="20">
        <f>+VLOOKUP(Sitio_Publico[[#This Row],[territorio]],Estructura!$AE$4:$AH$1500,4,0)</f>
        <v>30000009</v>
      </c>
      <c r="X26" s="20" t="str">
        <f>+VLOOKUP(Sitio_Publico[[#This Row],[tema]],Estructura!$G$4:$J$1514,4,0)</f>
        <v>T-100</v>
      </c>
      <c r="Y26" s="20" t="str">
        <f>+VLOOKUP(Sitio_Publico[[#This Row],[contenido]],Estructura!$L$4:$O$18,4,0)</f>
        <v>C-101</v>
      </c>
      <c r="Z26" s="20" t="str">
        <f>+VLOOKUP(Sitio_Publico[[#This Row],[Filtro Integrado]],Estructura!$U$4:$W$52,3,0)</f>
        <v>FI-1</v>
      </c>
      <c r="AA26" s="20" t="str">
        <f>+VLOOKUP(Sitio_Publico[[#This Row],[Muestra]],Estructura!$Y$4:$AB$175,4,0)</f>
        <v>M-140</v>
      </c>
    </row>
    <row r="27" spans="1:27" ht="40.799999999999997" x14ac:dyDescent="0.3">
      <c r="A27" s="18" t="s">
        <v>413</v>
      </c>
      <c r="B27" s="12">
        <f t="shared" si="1"/>
        <v>1</v>
      </c>
      <c r="C27" s="13" t="str">
        <f t="shared" si="16"/>
        <v>Agricultura</v>
      </c>
      <c r="D27" s="13" t="str">
        <f t="shared" si="17"/>
        <v>Agropecuario y Forestal</v>
      </c>
      <c r="E27" s="17">
        <v>10</v>
      </c>
      <c r="F27" s="13" t="str">
        <f t="shared" si="18"/>
        <v>Fruta</v>
      </c>
      <c r="G27" s="25" t="str">
        <f t="shared" si="19"/>
        <v>Exportaciones</v>
      </c>
      <c r="H27" s="39" t="str">
        <f t="shared" si="6"/>
        <v>Región</v>
      </c>
      <c r="I27" s="36" t="s">
        <v>373</v>
      </c>
      <c r="J27" s="12" t="str">
        <f t="shared" si="7"/>
        <v>Ninguno</v>
      </c>
      <c r="K27" s="12" t="str">
        <f t="shared" si="7"/>
        <v>Fruta</v>
      </c>
      <c r="L27" s="12" t="str">
        <f t="shared" si="9"/>
        <v>Periodo 2012-2020</v>
      </c>
      <c r="M27" s="12" t="str">
        <f t="shared" si="10"/>
        <v>toneladas (t)</v>
      </c>
      <c r="N27" s="12" t="str">
        <f t="shared" si="11"/>
        <v>Oficina de Estudios y Políticas Agrarias (ODEPA)</v>
      </c>
      <c r="O27" s="28" t="str">
        <f>"Exportaciones de "&amp;Sitio_Publico[[#This Row],[Muestra]]&amp;" producidas en la "&amp;I27&amp;", durante el "&amp;L27</f>
        <v>Exportaciones de Fruta producidas en la Región de Los Lagos, durante el Periodo 2012-2020</v>
      </c>
      <c r="P27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Lagos, durante el Periodo 2012-2020 de acuerdo a datos recopilados por la Oficina de Estudios y Políticas Agrarias (ODEPA)- toneladas (t)</v>
      </c>
      <c r="Q27" s="27" t="str">
        <f t="shared" si="20"/>
        <v>Gráfico de Evolución</v>
      </c>
      <c r="R27" s="14" t="str">
        <f t="shared" si="13"/>
        <v>Berries,Cítricos,Frutos de hueso (carozo),Frutos de pepita,Frutos secos,Frutos oleaginosos,Otros,Tropicales y subtropicales,Uva</v>
      </c>
      <c r="S27" s="15" t="str">
        <f t="shared" si="21"/>
        <v>https://analytics.zoho.com/open-view/2395394000000943381?ZOHO_CRITERIA=%22Trasposicion_4.1%22.%22C%C3%B3digo_Regi%C3%B3n%22%20%3D%2010</v>
      </c>
      <c r="T27" s="16">
        <f t="shared" si="14"/>
        <v>777</v>
      </c>
      <c r="U27" s="24" t="s">
        <v>445</v>
      </c>
      <c r="V27" s="20" t="str">
        <f>+Sitio_Publico[[#This Row],[idcoleccion]]&amp;"-"&amp;Sitio_Publico[[#This Row],[id]]</f>
        <v>1-0026</v>
      </c>
      <c r="W27" s="20">
        <f>+VLOOKUP(Sitio_Publico[[#This Row],[territorio]],Estructura!$AE$4:$AH$1500,4,0)</f>
        <v>30000010</v>
      </c>
      <c r="X27" s="20" t="str">
        <f>+VLOOKUP(Sitio_Publico[[#This Row],[tema]],Estructura!$G$4:$J$1514,4,0)</f>
        <v>T-100</v>
      </c>
      <c r="Y27" s="20" t="str">
        <f>+VLOOKUP(Sitio_Publico[[#This Row],[contenido]],Estructura!$L$4:$O$18,4,0)</f>
        <v>C-101</v>
      </c>
      <c r="Z27" s="20" t="str">
        <f>+VLOOKUP(Sitio_Publico[[#This Row],[Filtro Integrado]],Estructura!$U$4:$W$52,3,0)</f>
        <v>FI-1</v>
      </c>
      <c r="AA27" s="20" t="str">
        <f>+VLOOKUP(Sitio_Publico[[#This Row],[Muestra]],Estructura!$Y$4:$AB$175,4,0)</f>
        <v>M-140</v>
      </c>
    </row>
    <row r="28" spans="1:27" ht="40.799999999999997" x14ac:dyDescent="0.3">
      <c r="A28" s="18" t="s">
        <v>414</v>
      </c>
      <c r="B28" s="12">
        <f t="shared" si="1"/>
        <v>1</v>
      </c>
      <c r="C28" s="13" t="str">
        <f t="shared" si="16"/>
        <v>Agricultura</v>
      </c>
      <c r="D28" s="13" t="str">
        <f t="shared" si="17"/>
        <v>Agropecuario y Forestal</v>
      </c>
      <c r="E28" s="17">
        <v>11</v>
      </c>
      <c r="F28" s="13" t="str">
        <f t="shared" si="18"/>
        <v>Fruta</v>
      </c>
      <c r="G28" s="25" t="str">
        <f t="shared" si="19"/>
        <v>Exportaciones</v>
      </c>
      <c r="H28" s="39" t="str">
        <f t="shared" si="6"/>
        <v>Región</v>
      </c>
      <c r="I28" s="36" t="s">
        <v>374</v>
      </c>
      <c r="J28" s="12" t="str">
        <f t="shared" si="7"/>
        <v>Ninguno</v>
      </c>
      <c r="K28" s="12" t="str">
        <f t="shared" si="7"/>
        <v>Fruta</v>
      </c>
      <c r="L28" s="12" t="str">
        <f t="shared" si="9"/>
        <v>Periodo 2012-2020</v>
      </c>
      <c r="M28" s="12" t="str">
        <f t="shared" si="10"/>
        <v>toneladas (t)</v>
      </c>
      <c r="N28" s="12" t="str">
        <f t="shared" si="11"/>
        <v>Oficina de Estudios y Políticas Agrarias (ODEPA)</v>
      </c>
      <c r="O28" s="28" t="str">
        <f>"Exportaciones de "&amp;Sitio_Publico[[#This Row],[Muestra]]&amp;" producidas en la "&amp;I28&amp;", durante el "&amp;L28</f>
        <v>Exportaciones de Fruta producidas en la Región de Aysén, durante el Periodo 2012-2020</v>
      </c>
      <c r="P28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Aysén, durante el Periodo 2012-2020 de acuerdo a datos recopilados por la Oficina de Estudios y Políticas Agrarias (ODEPA)- toneladas (t)</v>
      </c>
      <c r="Q28" s="27" t="str">
        <f t="shared" si="20"/>
        <v>Gráfico de Evolución</v>
      </c>
      <c r="R28" s="14" t="str">
        <f t="shared" si="13"/>
        <v>Berries,Cítricos,Frutos de hueso (carozo),Frutos de pepita,Frutos secos,Frutos oleaginosos,Otros,Tropicales y subtropicales,Uva</v>
      </c>
      <c r="S28" s="15" t="str">
        <f t="shared" si="21"/>
        <v>https://analytics.zoho.com/open-view/2395394000000943381?ZOHO_CRITERIA=%22Trasposicion_4.1%22.%22C%C3%B3digo_Regi%C3%B3n%22%20%3D%2011</v>
      </c>
      <c r="T28" s="16">
        <f t="shared" si="14"/>
        <v>777</v>
      </c>
      <c r="U28" s="24" t="s">
        <v>445</v>
      </c>
      <c r="V28" s="20" t="str">
        <f>+Sitio_Publico[[#This Row],[idcoleccion]]&amp;"-"&amp;Sitio_Publico[[#This Row],[id]]</f>
        <v>1-0027</v>
      </c>
      <c r="W28" s="20">
        <f>+VLOOKUP(Sitio_Publico[[#This Row],[territorio]],Estructura!$AE$4:$AH$1500,4,0)</f>
        <v>30000011</v>
      </c>
      <c r="X28" s="20" t="str">
        <f>+VLOOKUP(Sitio_Publico[[#This Row],[tema]],Estructura!$G$4:$J$1514,4,0)</f>
        <v>T-100</v>
      </c>
      <c r="Y28" s="20" t="str">
        <f>+VLOOKUP(Sitio_Publico[[#This Row],[contenido]],Estructura!$L$4:$O$18,4,0)</f>
        <v>C-101</v>
      </c>
      <c r="Z28" s="20" t="str">
        <f>+VLOOKUP(Sitio_Publico[[#This Row],[Filtro Integrado]],Estructura!$U$4:$W$52,3,0)</f>
        <v>FI-1</v>
      </c>
      <c r="AA28" s="20" t="str">
        <f>+VLOOKUP(Sitio_Publico[[#This Row],[Muestra]],Estructura!$Y$4:$AB$175,4,0)</f>
        <v>M-140</v>
      </c>
    </row>
    <row r="29" spans="1:27" ht="40.799999999999997" x14ac:dyDescent="0.3">
      <c r="A29" s="18" t="s">
        <v>415</v>
      </c>
      <c r="B29" s="12">
        <f t="shared" si="1"/>
        <v>1</v>
      </c>
      <c r="C29" s="13" t="str">
        <f t="shared" si="16"/>
        <v>Agricultura</v>
      </c>
      <c r="D29" s="13" t="str">
        <f t="shared" si="17"/>
        <v>Agropecuario y Forestal</v>
      </c>
      <c r="E29" s="17">
        <v>12</v>
      </c>
      <c r="F29" s="13" t="str">
        <f t="shared" si="18"/>
        <v>Fruta</v>
      </c>
      <c r="G29" s="25" t="str">
        <f t="shared" si="19"/>
        <v>Exportaciones</v>
      </c>
      <c r="H29" s="39" t="str">
        <f t="shared" si="6"/>
        <v>Región</v>
      </c>
      <c r="I29" s="36" t="s">
        <v>375</v>
      </c>
      <c r="J29" s="12" t="str">
        <f t="shared" si="7"/>
        <v>Ninguno</v>
      </c>
      <c r="K29" s="12" t="str">
        <f t="shared" si="7"/>
        <v>Fruta</v>
      </c>
      <c r="L29" s="12" t="str">
        <f t="shared" si="9"/>
        <v>Periodo 2012-2020</v>
      </c>
      <c r="M29" s="12" t="str">
        <f t="shared" si="10"/>
        <v>toneladas (t)</v>
      </c>
      <c r="N29" s="12" t="str">
        <f t="shared" si="11"/>
        <v>Oficina de Estudios y Políticas Agrarias (ODEPA)</v>
      </c>
      <c r="O29" s="28" t="str">
        <f>"Exportaciones de "&amp;Sitio_Publico[[#This Row],[Muestra]]&amp;" producidas en la "&amp;I29&amp;", durante el "&amp;L29</f>
        <v>Exportaciones de Fruta producidas en la Región de Magallanes, durante el Periodo 2012-2020</v>
      </c>
      <c r="P29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Magallanes, durante el Periodo 2012-2020 de acuerdo a datos recopilados por la Oficina de Estudios y Políticas Agrarias (ODEPA)- toneladas (t)</v>
      </c>
      <c r="Q29" s="27" t="str">
        <f t="shared" si="20"/>
        <v>Gráfico de Evolución</v>
      </c>
      <c r="R29" s="14" t="str">
        <f t="shared" si="13"/>
        <v>Berries,Cítricos,Frutos de hueso (carozo),Frutos de pepita,Frutos secos,Frutos oleaginosos,Otros,Tropicales y subtropicales,Uva</v>
      </c>
      <c r="S29" s="15" t="str">
        <f t="shared" si="21"/>
        <v>https://analytics.zoho.com/open-view/2395394000000943381?ZOHO_CRITERIA=%22Trasposicion_4.1%22.%22C%C3%B3digo_Regi%C3%B3n%22%20%3D%2012</v>
      </c>
      <c r="T29" s="16">
        <f t="shared" si="14"/>
        <v>777</v>
      </c>
      <c r="U29" s="24" t="s">
        <v>445</v>
      </c>
      <c r="V29" s="20" t="str">
        <f>+Sitio_Publico[[#This Row],[idcoleccion]]&amp;"-"&amp;Sitio_Publico[[#This Row],[id]]</f>
        <v>1-0028</v>
      </c>
      <c r="W29" s="20">
        <f>+VLOOKUP(Sitio_Publico[[#This Row],[territorio]],Estructura!$AE$4:$AH$1500,4,0)</f>
        <v>30000012</v>
      </c>
      <c r="X29" s="20" t="str">
        <f>+VLOOKUP(Sitio_Publico[[#This Row],[tema]],Estructura!$G$4:$J$1514,4,0)</f>
        <v>T-100</v>
      </c>
      <c r="Y29" s="20" t="str">
        <f>+VLOOKUP(Sitio_Publico[[#This Row],[contenido]],Estructura!$L$4:$O$18,4,0)</f>
        <v>C-101</v>
      </c>
      <c r="Z29" s="20" t="str">
        <f>+VLOOKUP(Sitio_Publico[[#This Row],[Filtro Integrado]],Estructura!$U$4:$W$52,3,0)</f>
        <v>FI-1</v>
      </c>
      <c r="AA29" s="20" t="str">
        <f>+VLOOKUP(Sitio_Publico[[#This Row],[Muestra]],Estructura!$Y$4:$AB$175,4,0)</f>
        <v>M-140</v>
      </c>
    </row>
    <row r="30" spans="1:27" ht="40.799999999999997" x14ac:dyDescent="0.3">
      <c r="A30" s="18" t="s">
        <v>416</v>
      </c>
      <c r="B30" s="12">
        <f t="shared" si="1"/>
        <v>1</v>
      </c>
      <c r="C30" s="13" t="str">
        <f t="shared" si="16"/>
        <v>Agricultura</v>
      </c>
      <c r="D30" s="13" t="str">
        <f t="shared" si="17"/>
        <v>Agropecuario y Forestal</v>
      </c>
      <c r="E30" s="17">
        <v>13</v>
      </c>
      <c r="F30" s="13" t="str">
        <f t="shared" si="18"/>
        <v>Fruta</v>
      </c>
      <c r="G30" s="25" t="str">
        <f t="shared" si="19"/>
        <v>Exportaciones</v>
      </c>
      <c r="H30" s="39" t="str">
        <f t="shared" si="6"/>
        <v>Región</v>
      </c>
      <c r="I30" s="36" t="s">
        <v>376</v>
      </c>
      <c r="J30" s="12" t="str">
        <f t="shared" si="7"/>
        <v>Ninguno</v>
      </c>
      <c r="K30" s="12" t="str">
        <f t="shared" si="7"/>
        <v>Fruta</v>
      </c>
      <c r="L30" s="12" t="str">
        <f t="shared" si="9"/>
        <v>Periodo 2012-2020</v>
      </c>
      <c r="M30" s="12" t="str">
        <f t="shared" si="10"/>
        <v>toneladas (t)</v>
      </c>
      <c r="N30" s="12" t="str">
        <f t="shared" si="11"/>
        <v>Oficina de Estudios y Políticas Agrarias (ODEPA)</v>
      </c>
      <c r="O30" s="28" t="str">
        <f>"Exportaciones de "&amp;Sitio_Publico[[#This Row],[Muestra]]&amp;" producidas en la "&amp;I30&amp;", durante el "&amp;L30</f>
        <v>Exportaciones de Fruta producidas en la Región Metropolitana, durante el Periodo 2012-2020</v>
      </c>
      <c r="P30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Metropolitana, durante el Periodo 2012-2020 de acuerdo a datos recopilados por la Oficina de Estudios y Políticas Agrarias (ODEPA)- toneladas (t)</v>
      </c>
      <c r="Q30" s="27" t="str">
        <f t="shared" si="20"/>
        <v>Gráfico de Evolución</v>
      </c>
      <c r="R30" s="14" t="str">
        <f t="shared" si="13"/>
        <v>Berries,Cítricos,Frutos de hueso (carozo),Frutos de pepita,Frutos secos,Frutos oleaginosos,Otros,Tropicales y subtropicales,Uva</v>
      </c>
      <c r="S30" s="15" t="str">
        <f t="shared" si="21"/>
        <v>https://analytics.zoho.com/open-view/2395394000000943381?ZOHO_CRITERIA=%22Trasposicion_4.1%22.%22C%C3%B3digo_Regi%C3%B3n%22%20%3D%2013</v>
      </c>
      <c r="T30" s="16">
        <f t="shared" si="14"/>
        <v>777</v>
      </c>
      <c r="U30" s="24" t="s">
        <v>445</v>
      </c>
      <c r="V30" s="20" t="str">
        <f>+Sitio_Publico[[#This Row],[idcoleccion]]&amp;"-"&amp;Sitio_Publico[[#This Row],[id]]</f>
        <v>1-0029</v>
      </c>
      <c r="W30" s="20">
        <f>+VLOOKUP(Sitio_Publico[[#This Row],[territorio]],Estructura!$AE$4:$AH$1500,4,0)</f>
        <v>30000013</v>
      </c>
      <c r="X30" s="20" t="str">
        <f>+VLOOKUP(Sitio_Publico[[#This Row],[tema]],Estructura!$G$4:$J$1514,4,0)</f>
        <v>T-100</v>
      </c>
      <c r="Y30" s="20" t="str">
        <f>+VLOOKUP(Sitio_Publico[[#This Row],[contenido]],Estructura!$L$4:$O$18,4,0)</f>
        <v>C-101</v>
      </c>
      <c r="Z30" s="20" t="str">
        <f>+VLOOKUP(Sitio_Publico[[#This Row],[Filtro Integrado]],Estructura!$U$4:$W$52,3,0)</f>
        <v>FI-1</v>
      </c>
      <c r="AA30" s="20" t="str">
        <f>+VLOOKUP(Sitio_Publico[[#This Row],[Muestra]],Estructura!$Y$4:$AB$175,4,0)</f>
        <v>M-140</v>
      </c>
    </row>
    <row r="31" spans="1:27" ht="40.799999999999997" x14ac:dyDescent="0.3">
      <c r="A31" s="18" t="s">
        <v>417</v>
      </c>
      <c r="B31" s="12">
        <f t="shared" si="1"/>
        <v>1</v>
      </c>
      <c r="C31" s="13" t="str">
        <f t="shared" si="16"/>
        <v>Agricultura</v>
      </c>
      <c r="D31" s="13" t="str">
        <f t="shared" si="17"/>
        <v>Agropecuario y Forestal</v>
      </c>
      <c r="E31" s="17">
        <v>14</v>
      </c>
      <c r="F31" s="13" t="str">
        <f t="shared" si="18"/>
        <v>Fruta</v>
      </c>
      <c r="G31" s="25" t="str">
        <f t="shared" si="19"/>
        <v>Exportaciones</v>
      </c>
      <c r="H31" s="39" t="str">
        <f t="shared" si="6"/>
        <v>Región</v>
      </c>
      <c r="I31" s="36" t="s">
        <v>377</v>
      </c>
      <c r="J31" s="12" t="str">
        <f t="shared" si="7"/>
        <v>Ninguno</v>
      </c>
      <c r="K31" s="12" t="str">
        <f t="shared" si="7"/>
        <v>Fruta</v>
      </c>
      <c r="L31" s="12" t="str">
        <f t="shared" si="9"/>
        <v>Periodo 2012-2020</v>
      </c>
      <c r="M31" s="12" t="str">
        <f t="shared" si="10"/>
        <v>toneladas (t)</v>
      </c>
      <c r="N31" s="12" t="str">
        <f t="shared" si="11"/>
        <v>Oficina de Estudios y Políticas Agrarias (ODEPA)</v>
      </c>
      <c r="O31" s="28" t="str">
        <f>"Exportaciones de "&amp;Sitio_Publico[[#This Row],[Muestra]]&amp;" producidas en la "&amp;I31&amp;", durante el "&amp;L31</f>
        <v>Exportaciones de Fruta producidas en la Región de Los Ríos, durante el Periodo 2012-2020</v>
      </c>
      <c r="P31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Ríos, durante el Periodo 2012-2020 de acuerdo a datos recopilados por la Oficina de Estudios y Políticas Agrarias (ODEPA)- toneladas (t)</v>
      </c>
      <c r="Q31" s="27" t="str">
        <f t="shared" si="20"/>
        <v>Gráfico de Evolución</v>
      </c>
      <c r="R31" s="14" t="str">
        <f t="shared" si="13"/>
        <v>Berries,Cítricos,Frutos de hueso (carozo),Frutos de pepita,Frutos secos,Frutos oleaginosos,Otros,Tropicales y subtropicales,Uva</v>
      </c>
      <c r="S31" s="15" t="str">
        <f t="shared" si="21"/>
        <v>https://analytics.zoho.com/open-view/2395394000000943381?ZOHO_CRITERIA=%22Trasposicion_4.1%22.%22C%C3%B3digo_Regi%C3%B3n%22%20%3D%2014</v>
      </c>
      <c r="T31" s="16">
        <f t="shared" si="14"/>
        <v>777</v>
      </c>
      <c r="U31" s="24" t="s">
        <v>445</v>
      </c>
      <c r="V31" s="20" t="str">
        <f>+Sitio_Publico[[#This Row],[idcoleccion]]&amp;"-"&amp;Sitio_Publico[[#This Row],[id]]</f>
        <v>1-0030</v>
      </c>
      <c r="W31" s="20">
        <f>+VLOOKUP(Sitio_Publico[[#This Row],[territorio]],Estructura!$AE$4:$AH$1500,4,0)</f>
        <v>30000014</v>
      </c>
      <c r="X31" s="20" t="str">
        <f>+VLOOKUP(Sitio_Publico[[#This Row],[tema]],Estructura!$G$4:$J$1514,4,0)</f>
        <v>T-100</v>
      </c>
      <c r="Y31" s="20" t="str">
        <f>+VLOOKUP(Sitio_Publico[[#This Row],[contenido]],Estructura!$L$4:$O$18,4,0)</f>
        <v>C-101</v>
      </c>
      <c r="Z31" s="20" t="str">
        <f>+VLOOKUP(Sitio_Publico[[#This Row],[Filtro Integrado]],Estructura!$U$4:$W$52,3,0)</f>
        <v>FI-1</v>
      </c>
      <c r="AA31" s="20" t="str">
        <f>+VLOOKUP(Sitio_Publico[[#This Row],[Muestra]],Estructura!$Y$4:$AB$175,4,0)</f>
        <v>M-140</v>
      </c>
    </row>
    <row r="32" spans="1:27" ht="40.799999999999997" x14ac:dyDescent="0.3">
      <c r="A32" s="18" t="s">
        <v>418</v>
      </c>
      <c r="B32" s="12">
        <f t="shared" si="1"/>
        <v>1</v>
      </c>
      <c r="C32" s="13" t="str">
        <f t="shared" si="16"/>
        <v>Agricultura</v>
      </c>
      <c r="D32" s="13" t="str">
        <f t="shared" si="17"/>
        <v>Agropecuario y Forestal</v>
      </c>
      <c r="E32" s="17">
        <v>15</v>
      </c>
      <c r="F32" s="13" t="str">
        <f t="shared" si="18"/>
        <v>Fruta</v>
      </c>
      <c r="G32" s="25" t="str">
        <f t="shared" si="19"/>
        <v>Exportaciones</v>
      </c>
      <c r="H32" s="39" t="str">
        <f t="shared" si="6"/>
        <v>Región</v>
      </c>
      <c r="I32" s="36" t="s">
        <v>378</v>
      </c>
      <c r="J32" s="12" t="str">
        <f t="shared" si="7"/>
        <v>Ninguno</v>
      </c>
      <c r="K32" s="12" t="str">
        <f t="shared" si="7"/>
        <v>Fruta</v>
      </c>
      <c r="L32" s="12" t="str">
        <f t="shared" si="9"/>
        <v>Periodo 2012-2020</v>
      </c>
      <c r="M32" s="12" t="str">
        <f t="shared" si="10"/>
        <v>toneladas (t)</v>
      </c>
      <c r="N32" s="12" t="str">
        <f t="shared" si="11"/>
        <v>Oficina de Estudios y Políticas Agrarias (ODEPA)</v>
      </c>
      <c r="O32" s="28" t="str">
        <f>"Exportaciones de "&amp;Sitio_Publico[[#This Row],[Muestra]]&amp;" producidas en la "&amp;I32&amp;", durante el "&amp;L32</f>
        <v>Exportaciones de Fruta producidas en la Región de Arica y Parinacota, durante el Periodo 2012-2020</v>
      </c>
      <c r="P32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Arica y Parinacota, durante el Periodo 2012-2020 de acuerdo a datos recopilados por la Oficina de Estudios y Políticas Agrarias (ODEPA)- toneladas (t)</v>
      </c>
      <c r="Q32" s="27" t="str">
        <f t="shared" si="20"/>
        <v>Gráfico de Evolución</v>
      </c>
      <c r="R32" s="14" t="str">
        <f t="shared" si="13"/>
        <v>Berries,Cítricos,Frutos de hueso (carozo),Frutos de pepita,Frutos secos,Frutos oleaginosos,Otros,Tropicales y subtropicales,Uva</v>
      </c>
      <c r="S32" s="15" t="str">
        <f t="shared" si="21"/>
        <v>https://analytics.zoho.com/open-view/2395394000000943381?ZOHO_CRITERIA=%22Trasposicion_4.1%22.%22C%C3%B3digo_Regi%C3%B3n%22%20%3D%2015</v>
      </c>
      <c r="T32" s="16">
        <f t="shared" si="14"/>
        <v>777</v>
      </c>
      <c r="U32" s="24" t="s">
        <v>445</v>
      </c>
      <c r="V32" s="20" t="str">
        <f>+Sitio_Publico[[#This Row],[idcoleccion]]&amp;"-"&amp;Sitio_Publico[[#This Row],[id]]</f>
        <v>1-0031</v>
      </c>
      <c r="W32" s="20">
        <f>+VLOOKUP(Sitio_Publico[[#This Row],[territorio]],Estructura!$AE$4:$AH$1500,4,0)</f>
        <v>30000015</v>
      </c>
      <c r="X32" s="20" t="str">
        <f>+VLOOKUP(Sitio_Publico[[#This Row],[tema]],Estructura!$G$4:$J$1514,4,0)</f>
        <v>T-100</v>
      </c>
      <c r="Y32" s="20" t="str">
        <f>+VLOOKUP(Sitio_Publico[[#This Row],[contenido]],Estructura!$L$4:$O$18,4,0)</f>
        <v>C-101</v>
      </c>
      <c r="Z32" s="20" t="str">
        <f>+VLOOKUP(Sitio_Publico[[#This Row],[Filtro Integrado]],Estructura!$U$4:$W$52,3,0)</f>
        <v>FI-1</v>
      </c>
      <c r="AA32" s="20" t="str">
        <f>+VLOOKUP(Sitio_Publico[[#This Row],[Muestra]],Estructura!$Y$4:$AB$175,4,0)</f>
        <v>M-140</v>
      </c>
    </row>
    <row r="33" spans="1:27" ht="40.799999999999997" x14ac:dyDescent="0.3">
      <c r="A33" s="18" t="s">
        <v>419</v>
      </c>
      <c r="B33" s="12">
        <f t="shared" si="1"/>
        <v>1</v>
      </c>
      <c r="C33" s="13" t="str">
        <f t="shared" si="16"/>
        <v>Agricultura</v>
      </c>
      <c r="D33" s="13" t="str">
        <f t="shared" si="17"/>
        <v>Agropecuario y Forestal</v>
      </c>
      <c r="E33" s="17">
        <v>16</v>
      </c>
      <c r="F33" s="13" t="str">
        <f t="shared" si="18"/>
        <v>Fruta</v>
      </c>
      <c r="G33" s="25" t="str">
        <f t="shared" si="19"/>
        <v>Exportaciones</v>
      </c>
      <c r="H33" s="39" t="str">
        <f t="shared" si="6"/>
        <v>Región</v>
      </c>
      <c r="I33" s="36" t="s">
        <v>379</v>
      </c>
      <c r="J33" s="12" t="str">
        <f t="shared" si="7"/>
        <v>Ninguno</v>
      </c>
      <c r="K33" s="12" t="str">
        <f t="shared" si="7"/>
        <v>Fruta</v>
      </c>
      <c r="L33" s="12" t="str">
        <f t="shared" si="9"/>
        <v>Periodo 2012-2020</v>
      </c>
      <c r="M33" s="12" t="str">
        <f t="shared" si="10"/>
        <v>toneladas (t)</v>
      </c>
      <c r="N33" s="12" t="str">
        <f t="shared" si="11"/>
        <v>Oficina de Estudios y Políticas Agrarias (ODEPA)</v>
      </c>
      <c r="O33" s="28" t="str">
        <f>"Exportaciones de "&amp;Sitio_Publico[[#This Row],[Muestra]]&amp;" producidas en la "&amp;I33&amp;", durante el "&amp;L33</f>
        <v>Exportaciones de Fruta producidas en la Región de Ñuble, durante el Periodo 2012-2020</v>
      </c>
      <c r="P33" s="28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Ñuble, durante el Periodo 2012-2020 de acuerdo a datos recopilados por la Oficina de Estudios y Políticas Agrarias (ODEPA)- toneladas (t)</v>
      </c>
      <c r="Q33" s="27" t="str">
        <f t="shared" si="20"/>
        <v>Gráfico de Evolución</v>
      </c>
      <c r="R33" s="14" t="str">
        <f t="shared" si="13"/>
        <v>Berries,Cítricos,Frutos de hueso (carozo),Frutos de pepita,Frutos secos,Frutos oleaginosos,Otros,Tropicales y subtropicales,Uva</v>
      </c>
      <c r="S33" s="15" t="str">
        <f t="shared" si="21"/>
        <v>https://analytics.zoho.com/open-view/2395394000000943381?ZOHO_CRITERIA=%22Trasposicion_4.1%22.%22C%C3%B3digo_Regi%C3%B3n%22%20%3D%2016</v>
      </c>
      <c r="T33" s="16">
        <f t="shared" si="14"/>
        <v>777</v>
      </c>
      <c r="U33" s="24" t="s">
        <v>445</v>
      </c>
      <c r="V33" s="20" t="str">
        <f>+Sitio_Publico[[#This Row],[idcoleccion]]&amp;"-"&amp;Sitio_Publico[[#This Row],[id]]</f>
        <v>1-0032</v>
      </c>
      <c r="W33" s="20">
        <f>+VLOOKUP(Sitio_Publico[[#This Row],[territorio]],Estructura!$AE$4:$AH$1500,4,0)</f>
        <v>30000016</v>
      </c>
      <c r="X33" s="20" t="str">
        <f>+VLOOKUP(Sitio_Publico[[#This Row],[tema]],Estructura!$G$4:$J$1514,4,0)</f>
        <v>T-100</v>
      </c>
      <c r="Y33" s="20" t="str">
        <f>+VLOOKUP(Sitio_Publico[[#This Row],[contenido]],Estructura!$L$4:$O$18,4,0)</f>
        <v>C-101</v>
      </c>
      <c r="Z33" s="20" t="str">
        <f>+VLOOKUP(Sitio_Publico[[#This Row],[Filtro Integrado]],Estructura!$U$4:$W$52,3,0)</f>
        <v>FI-1</v>
      </c>
      <c r="AA33" s="20" t="str">
        <f>+VLOOKUP(Sitio_Publico[[#This Row],[Muestra]],Estructura!$Y$4:$AB$175,4,0)</f>
        <v>M-140</v>
      </c>
    </row>
    <row r="34" spans="1:27" ht="40.799999999999997" x14ac:dyDescent="0.3">
      <c r="A34" s="43" t="s">
        <v>420</v>
      </c>
      <c r="B34" s="12">
        <f t="shared" si="1"/>
        <v>1</v>
      </c>
      <c r="C34" s="25" t="str">
        <f t="shared" si="16"/>
        <v>Agricultura</v>
      </c>
      <c r="D34" s="25" t="str">
        <f t="shared" si="17"/>
        <v>Agropecuario y Forestal</v>
      </c>
      <c r="E34" s="35">
        <v>100106001</v>
      </c>
      <c r="F34" s="25" t="str">
        <f t="shared" si="18"/>
        <v>Fruta</v>
      </c>
      <c r="G34" s="25" t="str">
        <f t="shared" si="19"/>
        <v>Exportaciones</v>
      </c>
      <c r="H34" s="40" t="s">
        <v>703</v>
      </c>
      <c r="I34" s="31" t="s">
        <v>14</v>
      </c>
      <c r="J34" s="31" t="str">
        <f t="shared" si="7"/>
        <v>Ninguno</v>
      </c>
      <c r="K34" s="37" t="s">
        <v>493</v>
      </c>
      <c r="L34" s="12" t="s">
        <v>625</v>
      </c>
      <c r="M34" s="12" t="str">
        <f t="shared" si="10"/>
        <v>toneladas (t)</v>
      </c>
      <c r="N34" s="12" t="str">
        <f t="shared" si="11"/>
        <v>Oficina de Estudios y Políticas Agrarias (ODEPA)</v>
      </c>
      <c r="O34" s="32" t="str">
        <f>"Exportaciones de "&amp;Sitio_Publico[[#This Row],[Muestra]]&amp;" producidas en "&amp;I34&amp;", durante el "&amp;L34&amp;", por Países de Destino"</f>
        <v>Exportaciones de Aceituna producidas en Chile, durante el Año 2020, por Países de Destino</v>
      </c>
      <c r="P34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Aceituna producidas en Chile. Específicamente se detalla el volumen de exportaciones a cada país , durante el Año 2020 de acuerdo a datos recopilados por la Oficina de Estudios y Políticas Agrarias (ODEPA)- toneladas (t)</v>
      </c>
      <c r="Q34" s="33" t="s">
        <v>626</v>
      </c>
      <c r="R34" s="41" t="str">
        <f t="shared" si="13"/>
        <v>Berries,Cítricos,Frutos de hueso (carozo),Frutos de pepita,Frutos secos,Frutos oleaginosos,Otros,Tropicales y subtropicales,Uva</v>
      </c>
      <c r="S34" s="15" t="str">
        <f>+"https://analytics.zoho.com/open-view/2395394000000824986?ZOHO_CRITERIA=%22Trasposicion_4.1%22.%22Id_Categor%C3%ADa%22%20%3D%20"&amp;E34</f>
        <v>https://analytics.zoho.com/open-view/2395394000000824986?ZOHO_CRITERIA=%22Trasposicion_4.1%22.%22Id_Categor%C3%ADa%22%20%3D%20100106001</v>
      </c>
      <c r="T34" s="16">
        <f t="shared" si="14"/>
        <v>777</v>
      </c>
      <c r="U34" s="24" t="s">
        <v>445</v>
      </c>
      <c r="V34" s="20" t="str">
        <f>+Sitio_Publico[[#This Row],[idcoleccion]]&amp;"-"&amp;Sitio_Publico[[#This Row],[id]]</f>
        <v>1-0033</v>
      </c>
      <c r="W34" s="20">
        <f>+VLOOKUP(Sitio_Publico[[#This Row],[territorio]],Estructura!$AE$4:$AH$1500,4,0)</f>
        <v>10000000</v>
      </c>
      <c r="X34" s="20" t="str">
        <f>+VLOOKUP(Sitio_Publico[[#This Row],[tema]],Estructura!$G$4:$J$1514,4,0)</f>
        <v>T-100</v>
      </c>
      <c r="Y34" s="20" t="str">
        <f>+VLOOKUP(Sitio_Publico[[#This Row],[contenido]],Estructura!$L$4:$O$18,4,0)</f>
        <v>C-101</v>
      </c>
      <c r="Z34" s="20" t="str">
        <f>+VLOOKUP(Sitio_Publico[[#This Row],[Filtro Integrado]],Estructura!$U$4:$W$52,3,0)</f>
        <v>FI-1</v>
      </c>
      <c r="AA34" s="20" t="str">
        <f>+VLOOKUP(Sitio_Publico[[#This Row],[Muestra]],Estructura!$Y$4:$AB$175,4,0)</f>
        <v>M-138</v>
      </c>
    </row>
    <row r="35" spans="1:27" ht="40.799999999999997" x14ac:dyDescent="0.3">
      <c r="A35" s="18" t="s">
        <v>421</v>
      </c>
      <c r="B35" s="12">
        <f t="shared" si="1"/>
        <v>1</v>
      </c>
      <c r="C35" s="25" t="str">
        <f t="shared" si="16"/>
        <v>Agricultura</v>
      </c>
      <c r="D35" s="25" t="str">
        <f t="shared" si="17"/>
        <v>Agropecuario y Forestal</v>
      </c>
      <c r="E35" s="35">
        <v>100105001</v>
      </c>
      <c r="F35" s="13" t="str">
        <f t="shared" si="18"/>
        <v>Fruta</v>
      </c>
      <c r="G35" s="25" t="str">
        <f t="shared" si="19"/>
        <v>Exportaciones</v>
      </c>
      <c r="H35" s="40" t="s">
        <v>703</v>
      </c>
      <c r="I35" s="31" t="s">
        <v>14</v>
      </c>
      <c r="J35" s="12" t="str">
        <f t="shared" ref="J35" si="22">+J34</f>
        <v>Ninguno</v>
      </c>
      <c r="K35" s="37" t="s">
        <v>476</v>
      </c>
      <c r="L35" s="12" t="str">
        <f t="shared" si="9"/>
        <v>Año 2020</v>
      </c>
      <c r="M35" s="12" t="str">
        <f t="shared" si="10"/>
        <v>toneladas (t)</v>
      </c>
      <c r="N35" s="12" t="str">
        <f t="shared" si="11"/>
        <v>Oficina de Estudios y Políticas Agrarias (ODEPA)</v>
      </c>
      <c r="O35" s="32" t="str">
        <f>"Exportaciones de "&amp;Sitio_Publico[[#This Row],[Muestra]]&amp;" producidas en "&amp;I35&amp;", durante el "&amp;L35&amp;", por Países de Destino"</f>
        <v>Exportaciones de Almendra producidas en Chile, durante el Año 2020, por Países de Destino</v>
      </c>
      <c r="P35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Almendra producidas en Chile. Específicamente se detalla el volumen de exportaciones a cada país , durante el Año 2020 de acuerdo a datos recopilados por la Oficina de Estudios y Políticas Agrarias (ODEPA)- toneladas (t)</v>
      </c>
      <c r="Q35" s="33" t="str">
        <f t="shared" ref="Q35:Q62" si="23">+Q34</f>
        <v>Mapa Países de Destino</v>
      </c>
      <c r="R35" s="32" t="str">
        <f t="shared" si="13"/>
        <v>Berries,Cítricos,Frutos de hueso (carozo),Frutos de pepita,Frutos secos,Frutos oleaginosos,Otros,Tropicales y subtropicales,Uva</v>
      </c>
      <c r="S35" s="15" t="str">
        <f t="shared" ref="S35:S62" si="24">+"https://analytics.zoho.com/open-view/2395394000000824986?ZOHO_CRITERIA=%22Trasposicion_4.1%22.%22Id_Categor%C3%ADa%22%20%3D%20"&amp;E35</f>
        <v>https://analytics.zoho.com/open-view/2395394000000824986?ZOHO_CRITERIA=%22Trasposicion_4.1%22.%22Id_Categor%C3%ADa%22%20%3D%20100105001</v>
      </c>
      <c r="T35" s="16">
        <f t="shared" si="14"/>
        <v>777</v>
      </c>
      <c r="U35" s="24" t="s">
        <v>445</v>
      </c>
      <c r="V35" s="20" t="str">
        <f>+Sitio_Publico[[#This Row],[idcoleccion]]&amp;"-"&amp;Sitio_Publico[[#This Row],[id]]</f>
        <v>1-0034</v>
      </c>
      <c r="W35" s="20">
        <f>+VLOOKUP(Sitio_Publico[[#This Row],[territorio]],Estructura!$AE$4:$AH$1500,4,0)</f>
        <v>10000000</v>
      </c>
      <c r="X35" s="20" t="str">
        <f>+VLOOKUP(Sitio_Publico[[#This Row],[tema]],Estructura!$G$4:$J$1514,4,0)</f>
        <v>T-100</v>
      </c>
      <c r="Y35" s="20" t="str">
        <f>+VLOOKUP(Sitio_Publico[[#This Row],[contenido]],Estructura!$L$4:$O$18,4,0)</f>
        <v>C-101</v>
      </c>
      <c r="Z35" s="20" t="str">
        <f>+VLOOKUP(Sitio_Publico[[#This Row],[Filtro Integrado]],Estructura!$U$4:$W$52,3,0)</f>
        <v>FI-1</v>
      </c>
      <c r="AA35" s="20" t="str">
        <f>+VLOOKUP(Sitio_Publico[[#This Row],[Muestra]],Estructura!$Y$4:$AB$175,4,0)</f>
        <v>M-121</v>
      </c>
    </row>
    <row r="36" spans="1:27" ht="40.799999999999997" x14ac:dyDescent="0.3">
      <c r="A36" s="30" t="s">
        <v>422</v>
      </c>
      <c r="B36" s="12">
        <f t="shared" si="1"/>
        <v>1</v>
      </c>
      <c r="C36" s="25" t="str">
        <f t="shared" si="16"/>
        <v>Agricultura</v>
      </c>
      <c r="D36" s="25" t="str">
        <f t="shared" si="17"/>
        <v>Agropecuario y Forestal</v>
      </c>
      <c r="E36" s="35">
        <v>100101001</v>
      </c>
      <c r="F36" s="13" t="str">
        <f t="shared" si="18"/>
        <v>Fruta</v>
      </c>
      <c r="G36" s="25" t="str">
        <f t="shared" si="19"/>
        <v>Exportaciones</v>
      </c>
      <c r="H36" s="40" t="str">
        <f>+H35</f>
        <v>País</v>
      </c>
      <c r="I36" s="31" t="s">
        <v>14</v>
      </c>
      <c r="J36" s="12" t="str">
        <f t="shared" ref="J36" si="25">+J35</f>
        <v>Ninguno</v>
      </c>
      <c r="K36" s="37" t="s">
        <v>494</v>
      </c>
      <c r="L36" s="12" t="str">
        <f t="shared" si="9"/>
        <v>Año 2020</v>
      </c>
      <c r="M36" s="12" t="str">
        <f t="shared" si="10"/>
        <v>toneladas (t)</v>
      </c>
      <c r="N36" s="12" t="str">
        <f t="shared" si="11"/>
        <v>Oficina de Estudios y Políticas Agrarias (ODEPA)</v>
      </c>
      <c r="O36" s="32" t="str">
        <f>"Exportaciones de "&amp;Sitio_Publico[[#This Row],[Muestra]]&amp;" producidas en "&amp;I36&amp;", durante el "&amp;L36&amp;", por Países de Destino"</f>
        <v>Exportaciones de Arándanos y mirtilos producidas en Chile, durante el Año 2020, por Países de Destino</v>
      </c>
      <c r="P36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</v>
      </c>
      <c r="Q36" s="33" t="str">
        <f t="shared" si="23"/>
        <v>Mapa Países de Destino</v>
      </c>
      <c r="R36" s="32" t="str">
        <f t="shared" si="13"/>
        <v>Berries,Cítricos,Frutos de hueso (carozo),Frutos de pepita,Frutos secos,Frutos oleaginosos,Otros,Tropicales y subtropicales,Uva</v>
      </c>
      <c r="S36" s="15" t="str">
        <f t="shared" si="24"/>
        <v>https://analytics.zoho.com/open-view/2395394000000824986?ZOHO_CRITERIA=%22Trasposicion_4.1%22.%22Id_Categor%C3%ADa%22%20%3D%20100101001</v>
      </c>
      <c r="T36" s="16">
        <f t="shared" si="14"/>
        <v>777</v>
      </c>
      <c r="U36" s="24" t="s">
        <v>445</v>
      </c>
      <c r="V36" s="20" t="str">
        <f>+Sitio_Publico[[#This Row],[idcoleccion]]&amp;"-"&amp;Sitio_Publico[[#This Row],[id]]</f>
        <v>1-0035</v>
      </c>
      <c r="W36" s="20">
        <f>+VLOOKUP(Sitio_Publico[[#This Row],[territorio]],Estructura!$AE$4:$AH$1500,4,0)</f>
        <v>10000000</v>
      </c>
      <c r="X36" s="20" t="str">
        <f>+VLOOKUP(Sitio_Publico[[#This Row],[tema]],Estructura!$G$4:$J$1514,4,0)</f>
        <v>T-100</v>
      </c>
      <c r="Y36" s="20" t="str">
        <f>+VLOOKUP(Sitio_Publico[[#This Row],[contenido]],Estructura!$L$4:$O$18,4,0)</f>
        <v>C-101</v>
      </c>
      <c r="Z36" s="20" t="str">
        <f>+VLOOKUP(Sitio_Publico[[#This Row],[Filtro Integrado]],Estructura!$U$4:$W$52,3,0)</f>
        <v>FI-1</v>
      </c>
      <c r="AA36" s="20" t="str">
        <f>+VLOOKUP(Sitio_Publico[[#This Row],[Muestra]],Estructura!$Y$4:$AB$175,4,0)</f>
        <v>M-139</v>
      </c>
    </row>
    <row r="37" spans="1:27" ht="40.799999999999997" x14ac:dyDescent="0.3">
      <c r="A37" s="18" t="s">
        <v>423</v>
      </c>
      <c r="B37" s="12">
        <f t="shared" si="1"/>
        <v>1</v>
      </c>
      <c r="C37" s="25" t="str">
        <f t="shared" si="16"/>
        <v>Agricultura</v>
      </c>
      <c r="D37" s="25" t="str">
        <f t="shared" si="17"/>
        <v>Agropecuario y Forestal</v>
      </c>
      <c r="E37" s="35">
        <v>100105002</v>
      </c>
      <c r="F37" s="13" t="str">
        <f t="shared" si="18"/>
        <v>Fruta</v>
      </c>
      <c r="G37" s="25" t="str">
        <f t="shared" si="19"/>
        <v>Exportaciones</v>
      </c>
      <c r="H37" s="40" t="str">
        <f t="shared" si="19"/>
        <v>País</v>
      </c>
      <c r="I37" s="31" t="s">
        <v>14</v>
      </c>
      <c r="J37" s="12" t="str">
        <f t="shared" ref="J37" si="26">+J36</f>
        <v>Ninguno</v>
      </c>
      <c r="K37" s="37" t="s">
        <v>477</v>
      </c>
      <c r="L37" s="12" t="str">
        <f t="shared" si="9"/>
        <v>Año 2020</v>
      </c>
      <c r="M37" s="12" t="str">
        <f t="shared" si="10"/>
        <v>toneladas (t)</v>
      </c>
      <c r="N37" s="12" t="str">
        <f t="shared" si="11"/>
        <v>Oficina de Estudios y Políticas Agrarias (ODEPA)</v>
      </c>
      <c r="O37" s="32" t="str">
        <f>"Exportaciones de "&amp;Sitio_Publico[[#This Row],[Muestra]]&amp;" producidas en "&amp;I37&amp;", durante el "&amp;L37&amp;", por Países de Destino"</f>
        <v>Exportaciones de Avellana producidas en Chile, durante el Año 2020, por Países de Destino</v>
      </c>
      <c r="P37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Avellana producidas en Chile. Específicamente se detalla el volumen de exportaciones a cada país , durante el Año 2020 de acuerdo a datos recopilados por la Oficina de Estudios y Políticas Agrarias (ODEPA)- toneladas (t)</v>
      </c>
      <c r="Q37" s="33" t="str">
        <f t="shared" si="23"/>
        <v>Mapa Países de Destino</v>
      </c>
      <c r="R37" s="32" t="str">
        <f t="shared" si="13"/>
        <v>Berries,Cítricos,Frutos de hueso (carozo),Frutos de pepita,Frutos secos,Frutos oleaginosos,Otros,Tropicales y subtropicales,Uva</v>
      </c>
      <c r="S37" s="15" t="str">
        <f t="shared" si="24"/>
        <v>https://analytics.zoho.com/open-view/2395394000000824986?ZOHO_CRITERIA=%22Trasposicion_4.1%22.%22Id_Categor%C3%ADa%22%20%3D%20100105002</v>
      </c>
      <c r="T37" s="16">
        <f t="shared" si="14"/>
        <v>777</v>
      </c>
      <c r="U37" s="24" t="s">
        <v>445</v>
      </c>
      <c r="V37" s="20" t="str">
        <f>+Sitio_Publico[[#This Row],[idcoleccion]]&amp;"-"&amp;Sitio_Publico[[#This Row],[id]]</f>
        <v>1-0036</v>
      </c>
      <c r="W37" s="20">
        <f>+VLOOKUP(Sitio_Publico[[#This Row],[territorio]],Estructura!$AE$4:$AH$1500,4,0)</f>
        <v>10000000</v>
      </c>
      <c r="X37" s="20" t="str">
        <f>+VLOOKUP(Sitio_Publico[[#This Row],[tema]],Estructura!$G$4:$J$1514,4,0)</f>
        <v>T-100</v>
      </c>
      <c r="Y37" s="20" t="str">
        <f>+VLOOKUP(Sitio_Publico[[#This Row],[contenido]],Estructura!$L$4:$O$18,4,0)</f>
        <v>C-101</v>
      </c>
      <c r="Z37" s="20" t="str">
        <f>+VLOOKUP(Sitio_Publico[[#This Row],[Filtro Integrado]],Estructura!$U$4:$W$52,3,0)</f>
        <v>FI-1</v>
      </c>
      <c r="AA37" s="20" t="str">
        <f>+VLOOKUP(Sitio_Publico[[#This Row],[Muestra]],Estructura!$Y$4:$AB$175,4,0)</f>
        <v>M-122</v>
      </c>
    </row>
    <row r="38" spans="1:27" ht="40.799999999999997" x14ac:dyDescent="0.3">
      <c r="A38" s="30" t="s">
        <v>424</v>
      </c>
      <c r="B38" s="12">
        <f t="shared" si="1"/>
        <v>1</v>
      </c>
      <c r="C38" s="25" t="str">
        <f t="shared" si="16"/>
        <v>Agricultura</v>
      </c>
      <c r="D38" s="25" t="str">
        <f t="shared" si="17"/>
        <v>Agropecuario y Forestal</v>
      </c>
      <c r="E38" s="35">
        <v>100105003</v>
      </c>
      <c r="F38" s="13" t="str">
        <f t="shared" si="18"/>
        <v>Fruta</v>
      </c>
      <c r="G38" s="25" t="str">
        <f t="shared" si="19"/>
        <v>Exportaciones</v>
      </c>
      <c r="H38" s="40" t="str">
        <f t="shared" si="19"/>
        <v>País</v>
      </c>
      <c r="I38" s="31" t="s">
        <v>14</v>
      </c>
      <c r="J38" s="12" t="str">
        <f t="shared" ref="J38" si="27">+J37</f>
        <v>Ninguno</v>
      </c>
      <c r="K38" s="37" t="s">
        <v>478</v>
      </c>
      <c r="L38" s="12" t="str">
        <f t="shared" si="9"/>
        <v>Año 2020</v>
      </c>
      <c r="M38" s="12" t="str">
        <f t="shared" si="10"/>
        <v>toneladas (t)</v>
      </c>
      <c r="N38" s="12" t="str">
        <f t="shared" si="11"/>
        <v>Oficina de Estudios y Políticas Agrarias (ODEPA)</v>
      </c>
      <c r="O38" s="32" t="str">
        <f>"Exportaciones de "&amp;Sitio_Publico[[#This Row],[Muestra]]&amp;" producidas en "&amp;I38&amp;", durante el "&amp;L38&amp;", por Países de Destino"</f>
        <v>Exportaciones de Castaña producidas en Chile, durante el Año 2020, por Países de Destino</v>
      </c>
      <c r="P38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Castaña producidas en Chile. Específicamente se detalla el volumen de exportaciones a cada país , durante el Año 2020 de acuerdo a datos recopilados por la Oficina de Estudios y Políticas Agrarias (ODEPA)- toneladas (t)</v>
      </c>
      <c r="Q38" s="33" t="str">
        <f t="shared" si="23"/>
        <v>Mapa Países de Destino</v>
      </c>
      <c r="R38" s="32" t="str">
        <f t="shared" si="13"/>
        <v>Berries,Cítricos,Frutos de hueso (carozo),Frutos de pepita,Frutos secos,Frutos oleaginosos,Otros,Tropicales y subtropicales,Uva</v>
      </c>
      <c r="S38" s="15" t="str">
        <f t="shared" si="24"/>
        <v>https://analytics.zoho.com/open-view/2395394000000824986?ZOHO_CRITERIA=%22Trasposicion_4.1%22.%22Id_Categor%C3%ADa%22%20%3D%20100105003</v>
      </c>
      <c r="T38" s="16">
        <f t="shared" si="14"/>
        <v>777</v>
      </c>
      <c r="U38" s="24" t="s">
        <v>445</v>
      </c>
      <c r="V38" s="20" t="str">
        <f>+Sitio_Publico[[#This Row],[idcoleccion]]&amp;"-"&amp;Sitio_Publico[[#This Row],[id]]</f>
        <v>1-0037</v>
      </c>
      <c r="W38" s="20">
        <f>+VLOOKUP(Sitio_Publico[[#This Row],[territorio]],Estructura!$AE$4:$AH$1500,4,0)</f>
        <v>10000000</v>
      </c>
      <c r="X38" s="20" t="str">
        <f>+VLOOKUP(Sitio_Publico[[#This Row],[tema]],Estructura!$G$4:$J$1514,4,0)</f>
        <v>T-100</v>
      </c>
      <c r="Y38" s="20" t="str">
        <f>+VLOOKUP(Sitio_Publico[[#This Row],[contenido]],Estructura!$L$4:$O$18,4,0)</f>
        <v>C-101</v>
      </c>
      <c r="Z38" s="20" t="str">
        <f>+VLOOKUP(Sitio_Publico[[#This Row],[Filtro Integrado]],Estructura!$U$4:$W$52,3,0)</f>
        <v>FI-1</v>
      </c>
      <c r="AA38" s="20" t="str">
        <f>+VLOOKUP(Sitio_Publico[[#This Row],[Muestra]],Estructura!$Y$4:$AB$175,4,0)</f>
        <v>M-123</v>
      </c>
    </row>
    <row r="39" spans="1:27" ht="40.799999999999997" x14ac:dyDescent="0.3">
      <c r="A39" s="18" t="s">
        <v>425</v>
      </c>
      <c r="B39" s="12">
        <f t="shared" si="1"/>
        <v>1</v>
      </c>
      <c r="C39" s="25" t="str">
        <f t="shared" si="16"/>
        <v>Agricultura</v>
      </c>
      <c r="D39" s="25" t="str">
        <f t="shared" si="17"/>
        <v>Agropecuario y Forestal</v>
      </c>
      <c r="E39" s="35">
        <v>100103001</v>
      </c>
      <c r="F39" s="13" t="str">
        <f t="shared" si="18"/>
        <v>Fruta</v>
      </c>
      <c r="G39" s="25" t="str">
        <f t="shared" si="19"/>
        <v>Exportaciones</v>
      </c>
      <c r="H39" s="40" t="str">
        <f t="shared" si="19"/>
        <v>País</v>
      </c>
      <c r="I39" s="31" t="s">
        <v>14</v>
      </c>
      <c r="J39" s="12" t="str">
        <f t="shared" ref="J39" si="28">+J38</f>
        <v>Ninguno</v>
      </c>
      <c r="K39" s="37" t="s">
        <v>468</v>
      </c>
      <c r="L39" s="12" t="str">
        <f t="shared" si="9"/>
        <v>Año 2020</v>
      </c>
      <c r="M39" s="12" t="str">
        <f t="shared" si="10"/>
        <v>toneladas (t)</v>
      </c>
      <c r="N39" s="12" t="str">
        <f t="shared" si="11"/>
        <v>Oficina de Estudios y Políticas Agrarias (ODEPA)</v>
      </c>
      <c r="O39" s="32" t="str">
        <f>"Exportaciones de "&amp;Sitio_Publico[[#This Row],[Muestra]]&amp;" producidas en "&amp;I39&amp;", durante el "&amp;L39&amp;", por Países de Destino"</f>
        <v>Exportaciones de Cereza producidas en Chile, durante el Año 2020, por Países de Destino</v>
      </c>
      <c r="P39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Cereza producidas en Chile. Específicamente se detalla el volumen de exportaciones a cada país , durante el Año 2020 de acuerdo a datos recopilados por la Oficina de Estudios y Políticas Agrarias (ODEPA)- toneladas (t)</v>
      </c>
      <c r="Q39" s="33" t="str">
        <f t="shared" si="23"/>
        <v>Mapa Países de Destino</v>
      </c>
      <c r="R39" s="32" t="str">
        <f t="shared" si="13"/>
        <v>Berries,Cítricos,Frutos de hueso (carozo),Frutos de pepita,Frutos secos,Frutos oleaginosos,Otros,Tropicales y subtropicales,Uva</v>
      </c>
      <c r="S39" s="15" t="str">
        <f t="shared" si="24"/>
        <v>https://analytics.zoho.com/open-view/2395394000000824986?ZOHO_CRITERIA=%22Trasposicion_4.1%22.%22Id_Categor%C3%ADa%22%20%3D%20100103001</v>
      </c>
      <c r="T39" s="16">
        <f t="shared" si="14"/>
        <v>777</v>
      </c>
      <c r="U39" s="24" t="s">
        <v>445</v>
      </c>
      <c r="V39" s="20" t="str">
        <f>+Sitio_Publico[[#This Row],[idcoleccion]]&amp;"-"&amp;Sitio_Publico[[#This Row],[id]]</f>
        <v>1-0038</v>
      </c>
      <c r="W39" s="20">
        <f>+VLOOKUP(Sitio_Publico[[#This Row],[territorio]],Estructura!$AE$4:$AH$1500,4,0)</f>
        <v>10000000</v>
      </c>
      <c r="X39" s="20" t="str">
        <f>+VLOOKUP(Sitio_Publico[[#This Row],[tema]],Estructura!$G$4:$J$1514,4,0)</f>
        <v>T-100</v>
      </c>
      <c r="Y39" s="20" t="str">
        <f>+VLOOKUP(Sitio_Publico[[#This Row],[contenido]],Estructura!$L$4:$O$18,4,0)</f>
        <v>C-101</v>
      </c>
      <c r="Z39" s="20" t="str">
        <f>+VLOOKUP(Sitio_Publico[[#This Row],[Filtro Integrado]],Estructura!$U$4:$W$52,3,0)</f>
        <v>FI-1</v>
      </c>
      <c r="AA39" s="20" t="str">
        <f>+VLOOKUP(Sitio_Publico[[#This Row],[Muestra]],Estructura!$Y$4:$AB$175,4,0)</f>
        <v>M-113</v>
      </c>
    </row>
    <row r="40" spans="1:27" ht="40.799999999999997" x14ac:dyDescent="0.3">
      <c r="A40" s="30" t="s">
        <v>426</v>
      </c>
      <c r="B40" s="12">
        <f t="shared" si="1"/>
        <v>1</v>
      </c>
      <c r="C40" s="25" t="str">
        <f t="shared" si="16"/>
        <v>Agricultura</v>
      </c>
      <c r="D40" s="25" t="str">
        <f t="shared" si="17"/>
        <v>Agropecuario y Forestal</v>
      </c>
      <c r="E40" s="35">
        <v>100103002</v>
      </c>
      <c r="F40" s="13" t="str">
        <f t="shared" si="18"/>
        <v>Fruta</v>
      </c>
      <c r="G40" s="25" t="str">
        <f t="shared" si="19"/>
        <v>Exportaciones</v>
      </c>
      <c r="H40" s="40" t="str">
        <f t="shared" si="19"/>
        <v>País</v>
      </c>
      <c r="I40" s="31" t="s">
        <v>14</v>
      </c>
      <c r="J40" s="12" t="str">
        <f t="shared" ref="J40" si="29">+J39</f>
        <v>Ninguno</v>
      </c>
      <c r="K40" s="37" t="s">
        <v>469</v>
      </c>
      <c r="L40" s="12" t="str">
        <f t="shared" si="9"/>
        <v>Año 2020</v>
      </c>
      <c r="M40" s="12" t="str">
        <f t="shared" si="10"/>
        <v>toneladas (t)</v>
      </c>
      <c r="N40" s="12" t="str">
        <f t="shared" si="11"/>
        <v>Oficina de Estudios y Políticas Agrarias (ODEPA)</v>
      </c>
      <c r="O40" s="32" t="str">
        <f>"Exportaciones de "&amp;Sitio_Publico[[#This Row],[Muestra]]&amp;" producidas en "&amp;I40&amp;", durante el "&amp;L40&amp;", por Países de Destino"</f>
        <v>Exportaciones de Ciruela producidas en Chile, durante el Año 2020, por Países de Destino</v>
      </c>
      <c r="P40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Ciruela producidas en Chile. Específicamente se detalla el volumen de exportaciones a cada país , durante el Año 2020 de acuerdo a datos recopilados por la Oficina de Estudios y Políticas Agrarias (ODEPA)- toneladas (t)</v>
      </c>
      <c r="Q40" s="33" t="str">
        <f t="shared" si="23"/>
        <v>Mapa Países de Destino</v>
      </c>
      <c r="R40" s="32" t="str">
        <f t="shared" si="13"/>
        <v>Berries,Cítricos,Frutos de hueso (carozo),Frutos de pepita,Frutos secos,Frutos oleaginosos,Otros,Tropicales y subtropicales,Uva</v>
      </c>
      <c r="S40" s="15" t="str">
        <f t="shared" si="24"/>
        <v>https://analytics.zoho.com/open-view/2395394000000824986?ZOHO_CRITERIA=%22Trasposicion_4.1%22.%22Id_Categor%C3%ADa%22%20%3D%20100103002</v>
      </c>
      <c r="T40" s="16">
        <f t="shared" si="14"/>
        <v>777</v>
      </c>
      <c r="U40" s="24" t="s">
        <v>445</v>
      </c>
      <c r="V40" s="20" t="str">
        <f>+Sitio_Publico[[#This Row],[idcoleccion]]&amp;"-"&amp;Sitio_Publico[[#This Row],[id]]</f>
        <v>1-0039</v>
      </c>
      <c r="W40" s="20">
        <f>+VLOOKUP(Sitio_Publico[[#This Row],[territorio]],Estructura!$AE$4:$AH$1500,4,0)</f>
        <v>10000000</v>
      </c>
      <c r="X40" s="20" t="str">
        <f>+VLOOKUP(Sitio_Publico[[#This Row],[tema]],Estructura!$G$4:$J$1514,4,0)</f>
        <v>T-100</v>
      </c>
      <c r="Y40" s="20" t="str">
        <f>+VLOOKUP(Sitio_Publico[[#This Row],[contenido]],Estructura!$L$4:$O$18,4,0)</f>
        <v>C-101</v>
      </c>
      <c r="Z40" s="20" t="str">
        <f>+VLOOKUP(Sitio_Publico[[#This Row],[Filtro Integrado]],Estructura!$U$4:$W$52,3,0)</f>
        <v>FI-1</v>
      </c>
      <c r="AA40" s="20" t="str">
        <f>+VLOOKUP(Sitio_Publico[[#This Row],[Muestra]],Estructura!$Y$4:$AB$175,4,0)</f>
        <v>M-114</v>
      </c>
    </row>
    <row r="41" spans="1:27" ht="40.799999999999997" x14ac:dyDescent="0.3">
      <c r="A41" s="18" t="s">
        <v>427</v>
      </c>
      <c r="B41" s="12">
        <f t="shared" si="1"/>
        <v>1</v>
      </c>
      <c r="C41" s="25" t="str">
        <f t="shared" si="16"/>
        <v>Agricultura</v>
      </c>
      <c r="D41" s="25" t="str">
        <f t="shared" si="17"/>
        <v>Agropecuario y Forestal</v>
      </c>
      <c r="E41" s="35">
        <v>100108007</v>
      </c>
      <c r="F41" s="13" t="str">
        <f t="shared" si="18"/>
        <v>Fruta</v>
      </c>
      <c r="G41" s="25" t="str">
        <f t="shared" si="19"/>
        <v>Exportaciones</v>
      </c>
      <c r="H41" s="40" t="str">
        <f t="shared" si="19"/>
        <v>País</v>
      </c>
      <c r="I41" s="31" t="s">
        <v>14</v>
      </c>
      <c r="J41" s="12" t="str">
        <f t="shared" ref="J41" si="30">+J40</f>
        <v>Ninguno</v>
      </c>
      <c r="K41" s="37" t="s">
        <v>490</v>
      </c>
      <c r="L41" s="12" t="str">
        <f t="shared" si="9"/>
        <v>Año 2020</v>
      </c>
      <c r="M41" s="12" t="str">
        <f t="shared" si="10"/>
        <v>toneladas (t)</v>
      </c>
      <c r="N41" s="12" t="str">
        <f t="shared" si="11"/>
        <v>Oficina de Estudios y Políticas Agrarias (ODEPA)</v>
      </c>
      <c r="O41" s="32" t="str">
        <f>"Exportaciones de "&amp;Sitio_Publico[[#This Row],[Muestra]]&amp;" producidas en "&amp;I41&amp;", durante el "&amp;L41&amp;", por Países de Destino"</f>
        <v>Exportaciones de Coco producidas en Chile, durante el Año 2020, por Países de Destino</v>
      </c>
      <c r="P41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Coco producidas en Chile. Específicamente se detalla el volumen de exportaciones a cada país , durante el Año 2020 de acuerdo a datos recopilados por la Oficina de Estudios y Políticas Agrarias (ODEPA)- toneladas (t)</v>
      </c>
      <c r="Q41" s="33" t="str">
        <f t="shared" si="23"/>
        <v>Mapa Países de Destino</v>
      </c>
      <c r="R41" s="32" t="str">
        <f t="shared" si="13"/>
        <v>Berries,Cítricos,Frutos de hueso (carozo),Frutos de pepita,Frutos secos,Frutos oleaginosos,Otros,Tropicales y subtropicales,Uva</v>
      </c>
      <c r="S41" s="15" t="str">
        <f t="shared" si="24"/>
        <v>https://analytics.zoho.com/open-view/2395394000000824986?ZOHO_CRITERIA=%22Trasposicion_4.1%22.%22Id_Categor%C3%ADa%22%20%3D%20100108007</v>
      </c>
      <c r="T41" s="16">
        <f t="shared" si="14"/>
        <v>777</v>
      </c>
      <c r="U41" s="24" t="s">
        <v>445</v>
      </c>
      <c r="V41" s="20" t="str">
        <f>+Sitio_Publico[[#This Row],[idcoleccion]]&amp;"-"&amp;Sitio_Publico[[#This Row],[id]]</f>
        <v>1-0040</v>
      </c>
      <c r="W41" s="20">
        <f>+VLOOKUP(Sitio_Publico[[#This Row],[territorio]],Estructura!$AE$4:$AH$1500,4,0)</f>
        <v>10000000</v>
      </c>
      <c r="X41" s="20" t="str">
        <f>+VLOOKUP(Sitio_Publico[[#This Row],[tema]],Estructura!$G$4:$J$1514,4,0)</f>
        <v>T-100</v>
      </c>
      <c r="Y41" s="20" t="str">
        <f>+VLOOKUP(Sitio_Publico[[#This Row],[contenido]],Estructura!$L$4:$O$18,4,0)</f>
        <v>C-101</v>
      </c>
      <c r="Z41" s="20" t="str">
        <f>+VLOOKUP(Sitio_Publico[[#This Row],[Filtro Integrado]],Estructura!$U$4:$W$52,3,0)</f>
        <v>FI-1</v>
      </c>
      <c r="AA41" s="20" t="str">
        <f>+VLOOKUP(Sitio_Publico[[#This Row],[Muestra]],Estructura!$Y$4:$AB$175,4,0)</f>
        <v>M-135</v>
      </c>
    </row>
    <row r="42" spans="1:27" ht="40.799999999999997" x14ac:dyDescent="0.3">
      <c r="A42" s="30" t="s">
        <v>428</v>
      </c>
      <c r="B42" s="12">
        <f t="shared" si="1"/>
        <v>1</v>
      </c>
      <c r="C42" s="25" t="str">
        <f t="shared" si="16"/>
        <v>Agricultura</v>
      </c>
      <c r="D42" s="25" t="str">
        <f t="shared" si="17"/>
        <v>Agropecuario y Forestal</v>
      </c>
      <c r="E42" s="35">
        <v>100103003</v>
      </c>
      <c r="F42" s="13" t="str">
        <f t="shared" si="18"/>
        <v>Fruta</v>
      </c>
      <c r="G42" s="25" t="str">
        <f t="shared" si="19"/>
        <v>Exportaciones</v>
      </c>
      <c r="H42" s="40" t="str">
        <f t="shared" si="19"/>
        <v>País</v>
      </c>
      <c r="I42" s="31" t="s">
        <v>14</v>
      </c>
      <c r="J42" s="12" t="str">
        <f t="shared" ref="J42" si="31">+J41</f>
        <v>Ninguno</v>
      </c>
      <c r="K42" s="37" t="s">
        <v>470</v>
      </c>
      <c r="L42" s="12" t="str">
        <f t="shared" si="9"/>
        <v>Año 2020</v>
      </c>
      <c r="M42" s="12" t="str">
        <f t="shared" si="10"/>
        <v>toneladas (t)</v>
      </c>
      <c r="N42" s="12" t="str">
        <f t="shared" si="11"/>
        <v>Oficina de Estudios y Políticas Agrarias (ODEPA)</v>
      </c>
      <c r="O42" s="32" t="str">
        <f>"Exportaciones de "&amp;Sitio_Publico[[#This Row],[Muestra]]&amp;" producidas en "&amp;I42&amp;", durante el "&amp;L42&amp;", por Países de Destino"</f>
        <v>Exportaciones de Damasco producidas en Chile, durante el Año 2020, por Países de Destino</v>
      </c>
      <c r="P42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Damasco producidas en Chile. Específicamente se detalla el volumen de exportaciones a cada país , durante el Año 2020 de acuerdo a datos recopilados por la Oficina de Estudios y Políticas Agrarias (ODEPA)- toneladas (t)</v>
      </c>
      <c r="Q42" s="33" t="str">
        <f t="shared" si="23"/>
        <v>Mapa Países de Destino</v>
      </c>
      <c r="R42" s="32" t="str">
        <f t="shared" si="13"/>
        <v>Berries,Cítricos,Frutos de hueso (carozo),Frutos de pepita,Frutos secos,Frutos oleaginosos,Otros,Tropicales y subtropicales,Uva</v>
      </c>
      <c r="S42" s="15" t="str">
        <f t="shared" si="24"/>
        <v>https://analytics.zoho.com/open-view/2395394000000824986?ZOHO_CRITERIA=%22Trasposicion_4.1%22.%22Id_Categor%C3%ADa%22%20%3D%20100103003</v>
      </c>
      <c r="T42" s="16">
        <f t="shared" si="14"/>
        <v>777</v>
      </c>
      <c r="U42" s="24" t="s">
        <v>445</v>
      </c>
      <c r="V42" s="20" t="str">
        <f>+Sitio_Publico[[#This Row],[idcoleccion]]&amp;"-"&amp;Sitio_Publico[[#This Row],[id]]</f>
        <v>1-0041</v>
      </c>
      <c r="W42" s="20">
        <f>+VLOOKUP(Sitio_Publico[[#This Row],[territorio]],Estructura!$AE$4:$AH$1500,4,0)</f>
        <v>10000000</v>
      </c>
      <c r="X42" s="20" t="str">
        <f>+VLOOKUP(Sitio_Publico[[#This Row],[tema]],Estructura!$G$4:$J$1514,4,0)</f>
        <v>T-100</v>
      </c>
      <c r="Y42" s="20" t="str">
        <f>+VLOOKUP(Sitio_Publico[[#This Row],[contenido]],Estructura!$L$4:$O$18,4,0)</f>
        <v>C-101</v>
      </c>
      <c r="Z42" s="20" t="str">
        <f>+VLOOKUP(Sitio_Publico[[#This Row],[Filtro Integrado]],Estructura!$U$4:$W$52,3,0)</f>
        <v>FI-1</v>
      </c>
      <c r="AA42" s="20" t="str">
        <f>+VLOOKUP(Sitio_Publico[[#This Row],[Muestra]],Estructura!$Y$4:$AB$175,4,0)</f>
        <v>M-115</v>
      </c>
    </row>
    <row r="43" spans="1:27" ht="40.799999999999997" x14ac:dyDescent="0.3">
      <c r="A43" s="18" t="s">
        <v>429</v>
      </c>
      <c r="B43" s="12">
        <f t="shared" si="1"/>
        <v>1</v>
      </c>
      <c r="C43" s="25" t="str">
        <f t="shared" si="16"/>
        <v>Agricultura</v>
      </c>
      <c r="D43" s="25" t="str">
        <f t="shared" si="17"/>
        <v>Agropecuario y Forestal</v>
      </c>
      <c r="E43" s="35">
        <v>100103004</v>
      </c>
      <c r="F43" s="13" t="str">
        <f t="shared" si="18"/>
        <v>Fruta</v>
      </c>
      <c r="G43" s="25" t="str">
        <f t="shared" si="19"/>
        <v>Exportaciones</v>
      </c>
      <c r="H43" s="40" t="str">
        <f t="shared" si="19"/>
        <v>País</v>
      </c>
      <c r="I43" s="31" t="s">
        <v>14</v>
      </c>
      <c r="J43" s="12" t="str">
        <f t="shared" ref="J43" si="32">+J42</f>
        <v>Ninguno</v>
      </c>
      <c r="K43" s="37" t="s">
        <v>471</v>
      </c>
      <c r="L43" s="12" t="str">
        <f t="shared" si="9"/>
        <v>Año 2020</v>
      </c>
      <c r="M43" s="12" t="str">
        <f t="shared" si="10"/>
        <v>toneladas (t)</v>
      </c>
      <c r="N43" s="12" t="str">
        <f t="shared" si="11"/>
        <v>Oficina de Estudios y Políticas Agrarias (ODEPA)</v>
      </c>
      <c r="O43" s="32" t="str">
        <f>"Exportaciones de "&amp;Sitio_Publico[[#This Row],[Muestra]]&amp;" producidas en "&amp;I43&amp;", durante el "&amp;L43&amp;", por Países de Destino"</f>
        <v>Exportaciones de Durazno producidas en Chile, durante el Año 2020, por Países de Destino</v>
      </c>
      <c r="P43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Durazno producidas en Chile. Específicamente se detalla el volumen de exportaciones a cada país , durante el Año 2020 de acuerdo a datos recopilados por la Oficina de Estudios y Políticas Agrarias (ODEPA)- toneladas (t)</v>
      </c>
      <c r="Q43" s="33" t="str">
        <f t="shared" si="23"/>
        <v>Mapa Países de Destino</v>
      </c>
      <c r="R43" s="32" t="str">
        <f t="shared" si="13"/>
        <v>Berries,Cítricos,Frutos de hueso (carozo),Frutos de pepita,Frutos secos,Frutos oleaginosos,Otros,Tropicales y subtropicales,Uva</v>
      </c>
      <c r="S43" s="15" t="str">
        <f t="shared" si="24"/>
        <v>https://analytics.zoho.com/open-view/2395394000000824986?ZOHO_CRITERIA=%22Trasposicion_4.1%22.%22Id_Categor%C3%ADa%22%20%3D%20100103004</v>
      </c>
      <c r="T43" s="16">
        <f t="shared" si="14"/>
        <v>777</v>
      </c>
      <c r="U43" s="24" t="s">
        <v>445</v>
      </c>
      <c r="V43" s="20" t="str">
        <f>+Sitio_Publico[[#This Row],[idcoleccion]]&amp;"-"&amp;Sitio_Publico[[#This Row],[id]]</f>
        <v>1-0042</v>
      </c>
      <c r="W43" s="20">
        <f>+VLOOKUP(Sitio_Publico[[#This Row],[territorio]],Estructura!$AE$4:$AH$1500,4,0)</f>
        <v>10000000</v>
      </c>
      <c r="X43" s="20" t="str">
        <f>+VLOOKUP(Sitio_Publico[[#This Row],[tema]],Estructura!$G$4:$J$1514,4,0)</f>
        <v>T-100</v>
      </c>
      <c r="Y43" s="20" t="str">
        <f>+VLOOKUP(Sitio_Publico[[#This Row],[contenido]],Estructura!$L$4:$O$18,4,0)</f>
        <v>C-101</v>
      </c>
      <c r="Z43" s="20" t="str">
        <f>+VLOOKUP(Sitio_Publico[[#This Row],[Filtro Integrado]],Estructura!$U$4:$W$52,3,0)</f>
        <v>FI-1</v>
      </c>
      <c r="AA43" s="20" t="str">
        <f>+VLOOKUP(Sitio_Publico[[#This Row],[Muestra]],Estructura!$Y$4:$AB$175,4,0)</f>
        <v>M-116</v>
      </c>
    </row>
    <row r="44" spans="1:27" ht="40.799999999999997" x14ac:dyDescent="0.3">
      <c r="A44" s="30" t="s">
        <v>430</v>
      </c>
      <c r="B44" s="12">
        <f t="shared" si="1"/>
        <v>1</v>
      </c>
      <c r="C44" s="25" t="str">
        <f t="shared" si="16"/>
        <v>Agricultura</v>
      </c>
      <c r="D44" s="25" t="str">
        <f t="shared" si="17"/>
        <v>Agropecuario y Forestal</v>
      </c>
      <c r="E44" s="35">
        <v>100101004</v>
      </c>
      <c r="F44" s="13" t="str">
        <f t="shared" si="18"/>
        <v>Fruta</v>
      </c>
      <c r="G44" s="25" t="str">
        <f t="shared" si="19"/>
        <v>Exportaciones</v>
      </c>
      <c r="H44" s="40" t="str">
        <f t="shared" si="19"/>
        <v>País</v>
      </c>
      <c r="I44" s="31" t="s">
        <v>14</v>
      </c>
      <c r="J44" s="12" t="str">
        <f t="shared" ref="J44" si="33">+J43</f>
        <v>Ninguno</v>
      </c>
      <c r="K44" s="37" t="s">
        <v>458</v>
      </c>
      <c r="L44" s="12" t="str">
        <f t="shared" si="9"/>
        <v>Año 2020</v>
      </c>
      <c r="M44" s="12" t="str">
        <f t="shared" si="10"/>
        <v>toneladas (t)</v>
      </c>
      <c r="N44" s="12" t="str">
        <f t="shared" si="11"/>
        <v>Oficina de Estudios y Políticas Agrarias (ODEPA)</v>
      </c>
      <c r="O44" s="32" t="str">
        <f>"Exportaciones de "&amp;Sitio_Publico[[#This Row],[Muestra]]&amp;" producidas en "&amp;I44&amp;", durante el "&amp;L44&amp;", por Países de Destino"</f>
        <v>Exportaciones de Frambuesa producidas en Chile, durante el Año 2020, por Países de Destino</v>
      </c>
      <c r="P44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Frambuesa producidas en Chile. Específicamente se detalla el volumen de exportaciones a cada país , durante el Año 2020 de acuerdo a datos recopilados por la Oficina de Estudios y Políticas Agrarias (ODEPA)- toneladas (t)</v>
      </c>
      <c r="Q44" s="33" t="str">
        <f t="shared" si="23"/>
        <v>Mapa Países de Destino</v>
      </c>
      <c r="R44" s="32" t="str">
        <f t="shared" si="13"/>
        <v>Berries,Cítricos,Frutos de hueso (carozo),Frutos de pepita,Frutos secos,Frutos oleaginosos,Otros,Tropicales y subtropicales,Uva</v>
      </c>
      <c r="S44" s="15" t="str">
        <f t="shared" si="24"/>
        <v>https://analytics.zoho.com/open-view/2395394000000824986?ZOHO_CRITERIA=%22Trasposicion_4.1%22.%22Id_Categor%C3%ADa%22%20%3D%20100101004</v>
      </c>
      <c r="T44" s="16">
        <f t="shared" si="14"/>
        <v>777</v>
      </c>
      <c r="U44" s="24" t="s">
        <v>445</v>
      </c>
      <c r="V44" s="20" t="str">
        <f>+Sitio_Publico[[#This Row],[idcoleccion]]&amp;"-"&amp;Sitio_Publico[[#This Row],[id]]</f>
        <v>1-0043</v>
      </c>
      <c r="W44" s="20">
        <f>+VLOOKUP(Sitio_Publico[[#This Row],[territorio]],Estructura!$AE$4:$AH$1500,4,0)</f>
        <v>10000000</v>
      </c>
      <c r="X44" s="20" t="str">
        <f>+VLOOKUP(Sitio_Publico[[#This Row],[tema]],Estructura!$G$4:$J$1514,4,0)</f>
        <v>T-100</v>
      </c>
      <c r="Y44" s="20" t="str">
        <f>+VLOOKUP(Sitio_Publico[[#This Row],[contenido]],Estructura!$L$4:$O$18,4,0)</f>
        <v>C-101</v>
      </c>
      <c r="Z44" s="20" t="str">
        <f>+VLOOKUP(Sitio_Publico[[#This Row],[Filtro Integrado]],Estructura!$U$4:$W$52,3,0)</f>
        <v>FI-1</v>
      </c>
      <c r="AA44" s="20" t="str">
        <f>+VLOOKUP(Sitio_Publico[[#This Row],[Muestra]],Estructura!$Y$4:$AB$175,4,0)</f>
        <v>M-103</v>
      </c>
    </row>
    <row r="45" spans="1:27" ht="40.799999999999997" x14ac:dyDescent="0.3">
      <c r="A45" s="18" t="s">
        <v>431</v>
      </c>
      <c r="B45" s="12">
        <f t="shared" si="1"/>
        <v>1</v>
      </c>
      <c r="C45" s="25" t="str">
        <f t="shared" si="16"/>
        <v>Agricultura</v>
      </c>
      <c r="D45" s="25" t="str">
        <f t="shared" si="17"/>
        <v>Agropecuario y Forestal</v>
      </c>
      <c r="E45" s="35">
        <v>100112025</v>
      </c>
      <c r="F45" s="13" t="str">
        <f t="shared" si="18"/>
        <v>Fruta</v>
      </c>
      <c r="G45" s="25" t="str">
        <f t="shared" si="19"/>
        <v>Exportaciones</v>
      </c>
      <c r="H45" s="40" t="str">
        <f t="shared" si="19"/>
        <v>País</v>
      </c>
      <c r="I45" s="31" t="s">
        <v>14</v>
      </c>
      <c r="J45" s="12" t="str">
        <f t="shared" ref="J45" si="34">+J44</f>
        <v>Ninguno</v>
      </c>
      <c r="K45" s="37" t="s">
        <v>492</v>
      </c>
      <c r="L45" s="12" t="str">
        <f t="shared" si="9"/>
        <v>Año 2020</v>
      </c>
      <c r="M45" s="12" t="str">
        <f t="shared" si="10"/>
        <v>toneladas (t)</v>
      </c>
      <c r="N45" s="12" t="str">
        <f t="shared" si="11"/>
        <v>Oficina de Estudios y Políticas Agrarias (ODEPA)</v>
      </c>
      <c r="O45" s="32" t="str">
        <f>"Exportaciones de "&amp;Sitio_Publico[[#This Row],[Muestra]]&amp;" producidas en "&amp;I45&amp;", durante el "&amp;L45&amp;", por Países de Destino"</f>
        <v>Exportaciones de Frutilla producidas en Chile, durante el Año 2020, por Países de Destino</v>
      </c>
      <c r="P45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Frutilla producidas en Chile. Específicamente se detalla el volumen de exportaciones a cada país , durante el Año 2020 de acuerdo a datos recopilados por la Oficina de Estudios y Políticas Agrarias (ODEPA)- toneladas (t)</v>
      </c>
      <c r="Q45" s="33" t="str">
        <f t="shared" si="23"/>
        <v>Mapa Países de Destino</v>
      </c>
      <c r="R45" s="32" t="str">
        <f t="shared" si="13"/>
        <v>Berries,Cítricos,Frutos de hueso (carozo),Frutos de pepita,Frutos secos,Frutos oleaginosos,Otros,Tropicales y subtropicales,Uva</v>
      </c>
      <c r="S45" s="15" t="str">
        <f t="shared" si="24"/>
        <v>https://analytics.zoho.com/open-view/2395394000000824986?ZOHO_CRITERIA=%22Trasposicion_4.1%22.%22Id_Categor%C3%ADa%22%20%3D%20100112025</v>
      </c>
      <c r="T45" s="16">
        <f t="shared" si="14"/>
        <v>777</v>
      </c>
      <c r="U45" s="24" t="s">
        <v>445</v>
      </c>
      <c r="V45" s="20" t="str">
        <f>+Sitio_Publico[[#This Row],[idcoleccion]]&amp;"-"&amp;Sitio_Publico[[#This Row],[id]]</f>
        <v>1-0044</v>
      </c>
      <c r="W45" s="20">
        <f>+VLOOKUP(Sitio_Publico[[#This Row],[territorio]],Estructura!$AE$4:$AH$1500,4,0)</f>
        <v>10000000</v>
      </c>
      <c r="X45" s="20" t="str">
        <f>+VLOOKUP(Sitio_Publico[[#This Row],[tema]],Estructura!$G$4:$J$1514,4,0)</f>
        <v>T-100</v>
      </c>
      <c r="Y45" s="20" t="str">
        <f>+VLOOKUP(Sitio_Publico[[#This Row],[contenido]],Estructura!$L$4:$O$18,4,0)</f>
        <v>C-101</v>
      </c>
      <c r="Z45" s="20" t="str">
        <f>+VLOOKUP(Sitio_Publico[[#This Row],[Filtro Integrado]],Estructura!$U$4:$W$52,3,0)</f>
        <v>FI-1</v>
      </c>
      <c r="AA45" s="20" t="str">
        <f>+VLOOKUP(Sitio_Publico[[#This Row],[Muestra]],Estructura!$Y$4:$AB$175,4,0)</f>
        <v>M-137</v>
      </c>
    </row>
    <row r="46" spans="1:27" ht="40.799999999999997" x14ac:dyDescent="0.3">
      <c r="A46" s="30" t="s">
        <v>432</v>
      </c>
      <c r="B46" s="12">
        <f t="shared" si="1"/>
        <v>1</v>
      </c>
      <c r="C46" s="25" t="str">
        <f t="shared" si="16"/>
        <v>Agricultura</v>
      </c>
      <c r="D46" s="25" t="str">
        <f t="shared" si="17"/>
        <v>Agropecuario y Forestal</v>
      </c>
      <c r="E46" s="35">
        <v>100101006</v>
      </c>
      <c r="F46" s="13" t="str">
        <f t="shared" si="18"/>
        <v>Fruta</v>
      </c>
      <c r="G46" s="25" t="str">
        <f t="shared" si="19"/>
        <v>Exportaciones</v>
      </c>
      <c r="H46" s="40" t="str">
        <f t="shared" si="19"/>
        <v>País</v>
      </c>
      <c r="I46" s="31" t="s">
        <v>14</v>
      </c>
      <c r="J46" s="12" t="str">
        <f t="shared" ref="J46" si="35">+J45</f>
        <v>Ninguno</v>
      </c>
      <c r="K46" s="37" t="s">
        <v>459</v>
      </c>
      <c r="L46" s="12" t="str">
        <f t="shared" si="9"/>
        <v>Año 2020</v>
      </c>
      <c r="M46" s="12" t="str">
        <f t="shared" si="10"/>
        <v>toneladas (t)</v>
      </c>
      <c r="N46" s="12" t="str">
        <f t="shared" si="11"/>
        <v>Oficina de Estudios y Políticas Agrarias (ODEPA)</v>
      </c>
      <c r="O46" s="32" t="str">
        <f>"Exportaciones de "&amp;Sitio_Publico[[#This Row],[Muestra]]&amp;" producidas en "&amp;I46&amp;", durante el "&amp;L46&amp;", por Países de Destino"</f>
        <v>Exportaciones de Higo producidas en Chile, durante el Año 2020, por Países de Destino</v>
      </c>
      <c r="P46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Higo producidas en Chile. Específicamente se detalla el volumen de exportaciones a cada país , durante el Año 2020 de acuerdo a datos recopilados por la Oficina de Estudios y Políticas Agrarias (ODEPA)- toneladas (t)</v>
      </c>
      <c r="Q46" s="33" t="str">
        <f t="shared" si="23"/>
        <v>Mapa Países de Destino</v>
      </c>
      <c r="R46" s="32" t="str">
        <f t="shared" si="13"/>
        <v>Berries,Cítricos,Frutos de hueso (carozo),Frutos de pepita,Frutos secos,Frutos oleaginosos,Otros,Tropicales y subtropicales,Uva</v>
      </c>
      <c r="S46" s="15" t="str">
        <f t="shared" si="24"/>
        <v>https://analytics.zoho.com/open-view/2395394000000824986?ZOHO_CRITERIA=%22Trasposicion_4.1%22.%22Id_Categor%C3%ADa%22%20%3D%20100101006</v>
      </c>
      <c r="T46" s="16">
        <f t="shared" si="14"/>
        <v>777</v>
      </c>
      <c r="U46" s="24" t="s">
        <v>445</v>
      </c>
      <c r="V46" s="20" t="str">
        <f>+Sitio_Publico[[#This Row],[idcoleccion]]&amp;"-"&amp;Sitio_Publico[[#This Row],[id]]</f>
        <v>1-0045</v>
      </c>
      <c r="W46" s="20">
        <f>+VLOOKUP(Sitio_Publico[[#This Row],[territorio]],Estructura!$AE$4:$AH$1500,4,0)</f>
        <v>10000000</v>
      </c>
      <c r="X46" s="20" t="str">
        <f>+VLOOKUP(Sitio_Publico[[#This Row],[tema]],Estructura!$G$4:$J$1514,4,0)</f>
        <v>T-100</v>
      </c>
      <c r="Y46" s="20" t="str">
        <f>+VLOOKUP(Sitio_Publico[[#This Row],[contenido]],Estructura!$L$4:$O$18,4,0)</f>
        <v>C-101</v>
      </c>
      <c r="Z46" s="20" t="str">
        <f>+VLOOKUP(Sitio_Publico[[#This Row],[Filtro Integrado]],Estructura!$U$4:$W$52,3,0)</f>
        <v>FI-1</v>
      </c>
      <c r="AA46" s="20" t="str">
        <f>+VLOOKUP(Sitio_Publico[[#This Row],[Muestra]],Estructura!$Y$4:$AB$175,4,0)</f>
        <v>M-104</v>
      </c>
    </row>
    <row r="47" spans="1:27" ht="40.799999999999997" x14ac:dyDescent="0.3">
      <c r="A47" s="18" t="s">
        <v>433</v>
      </c>
      <c r="B47" s="12">
        <f t="shared" si="1"/>
        <v>1</v>
      </c>
      <c r="C47" s="25" t="str">
        <f t="shared" si="16"/>
        <v>Agricultura</v>
      </c>
      <c r="D47" s="25" t="str">
        <f t="shared" si="17"/>
        <v>Agropecuario y Forestal</v>
      </c>
      <c r="E47" s="35">
        <v>100101007</v>
      </c>
      <c r="F47" s="13" t="str">
        <f t="shared" si="18"/>
        <v>Fruta</v>
      </c>
      <c r="G47" s="25" t="str">
        <f t="shared" si="19"/>
        <v>Exportaciones</v>
      </c>
      <c r="H47" s="40" t="str">
        <f t="shared" si="19"/>
        <v>País</v>
      </c>
      <c r="I47" s="31" t="s">
        <v>14</v>
      </c>
      <c r="J47" s="12" t="str">
        <f t="shared" ref="J47" si="36">+J46</f>
        <v>Ninguno</v>
      </c>
      <c r="K47" s="37" t="s">
        <v>460</v>
      </c>
      <c r="L47" s="12" t="str">
        <f t="shared" si="9"/>
        <v>Año 2020</v>
      </c>
      <c r="M47" s="12" t="str">
        <f t="shared" si="10"/>
        <v>toneladas (t)</v>
      </c>
      <c r="N47" s="12" t="str">
        <f t="shared" si="11"/>
        <v>Oficina de Estudios y Políticas Agrarias (ODEPA)</v>
      </c>
      <c r="O47" s="32" t="str">
        <f>"Exportaciones de "&amp;Sitio_Publico[[#This Row],[Muestra]]&amp;" producidas en "&amp;I47&amp;", durante el "&amp;L47&amp;", por Países de Destino"</f>
        <v>Exportaciones de Kiwi producidas en Chile, durante el Año 2020, por Países de Destino</v>
      </c>
      <c r="P47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Kiwi producidas en Chile. Específicamente se detalla el volumen de exportaciones a cada país , durante el Año 2020 de acuerdo a datos recopilados por la Oficina de Estudios y Políticas Agrarias (ODEPA)- toneladas (t)</v>
      </c>
      <c r="Q47" s="33" t="str">
        <f t="shared" si="23"/>
        <v>Mapa Países de Destino</v>
      </c>
      <c r="R47" s="32" t="str">
        <f t="shared" si="13"/>
        <v>Berries,Cítricos,Frutos de hueso (carozo),Frutos de pepita,Frutos secos,Frutos oleaginosos,Otros,Tropicales y subtropicales,Uva</v>
      </c>
      <c r="S47" s="15" t="str">
        <f t="shared" si="24"/>
        <v>https://analytics.zoho.com/open-view/2395394000000824986?ZOHO_CRITERIA=%22Trasposicion_4.1%22.%22Id_Categor%C3%ADa%22%20%3D%20100101007</v>
      </c>
      <c r="T47" s="16">
        <f t="shared" si="14"/>
        <v>777</v>
      </c>
      <c r="U47" s="24" t="s">
        <v>445</v>
      </c>
      <c r="V47" s="20" t="str">
        <f>+Sitio_Publico[[#This Row],[idcoleccion]]&amp;"-"&amp;Sitio_Publico[[#This Row],[id]]</f>
        <v>1-0046</v>
      </c>
      <c r="W47" s="20">
        <f>+VLOOKUP(Sitio_Publico[[#This Row],[territorio]],Estructura!$AE$4:$AH$1500,4,0)</f>
        <v>10000000</v>
      </c>
      <c r="X47" s="20" t="str">
        <f>+VLOOKUP(Sitio_Publico[[#This Row],[tema]],Estructura!$G$4:$J$1514,4,0)</f>
        <v>T-100</v>
      </c>
      <c r="Y47" s="20" t="str">
        <f>+VLOOKUP(Sitio_Publico[[#This Row],[contenido]],Estructura!$L$4:$O$18,4,0)</f>
        <v>C-101</v>
      </c>
      <c r="Z47" s="20" t="str">
        <f>+VLOOKUP(Sitio_Publico[[#This Row],[Filtro Integrado]],Estructura!$U$4:$W$52,3,0)</f>
        <v>FI-1</v>
      </c>
      <c r="AA47" s="20" t="str">
        <f>+VLOOKUP(Sitio_Publico[[#This Row],[Muestra]],Estructura!$Y$4:$AB$175,4,0)</f>
        <v>M-105</v>
      </c>
    </row>
    <row r="48" spans="1:27" ht="40.799999999999997" x14ac:dyDescent="0.3">
      <c r="A48" s="30" t="s">
        <v>434</v>
      </c>
      <c r="B48" s="12">
        <f t="shared" si="1"/>
        <v>1</v>
      </c>
      <c r="C48" s="25" t="str">
        <f t="shared" si="16"/>
        <v>Agricultura</v>
      </c>
      <c r="D48" s="25" t="str">
        <f t="shared" si="17"/>
        <v>Agropecuario y Forestal</v>
      </c>
      <c r="E48" s="35">
        <v>100102003</v>
      </c>
      <c r="F48" s="13" t="str">
        <f t="shared" si="18"/>
        <v>Fruta</v>
      </c>
      <c r="G48" s="25" t="str">
        <f t="shared" si="19"/>
        <v>Exportaciones</v>
      </c>
      <c r="H48" s="40" t="str">
        <f t="shared" si="19"/>
        <v>País</v>
      </c>
      <c r="I48" s="31" t="s">
        <v>14</v>
      </c>
      <c r="J48" s="12" t="str">
        <f t="shared" ref="J48" si="37">+J47</f>
        <v>Ninguno</v>
      </c>
      <c r="K48" s="37" t="s">
        <v>463</v>
      </c>
      <c r="L48" s="12" t="str">
        <f t="shared" si="9"/>
        <v>Año 2020</v>
      </c>
      <c r="M48" s="12" t="str">
        <f t="shared" si="10"/>
        <v>toneladas (t)</v>
      </c>
      <c r="N48" s="12" t="str">
        <f t="shared" si="11"/>
        <v>Oficina de Estudios y Políticas Agrarias (ODEPA)</v>
      </c>
      <c r="O48" s="32" t="str">
        <f>"Exportaciones de "&amp;Sitio_Publico[[#This Row],[Muestra]]&amp;" producidas en "&amp;I48&amp;", durante el "&amp;L48&amp;", por Países de Destino"</f>
        <v>Exportaciones de Limón producidas en Chile, durante el Año 2020, por Países de Destino</v>
      </c>
      <c r="P48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Limón producidas en Chile. Específicamente se detalla el volumen de exportaciones a cada país , durante el Año 2020 de acuerdo a datos recopilados por la Oficina de Estudios y Políticas Agrarias (ODEPA)- toneladas (t)</v>
      </c>
      <c r="Q48" s="33" t="str">
        <f t="shared" si="23"/>
        <v>Mapa Países de Destino</v>
      </c>
      <c r="R48" s="32" t="str">
        <f t="shared" si="13"/>
        <v>Berries,Cítricos,Frutos de hueso (carozo),Frutos de pepita,Frutos secos,Frutos oleaginosos,Otros,Tropicales y subtropicales,Uva</v>
      </c>
      <c r="S48" s="15" t="str">
        <f t="shared" si="24"/>
        <v>https://analytics.zoho.com/open-view/2395394000000824986?ZOHO_CRITERIA=%22Trasposicion_4.1%22.%22Id_Categor%C3%ADa%22%20%3D%20100102003</v>
      </c>
      <c r="T48" s="16">
        <f t="shared" si="14"/>
        <v>777</v>
      </c>
      <c r="U48" s="24" t="s">
        <v>445</v>
      </c>
      <c r="V48" s="20" t="str">
        <f>+Sitio_Publico[[#This Row],[idcoleccion]]&amp;"-"&amp;Sitio_Publico[[#This Row],[id]]</f>
        <v>1-0047</v>
      </c>
      <c r="W48" s="20">
        <f>+VLOOKUP(Sitio_Publico[[#This Row],[territorio]],Estructura!$AE$4:$AH$1500,4,0)</f>
        <v>10000000</v>
      </c>
      <c r="X48" s="20" t="str">
        <f>+VLOOKUP(Sitio_Publico[[#This Row],[tema]],Estructura!$G$4:$J$1514,4,0)</f>
        <v>T-100</v>
      </c>
      <c r="Y48" s="20" t="str">
        <f>+VLOOKUP(Sitio_Publico[[#This Row],[contenido]],Estructura!$L$4:$O$18,4,0)</f>
        <v>C-101</v>
      </c>
      <c r="Z48" s="20" t="str">
        <f>+VLOOKUP(Sitio_Publico[[#This Row],[Filtro Integrado]],Estructura!$U$4:$W$52,3,0)</f>
        <v>FI-1</v>
      </c>
      <c r="AA48" s="20" t="str">
        <f>+VLOOKUP(Sitio_Publico[[#This Row],[Muestra]],Estructura!$Y$4:$AB$175,4,0)</f>
        <v>M-108</v>
      </c>
    </row>
    <row r="49" spans="1:27" ht="40.799999999999997" x14ac:dyDescent="0.3">
      <c r="A49" s="18" t="s">
        <v>435</v>
      </c>
      <c r="B49" s="12">
        <f t="shared" si="1"/>
        <v>1</v>
      </c>
      <c r="C49" s="25" t="str">
        <f t="shared" si="16"/>
        <v>Agricultura</v>
      </c>
      <c r="D49" s="25" t="str">
        <f t="shared" si="17"/>
        <v>Agropecuario y Forestal</v>
      </c>
      <c r="E49" s="35">
        <v>100102004</v>
      </c>
      <c r="F49" s="13" t="str">
        <f t="shared" si="18"/>
        <v>Fruta</v>
      </c>
      <c r="G49" s="25" t="str">
        <f t="shared" si="19"/>
        <v>Exportaciones</v>
      </c>
      <c r="H49" s="40" t="str">
        <f t="shared" si="19"/>
        <v>País</v>
      </c>
      <c r="I49" s="31" t="s">
        <v>14</v>
      </c>
      <c r="J49" s="12" t="str">
        <f t="shared" ref="J49" si="38">+J48</f>
        <v>Ninguno</v>
      </c>
      <c r="K49" s="37" t="s">
        <v>464</v>
      </c>
      <c r="L49" s="12" t="str">
        <f t="shared" si="9"/>
        <v>Año 2020</v>
      </c>
      <c r="M49" s="12" t="str">
        <f t="shared" si="10"/>
        <v>toneladas (t)</v>
      </c>
      <c r="N49" s="12" t="str">
        <f t="shared" si="11"/>
        <v>Oficina de Estudios y Políticas Agrarias (ODEPA)</v>
      </c>
      <c r="O49" s="32" t="str">
        <f>"Exportaciones de "&amp;Sitio_Publico[[#This Row],[Muestra]]&amp;" producidas en "&amp;I49&amp;", durante el "&amp;L49&amp;", por Países de Destino"</f>
        <v>Exportaciones de Mandarina producidas en Chile, durante el Año 2020, por Países de Destino</v>
      </c>
      <c r="P49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Mandarina producidas en Chile. Específicamente se detalla el volumen de exportaciones a cada país , durante el Año 2020 de acuerdo a datos recopilados por la Oficina de Estudios y Políticas Agrarias (ODEPA)- toneladas (t)</v>
      </c>
      <c r="Q49" s="33" t="str">
        <f t="shared" si="23"/>
        <v>Mapa Países de Destino</v>
      </c>
      <c r="R49" s="32" t="str">
        <f t="shared" si="13"/>
        <v>Berries,Cítricos,Frutos de hueso (carozo),Frutos de pepita,Frutos secos,Frutos oleaginosos,Otros,Tropicales y subtropicales,Uva</v>
      </c>
      <c r="S49" s="15" t="str">
        <f t="shared" si="24"/>
        <v>https://analytics.zoho.com/open-view/2395394000000824986?ZOHO_CRITERIA=%22Trasposicion_4.1%22.%22Id_Categor%C3%ADa%22%20%3D%20100102004</v>
      </c>
      <c r="T49" s="16">
        <f t="shared" si="14"/>
        <v>777</v>
      </c>
      <c r="U49" s="24" t="s">
        <v>445</v>
      </c>
      <c r="V49" s="20" t="str">
        <f>+Sitio_Publico[[#This Row],[idcoleccion]]&amp;"-"&amp;Sitio_Publico[[#This Row],[id]]</f>
        <v>1-0048</v>
      </c>
      <c r="W49" s="20">
        <f>+VLOOKUP(Sitio_Publico[[#This Row],[territorio]],Estructura!$AE$4:$AH$1500,4,0)</f>
        <v>10000000</v>
      </c>
      <c r="X49" s="20" t="str">
        <f>+VLOOKUP(Sitio_Publico[[#This Row],[tema]],Estructura!$G$4:$J$1514,4,0)</f>
        <v>T-100</v>
      </c>
      <c r="Y49" s="20" t="str">
        <f>+VLOOKUP(Sitio_Publico[[#This Row],[contenido]],Estructura!$L$4:$O$18,4,0)</f>
        <v>C-101</v>
      </c>
      <c r="Z49" s="20" t="str">
        <f>+VLOOKUP(Sitio_Publico[[#This Row],[Filtro Integrado]],Estructura!$U$4:$W$52,3,0)</f>
        <v>FI-1</v>
      </c>
      <c r="AA49" s="20" t="str">
        <f>+VLOOKUP(Sitio_Publico[[#This Row],[Muestra]],Estructura!$Y$4:$AB$175,4,0)</f>
        <v>M-109</v>
      </c>
    </row>
    <row r="50" spans="1:27" ht="40.799999999999997" x14ac:dyDescent="0.3">
      <c r="A50" s="30" t="s">
        <v>436</v>
      </c>
      <c r="B50" s="12">
        <f t="shared" si="1"/>
        <v>1</v>
      </c>
      <c r="C50" s="25" t="str">
        <f t="shared" si="16"/>
        <v>Agricultura</v>
      </c>
      <c r="D50" s="25" t="str">
        <f t="shared" si="17"/>
        <v>Agropecuario y Forestal</v>
      </c>
      <c r="E50" s="35">
        <v>100108002</v>
      </c>
      <c r="F50" s="13" t="str">
        <f t="shared" si="18"/>
        <v>Fruta</v>
      </c>
      <c r="G50" s="25" t="str">
        <f t="shared" si="19"/>
        <v>Exportaciones</v>
      </c>
      <c r="H50" s="40" t="str">
        <f t="shared" si="19"/>
        <v>País</v>
      </c>
      <c r="I50" s="31" t="s">
        <v>14</v>
      </c>
      <c r="J50" s="12" t="str">
        <f t="shared" ref="J50" si="39">+J49</f>
        <v>Ninguno</v>
      </c>
      <c r="K50" s="37" t="s">
        <v>624</v>
      </c>
      <c r="L50" s="12" t="str">
        <f t="shared" si="9"/>
        <v>Año 2020</v>
      </c>
      <c r="M50" s="12" t="str">
        <f t="shared" si="10"/>
        <v>toneladas (t)</v>
      </c>
      <c r="N50" s="12" t="str">
        <f t="shared" si="11"/>
        <v>Oficina de Estudios y Políticas Agrarias (ODEPA)</v>
      </c>
      <c r="O50" s="32" t="str">
        <f>"Exportaciones de "&amp;Sitio_Publico[[#This Row],[Muestra]]&amp;" producidas en "&amp;I50&amp;", durante el "&amp;L50&amp;", por Países de Destino"</f>
        <v>Exportaciones de Mangos y guayabas producidas en Chile, durante el Año 2020, por Países de Destino</v>
      </c>
      <c r="P50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</v>
      </c>
      <c r="Q50" s="33" t="str">
        <f t="shared" si="23"/>
        <v>Mapa Países de Destino</v>
      </c>
      <c r="R50" s="32" t="str">
        <f t="shared" si="13"/>
        <v>Berries,Cítricos,Frutos de hueso (carozo),Frutos de pepita,Frutos secos,Frutos oleaginosos,Otros,Tropicales y subtropicales,Uva</v>
      </c>
      <c r="S50" s="15" t="str">
        <f t="shared" si="24"/>
        <v>https://analytics.zoho.com/open-view/2395394000000824986?ZOHO_CRITERIA=%22Trasposicion_4.1%22.%22Id_Categor%C3%ADa%22%20%3D%20100108002</v>
      </c>
      <c r="T50" s="16">
        <f t="shared" si="14"/>
        <v>777</v>
      </c>
      <c r="U50" s="24" t="s">
        <v>445</v>
      </c>
      <c r="V50" s="20" t="str">
        <f>+Sitio_Publico[[#This Row],[idcoleccion]]&amp;"-"&amp;Sitio_Publico[[#This Row],[id]]</f>
        <v>1-0049</v>
      </c>
      <c r="W50" s="20">
        <f>+VLOOKUP(Sitio_Publico[[#This Row],[territorio]],Estructura!$AE$4:$AH$1500,4,0)</f>
        <v>10000000</v>
      </c>
      <c r="X50" s="20" t="str">
        <f>+VLOOKUP(Sitio_Publico[[#This Row],[tema]],Estructura!$G$4:$J$1514,4,0)</f>
        <v>T-100</v>
      </c>
      <c r="Y50" s="20" t="str">
        <f>+VLOOKUP(Sitio_Publico[[#This Row],[contenido]],Estructura!$L$4:$O$18,4,0)</f>
        <v>C-101</v>
      </c>
      <c r="Z50" s="20" t="str">
        <f>+VLOOKUP(Sitio_Publico[[#This Row],[Filtro Integrado]],Estructura!$U$4:$W$52,3,0)</f>
        <v>FI-1</v>
      </c>
      <c r="AA50" s="20" t="str">
        <f>+VLOOKUP(Sitio_Publico[[#This Row],[Muestra]],Estructura!$Y$4:$AB$175,4,0)</f>
        <v>M-141</v>
      </c>
    </row>
    <row r="51" spans="1:27" ht="40.799999999999997" x14ac:dyDescent="0.3">
      <c r="A51" s="18" t="s">
        <v>437</v>
      </c>
      <c r="B51" s="12">
        <f t="shared" si="1"/>
        <v>1</v>
      </c>
      <c r="C51" s="25" t="str">
        <f t="shared" si="16"/>
        <v>Agricultura</v>
      </c>
      <c r="D51" s="25" t="str">
        <f t="shared" si="17"/>
        <v>Agropecuario y Forestal</v>
      </c>
      <c r="E51" s="35">
        <v>100104002</v>
      </c>
      <c r="F51" s="13" t="str">
        <f t="shared" si="18"/>
        <v>Fruta</v>
      </c>
      <c r="G51" s="25" t="str">
        <f t="shared" si="19"/>
        <v>Exportaciones</v>
      </c>
      <c r="H51" s="40" t="str">
        <f t="shared" si="19"/>
        <v>País</v>
      </c>
      <c r="I51" s="31" t="s">
        <v>14</v>
      </c>
      <c r="J51" s="12" t="str">
        <f t="shared" ref="J51" si="40">+J50</f>
        <v>Ninguno</v>
      </c>
      <c r="K51" s="37" t="s">
        <v>473</v>
      </c>
      <c r="L51" s="12" t="str">
        <f t="shared" si="9"/>
        <v>Año 2020</v>
      </c>
      <c r="M51" s="12" t="str">
        <f t="shared" si="10"/>
        <v>toneladas (t)</v>
      </c>
      <c r="N51" s="12" t="str">
        <f t="shared" si="11"/>
        <v>Oficina de Estudios y Políticas Agrarias (ODEPA)</v>
      </c>
      <c r="O51" s="32" t="str">
        <f>"Exportaciones de "&amp;Sitio_Publico[[#This Row],[Muestra]]&amp;" producidas en "&amp;I51&amp;", durante el "&amp;L51&amp;", por Países de Destino"</f>
        <v>Exportaciones de Manzana producidas en Chile, durante el Año 2020, por Países de Destino</v>
      </c>
      <c r="P51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Manzana producidas en Chile. Específicamente se detalla el volumen de exportaciones a cada país , durante el Año 2020 de acuerdo a datos recopilados por la Oficina de Estudios y Políticas Agrarias (ODEPA)- toneladas (t)</v>
      </c>
      <c r="Q51" s="33" t="str">
        <f t="shared" si="23"/>
        <v>Mapa Países de Destino</v>
      </c>
      <c r="R51" s="32" t="str">
        <f t="shared" si="13"/>
        <v>Berries,Cítricos,Frutos de hueso (carozo),Frutos de pepita,Frutos secos,Frutos oleaginosos,Otros,Tropicales y subtropicales,Uva</v>
      </c>
      <c r="S51" s="15" t="str">
        <f t="shared" si="24"/>
        <v>https://analytics.zoho.com/open-view/2395394000000824986?ZOHO_CRITERIA=%22Trasposicion_4.1%22.%22Id_Categor%C3%ADa%22%20%3D%20100104002</v>
      </c>
      <c r="T51" s="16">
        <f t="shared" si="14"/>
        <v>777</v>
      </c>
      <c r="U51" s="24" t="s">
        <v>445</v>
      </c>
      <c r="V51" s="20" t="str">
        <f>+Sitio_Publico[[#This Row],[idcoleccion]]&amp;"-"&amp;Sitio_Publico[[#This Row],[id]]</f>
        <v>1-0050</v>
      </c>
      <c r="W51" s="20">
        <f>+VLOOKUP(Sitio_Publico[[#This Row],[territorio]],Estructura!$AE$4:$AH$1500,4,0)</f>
        <v>10000000</v>
      </c>
      <c r="X51" s="20" t="str">
        <f>+VLOOKUP(Sitio_Publico[[#This Row],[tema]],Estructura!$G$4:$J$1514,4,0)</f>
        <v>T-100</v>
      </c>
      <c r="Y51" s="20" t="str">
        <f>+VLOOKUP(Sitio_Publico[[#This Row],[contenido]],Estructura!$L$4:$O$18,4,0)</f>
        <v>C-101</v>
      </c>
      <c r="Z51" s="20" t="str">
        <f>+VLOOKUP(Sitio_Publico[[#This Row],[Filtro Integrado]],Estructura!$U$4:$W$52,3,0)</f>
        <v>FI-1</v>
      </c>
      <c r="AA51" s="20" t="str">
        <f>+VLOOKUP(Sitio_Publico[[#This Row],[Muestra]],Estructura!$Y$4:$AB$175,4,0)</f>
        <v>M-118</v>
      </c>
    </row>
    <row r="52" spans="1:27" ht="40.799999999999997" x14ac:dyDescent="0.3">
      <c r="A52" s="30" t="s">
        <v>438</v>
      </c>
      <c r="B52" s="12">
        <f t="shared" si="1"/>
        <v>1</v>
      </c>
      <c r="C52" s="25" t="str">
        <f t="shared" si="16"/>
        <v>Agricultura</v>
      </c>
      <c r="D52" s="25" t="str">
        <f t="shared" si="17"/>
        <v>Agropecuario y Forestal</v>
      </c>
      <c r="E52" s="35">
        <v>100104003</v>
      </c>
      <c r="F52" s="13" t="str">
        <f t="shared" si="18"/>
        <v>Fruta</v>
      </c>
      <c r="G52" s="25" t="str">
        <f t="shared" si="19"/>
        <v>Exportaciones</v>
      </c>
      <c r="H52" s="40" t="str">
        <f t="shared" si="19"/>
        <v>País</v>
      </c>
      <c r="I52" s="31" t="s">
        <v>14</v>
      </c>
      <c r="J52" s="12" t="str">
        <f t="shared" ref="J52" si="41">+J51</f>
        <v>Ninguno</v>
      </c>
      <c r="K52" s="37" t="s">
        <v>474</v>
      </c>
      <c r="L52" s="12" t="str">
        <f t="shared" si="9"/>
        <v>Año 2020</v>
      </c>
      <c r="M52" s="12" t="str">
        <f t="shared" si="10"/>
        <v>toneladas (t)</v>
      </c>
      <c r="N52" s="12" t="str">
        <f t="shared" si="11"/>
        <v>Oficina de Estudios y Políticas Agrarias (ODEPA)</v>
      </c>
      <c r="O52" s="32" t="str">
        <f>"Exportaciones de "&amp;Sitio_Publico[[#This Row],[Muestra]]&amp;" producidas en "&amp;I52&amp;", durante el "&amp;L52&amp;", por Países de Destino"</f>
        <v>Exportaciones de Membrillo producidas en Chile, durante el Año 2020, por Países de Destino</v>
      </c>
      <c r="P52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Membrillo producidas en Chile. Específicamente se detalla el volumen de exportaciones a cada país , durante el Año 2020 de acuerdo a datos recopilados por la Oficina de Estudios y Políticas Agrarias (ODEPA)- toneladas (t)</v>
      </c>
      <c r="Q52" s="33" t="str">
        <f t="shared" si="23"/>
        <v>Mapa Países de Destino</v>
      </c>
      <c r="R52" s="32" t="str">
        <f t="shared" si="13"/>
        <v>Berries,Cítricos,Frutos de hueso (carozo),Frutos de pepita,Frutos secos,Frutos oleaginosos,Otros,Tropicales y subtropicales,Uva</v>
      </c>
      <c r="S52" s="15" t="str">
        <f t="shared" si="24"/>
        <v>https://analytics.zoho.com/open-view/2395394000000824986?ZOHO_CRITERIA=%22Trasposicion_4.1%22.%22Id_Categor%C3%ADa%22%20%3D%20100104003</v>
      </c>
      <c r="T52" s="16">
        <f t="shared" si="14"/>
        <v>777</v>
      </c>
      <c r="U52" s="24" t="s">
        <v>445</v>
      </c>
      <c r="V52" s="20" t="str">
        <f>+Sitio_Publico[[#This Row],[idcoleccion]]&amp;"-"&amp;Sitio_Publico[[#This Row],[id]]</f>
        <v>1-0051</v>
      </c>
      <c r="W52" s="20">
        <f>+VLOOKUP(Sitio_Publico[[#This Row],[territorio]],Estructura!$AE$4:$AH$1500,4,0)</f>
        <v>10000000</v>
      </c>
      <c r="X52" s="20" t="str">
        <f>+VLOOKUP(Sitio_Publico[[#This Row],[tema]],Estructura!$G$4:$J$1514,4,0)</f>
        <v>T-100</v>
      </c>
      <c r="Y52" s="20" t="str">
        <f>+VLOOKUP(Sitio_Publico[[#This Row],[contenido]],Estructura!$L$4:$O$18,4,0)</f>
        <v>C-101</v>
      </c>
      <c r="Z52" s="20" t="str">
        <f>+VLOOKUP(Sitio_Publico[[#This Row],[Filtro Integrado]],Estructura!$U$4:$W$52,3,0)</f>
        <v>FI-1</v>
      </c>
      <c r="AA52" s="20" t="str">
        <f>+VLOOKUP(Sitio_Publico[[#This Row],[Muestra]],Estructura!$Y$4:$AB$175,4,0)</f>
        <v>M-119</v>
      </c>
    </row>
    <row r="53" spans="1:27" ht="40.799999999999997" x14ac:dyDescent="0.3">
      <c r="A53" s="18" t="s">
        <v>439</v>
      </c>
      <c r="B53" s="12">
        <f t="shared" si="1"/>
        <v>1</v>
      </c>
      <c r="C53" s="25" t="str">
        <f t="shared" si="16"/>
        <v>Agricultura</v>
      </c>
      <c r="D53" s="25" t="str">
        <f t="shared" si="17"/>
        <v>Agropecuario y Forestal</v>
      </c>
      <c r="E53" s="35">
        <v>100101008</v>
      </c>
      <c r="F53" s="13" t="str">
        <f t="shared" si="18"/>
        <v>Fruta</v>
      </c>
      <c r="G53" s="25" t="str">
        <f t="shared" si="19"/>
        <v>Exportaciones</v>
      </c>
      <c r="H53" s="40" t="str">
        <f t="shared" si="19"/>
        <v>País</v>
      </c>
      <c r="I53" s="31" t="s">
        <v>14</v>
      </c>
      <c r="J53" s="12" t="str">
        <f t="shared" ref="J53" si="42">+J52</f>
        <v>Ninguno</v>
      </c>
      <c r="K53" s="37" t="s">
        <v>461</v>
      </c>
      <c r="L53" s="12" t="str">
        <f t="shared" si="9"/>
        <v>Año 2020</v>
      </c>
      <c r="M53" s="12" t="str">
        <f t="shared" si="10"/>
        <v>toneladas (t)</v>
      </c>
      <c r="N53" s="12" t="str">
        <f t="shared" si="11"/>
        <v>Oficina de Estudios y Políticas Agrarias (ODEPA)</v>
      </c>
      <c r="O53" s="32" t="str">
        <f>"Exportaciones de "&amp;Sitio_Publico[[#This Row],[Muestra]]&amp;" producidas en "&amp;I53&amp;", durante el "&amp;L53&amp;", por Países de Destino"</f>
        <v>Exportaciones de Mora producidas en Chile, durante el Año 2020, por Países de Destino</v>
      </c>
      <c r="P53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Mora producidas en Chile. Específicamente se detalla el volumen de exportaciones a cada país , durante el Año 2020 de acuerdo a datos recopilados por la Oficina de Estudios y Políticas Agrarias (ODEPA)- toneladas (t)</v>
      </c>
      <c r="Q53" s="33" t="str">
        <f t="shared" si="23"/>
        <v>Mapa Países de Destino</v>
      </c>
      <c r="R53" s="32" t="str">
        <f t="shared" si="13"/>
        <v>Berries,Cítricos,Frutos de hueso (carozo),Frutos de pepita,Frutos secos,Frutos oleaginosos,Otros,Tropicales y subtropicales,Uva</v>
      </c>
      <c r="S53" s="15" t="str">
        <f t="shared" si="24"/>
        <v>https://analytics.zoho.com/open-view/2395394000000824986?ZOHO_CRITERIA=%22Trasposicion_4.1%22.%22Id_Categor%C3%ADa%22%20%3D%20100101008</v>
      </c>
      <c r="T53" s="16">
        <f t="shared" si="14"/>
        <v>777</v>
      </c>
      <c r="U53" s="24" t="s">
        <v>445</v>
      </c>
      <c r="V53" s="20" t="str">
        <f>+Sitio_Publico[[#This Row],[idcoleccion]]&amp;"-"&amp;Sitio_Publico[[#This Row],[id]]</f>
        <v>1-0052</v>
      </c>
      <c r="W53" s="20">
        <f>+VLOOKUP(Sitio_Publico[[#This Row],[territorio]],Estructura!$AE$4:$AH$1500,4,0)</f>
        <v>10000000</v>
      </c>
      <c r="X53" s="20" t="str">
        <f>+VLOOKUP(Sitio_Publico[[#This Row],[tema]],Estructura!$G$4:$J$1514,4,0)</f>
        <v>T-100</v>
      </c>
      <c r="Y53" s="20" t="str">
        <f>+VLOOKUP(Sitio_Publico[[#This Row],[contenido]],Estructura!$L$4:$O$18,4,0)</f>
        <v>C-101</v>
      </c>
      <c r="Z53" s="20" t="str">
        <f>+VLOOKUP(Sitio_Publico[[#This Row],[Filtro Integrado]],Estructura!$U$4:$W$52,3,0)</f>
        <v>FI-1</v>
      </c>
      <c r="AA53" s="20" t="str">
        <f>+VLOOKUP(Sitio_Publico[[#This Row],[Muestra]],Estructura!$Y$4:$AB$175,4,0)</f>
        <v>M-106</v>
      </c>
    </row>
    <row r="54" spans="1:27" ht="40.799999999999997" x14ac:dyDescent="0.3">
      <c r="A54" s="30" t="s">
        <v>440</v>
      </c>
      <c r="B54" s="12">
        <f t="shared" si="1"/>
        <v>1</v>
      </c>
      <c r="C54" s="25" t="str">
        <f t="shared" si="16"/>
        <v>Agricultura</v>
      </c>
      <c r="D54" s="25" t="str">
        <f t="shared" si="17"/>
        <v>Agropecuario y Forestal</v>
      </c>
      <c r="E54" s="35">
        <v>100102005</v>
      </c>
      <c r="F54" s="13" t="str">
        <f t="shared" si="18"/>
        <v>Fruta</v>
      </c>
      <c r="G54" s="25" t="str">
        <f t="shared" si="19"/>
        <v>Exportaciones</v>
      </c>
      <c r="H54" s="40" t="str">
        <f t="shared" si="19"/>
        <v>País</v>
      </c>
      <c r="I54" s="31" t="s">
        <v>14</v>
      </c>
      <c r="J54" s="12" t="str">
        <f t="shared" ref="J54" si="43">+J53</f>
        <v>Ninguno</v>
      </c>
      <c r="K54" s="37" t="s">
        <v>465</v>
      </c>
      <c r="L54" s="12" t="str">
        <f t="shared" si="9"/>
        <v>Año 2020</v>
      </c>
      <c r="M54" s="12" t="str">
        <f t="shared" si="10"/>
        <v>toneladas (t)</v>
      </c>
      <c r="N54" s="12" t="str">
        <f t="shared" si="11"/>
        <v>Oficina de Estudios y Políticas Agrarias (ODEPA)</v>
      </c>
      <c r="O54" s="32" t="str">
        <f>"Exportaciones de "&amp;Sitio_Publico[[#This Row],[Muestra]]&amp;" producidas en "&amp;I54&amp;", durante el "&amp;L54&amp;", por Países de Destino"</f>
        <v>Exportaciones de Naranja producidas en Chile, durante el Año 2020, por Países de Destino</v>
      </c>
      <c r="P54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Naranja producidas en Chile. Específicamente se detalla el volumen de exportaciones a cada país , durante el Año 2020 de acuerdo a datos recopilados por la Oficina de Estudios y Políticas Agrarias (ODEPA)- toneladas (t)</v>
      </c>
      <c r="Q54" s="33" t="str">
        <f t="shared" si="23"/>
        <v>Mapa Países de Destino</v>
      </c>
      <c r="R54" s="32" t="str">
        <f t="shared" si="13"/>
        <v>Berries,Cítricos,Frutos de hueso (carozo),Frutos de pepita,Frutos secos,Frutos oleaginosos,Otros,Tropicales y subtropicales,Uva</v>
      </c>
      <c r="S54" s="15" t="str">
        <f t="shared" si="24"/>
        <v>https://analytics.zoho.com/open-view/2395394000000824986?ZOHO_CRITERIA=%22Trasposicion_4.1%22.%22Id_Categor%C3%ADa%22%20%3D%20100102005</v>
      </c>
      <c r="T54" s="16">
        <f t="shared" si="14"/>
        <v>777</v>
      </c>
      <c r="U54" s="24" t="s">
        <v>445</v>
      </c>
      <c r="V54" s="20" t="str">
        <f>+Sitio_Publico[[#This Row],[idcoleccion]]&amp;"-"&amp;Sitio_Publico[[#This Row],[id]]</f>
        <v>1-0053</v>
      </c>
      <c r="W54" s="20">
        <f>+VLOOKUP(Sitio_Publico[[#This Row],[territorio]],Estructura!$AE$4:$AH$1500,4,0)</f>
        <v>10000000</v>
      </c>
      <c r="X54" s="20" t="str">
        <f>+VLOOKUP(Sitio_Publico[[#This Row],[tema]],Estructura!$G$4:$J$1514,4,0)</f>
        <v>T-100</v>
      </c>
      <c r="Y54" s="20" t="str">
        <f>+VLOOKUP(Sitio_Publico[[#This Row],[contenido]],Estructura!$L$4:$O$18,4,0)</f>
        <v>C-101</v>
      </c>
      <c r="Z54" s="20" t="str">
        <f>+VLOOKUP(Sitio_Publico[[#This Row],[Filtro Integrado]],Estructura!$U$4:$W$52,3,0)</f>
        <v>FI-1</v>
      </c>
      <c r="AA54" s="20" t="str">
        <f>+VLOOKUP(Sitio_Publico[[#This Row],[Muestra]],Estructura!$Y$4:$AB$175,4,0)</f>
        <v>M-110</v>
      </c>
    </row>
    <row r="55" spans="1:27" ht="40.799999999999997" x14ac:dyDescent="0.3">
      <c r="A55" s="18" t="s">
        <v>495</v>
      </c>
      <c r="B55" s="12">
        <f t="shared" si="1"/>
        <v>1</v>
      </c>
      <c r="C55" s="25" t="str">
        <f t="shared" si="16"/>
        <v>Agricultura</v>
      </c>
      <c r="D55" s="25" t="str">
        <f t="shared" si="17"/>
        <v>Agropecuario y Forestal</v>
      </c>
      <c r="E55" s="35">
        <v>100103006</v>
      </c>
      <c r="F55" s="13" t="str">
        <f t="shared" si="18"/>
        <v>Fruta</v>
      </c>
      <c r="G55" s="25" t="str">
        <f t="shared" si="19"/>
        <v>Exportaciones</v>
      </c>
      <c r="H55" s="40" t="str">
        <f t="shared" si="19"/>
        <v>País</v>
      </c>
      <c r="I55" s="31" t="s">
        <v>14</v>
      </c>
      <c r="J55" s="12" t="str">
        <f t="shared" ref="J55" si="44">+J54</f>
        <v>Ninguno</v>
      </c>
      <c r="K55" s="37" t="s">
        <v>472</v>
      </c>
      <c r="L55" s="12" t="str">
        <f t="shared" si="9"/>
        <v>Año 2020</v>
      </c>
      <c r="M55" s="12" t="str">
        <f t="shared" si="10"/>
        <v>toneladas (t)</v>
      </c>
      <c r="N55" s="12" t="str">
        <f t="shared" si="11"/>
        <v>Oficina de Estudios y Políticas Agrarias (ODEPA)</v>
      </c>
      <c r="O55" s="32" t="str">
        <f>"Exportaciones de "&amp;Sitio_Publico[[#This Row],[Muestra]]&amp;" producidas en "&amp;I55&amp;", durante el "&amp;L55&amp;", por Países de Destino"</f>
        <v>Exportaciones de Nectarín producidas en Chile, durante el Año 2020, por Países de Destino</v>
      </c>
      <c r="P55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Nectarín producidas en Chile. Específicamente se detalla el volumen de exportaciones a cada país , durante el Año 2020 de acuerdo a datos recopilados por la Oficina de Estudios y Políticas Agrarias (ODEPA)- toneladas (t)</v>
      </c>
      <c r="Q55" s="33" t="str">
        <f t="shared" si="23"/>
        <v>Mapa Países de Destino</v>
      </c>
      <c r="R55" s="32" t="str">
        <f t="shared" si="13"/>
        <v>Berries,Cítricos,Frutos de hueso (carozo),Frutos de pepita,Frutos secos,Frutos oleaginosos,Otros,Tropicales y subtropicales,Uva</v>
      </c>
      <c r="S55" s="15" t="str">
        <f t="shared" si="24"/>
        <v>https://analytics.zoho.com/open-view/2395394000000824986?ZOHO_CRITERIA=%22Trasposicion_4.1%22.%22Id_Categor%C3%ADa%22%20%3D%20100103006</v>
      </c>
      <c r="T55" s="16">
        <f t="shared" si="14"/>
        <v>777</v>
      </c>
      <c r="U55" s="24" t="s">
        <v>445</v>
      </c>
      <c r="V55" s="20" t="str">
        <f>+Sitio_Publico[[#This Row],[idcoleccion]]&amp;"-"&amp;Sitio_Publico[[#This Row],[id]]</f>
        <v>1-0054</v>
      </c>
      <c r="W55" s="20">
        <f>+VLOOKUP(Sitio_Publico[[#This Row],[territorio]],Estructura!$AE$4:$AH$1500,4,0)</f>
        <v>10000000</v>
      </c>
      <c r="X55" s="20" t="str">
        <f>+VLOOKUP(Sitio_Publico[[#This Row],[tema]],Estructura!$G$4:$J$1514,4,0)</f>
        <v>T-100</v>
      </c>
      <c r="Y55" s="20" t="str">
        <f>+VLOOKUP(Sitio_Publico[[#This Row],[contenido]],Estructura!$L$4:$O$18,4,0)</f>
        <v>C-101</v>
      </c>
      <c r="Z55" s="20" t="str">
        <f>+VLOOKUP(Sitio_Publico[[#This Row],[Filtro Integrado]],Estructura!$U$4:$W$52,3,0)</f>
        <v>FI-1</v>
      </c>
      <c r="AA55" s="20" t="str">
        <f>+VLOOKUP(Sitio_Publico[[#This Row],[Muestra]],Estructura!$Y$4:$AB$175,4,0)</f>
        <v>M-117</v>
      </c>
    </row>
    <row r="56" spans="1:27" ht="40.799999999999997" x14ac:dyDescent="0.3">
      <c r="A56" s="30" t="s">
        <v>496</v>
      </c>
      <c r="B56" s="12">
        <f t="shared" si="1"/>
        <v>1</v>
      </c>
      <c r="C56" s="25" t="str">
        <f t="shared" si="16"/>
        <v>Agricultura</v>
      </c>
      <c r="D56" s="25" t="str">
        <f t="shared" si="17"/>
        <v>Agropecuario y Forestal</v>
      </c>
      <c r="E56" s="35">
        <v>100105004</v>
      </c>
      <c r="F56" s="13" t="str">
        <f t="shared" si="18"/>
        <v>Fruta</v>
      </c>
      <c r="G56" s="25" t="str">
        <f t="shared" si="19"/>
        <v>Exportaciones</v>
      </c>
      <c r="H56" s="40" t="str">
        <f t="shared" si="19"/>
        <v>País</v>
      </c>
      <c r="I56" s="31" t="s">
        <v>14</v>
      </c>
      <c r="J56" s="12" t="str">
        <f t="shared" ref="J56" si="45">+J55</f>
        <v>Ninguno</v>
      </c>
      <c r="K56" s="37" t="s">
        <v>479</v>
      </c>
      <c r="L56" s="12" t="str">
        <f t="shared" si="9"/>
        <v>Año 2020</v>
      </c>
      <c r="M56" s="12" t="str">
        <f t="shared" si="10"/>
        <v>toneladas (t)</v>
      </c>
      <c r="N56" s="12" t="str">
        <f t="shared" si="11"/>
        <v>Oficina de Estudios y Políticas Agrarias (ODEPA)</v>
      </c>
      <c r="O56" s="32" t="str">
        <f>"Exportaciones de "&amp;Sitio_Publico[[#This Row],[Muestra]]&amp;" producidas en "&amp;I56&amp;", durante el "&amp;L56&amp;", por Países de Destino"</f>
        <v>Exportaciones de Nuez producidas en Chile, durante el Año 2020, por Países de Destino</v>
      </c>
      <c r="P56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Nuez producidas en Chile. Específicamente se detalla el volumen de exportaciones a cada país , durante el Año 2020 de acuerdo a datos recopilados por la Oficina de Estudios y Políticas Agrarias (ODEPA)- toneladas (t)</v>
      </c>
      <c r="Q56" s="33" t="str">
        <f t="shared" si="23"/>
        <v>Mapa Países de Destino</v>
      </c>
      <c r="R56" s="32" t="str">
        <f t="shared" si="13"/>
        <v>Berries,Cítricos,Frutos de hueso (carozo),Frutos de pepita,Frutos secos,Frutos oleaginosos,Otros,Tropicales y subtropicales,Uva</v>
      </c>
      <c r="S56" s="15" t="str">
        <f t="shared" si="24"/>
        <v>https://analytics.zoho.com/open-view/2395394000000824986?ZOHO_CRITERIA=%22Trasposicion_4.1%22.%22Id_Categor%C3%ADa%22%20%3D%20100105004</v>
      </c>
      <c r="T56" s="16">
        <f t="shared" si="14"/>
        <v>777</v>
      </c>
      <c r="U56" s="24" t="s">
        <v>445</v>
      </c>
      <c r="V56" s="20" t="str">
        <f>+Sitio_Publico[[#This Row],[idcoleccion]]&amp;"-"&amp;Sitio_Publico[[#This Row],[id]]</f>
        <v>1-0055</v>
      </c>
      <c r="W56" s="20">
        <f>+VLOOKUP(Sitio_Publico[[#This Row],[territorio]],Estructura!$AE$4:$AH$1500,4,0)</f>
        <v>10000000</v>
      </c>
      <c r="X56" s="20" t="str">
        <f>+VLOOKUP(Sitio_Publico[[#This Row],[tema]],Estructura!$G$4:$J$1514,4,0)</f>
        <v>T-100</v>
      </c>
      <c r="Y56" s="20" t="str">
        <f>+VLOOKUP(Sitio_Publico[[#This Row],[contenido]],Estructura!$L$4:$O$18,4,0)</f>
        <v>C-101</v>
      </c>
      <c r="Z56" s="20" t="str">
        <f>+VLOOKUP(Sitio_Publico[[#This Row],[Filtro Integrado]],Estructura!$U$4:$W$52,3,0)</f>
        <v>FI-1</v>
      </c>
      <c r="AA56" s="20" t="str">
        <f>+VLOOKUP(Sitio_Publico[[#This Row],[Muestra]],Estructura!$Y$4:$AB$175,4,0)</f>
        <v>M-124</v>
      </c>
    </row>
    <row r="57" spans="1:27" ht="40.799999999999997" x14ac:dyDescent="0.3">
      <c r="A57" s="18" t="s">
        <v>497</v>
      </c>
      <c r="B57" s="12">
        <f t="shared" si="1"/>
        <v>1</v>
      </c>
      <c r="C57" s="25" t="str">
        <f t="shared" si="16"/>
        <v>Agricultura</v>
      </c>
      <c r="D57" s="25" t="str">
        <f t="shared" si="17"/>
        <v>Agropecuario y Forestal</v>
      </c>
      <c r="E57" s="35">
        <v>100106002</v>
      </c>
      <c r="F57" s="13" t="str">
        <f t="shared" si="18"/>
        <v>Fruta</v>
      </c>
      <c r="G57" s="25" t="str">
        <f t="shared" si="19"/>
        <v>Exportaciones</v>
      </c>
      <c r="H57" s="40" t="str">
        <f t="shared" si="19"/>
        <v>País</v>
      </c>
      <c r="I57" s="31" t="s">
        <v>14</v>
      </c>
      <c r="J57" s="12" t="str">
        <f t="shared" ref="J57" si="46">+J56</f>
        <v>Ninguno</v>
      </c>
      <c r="K57" s="37" t="s">
        <v>483</v>
      </c>
      <c r="L57" s="12" t="str">
        <f t="shared" si="9"/>
        <v>Año 2020</v>
      </c>
      <c r="M57" s="12" t="str">
        <f t="shared" si="10"/>
        <v>toneladas (t)</v>
      </c>
      <c r="N57" s="12" t="str">
        <f t="shared" si="11"/>
        <v>Oficina de Estudios y Políticas Agrarias (ODEPA)</v>
      </c>
      <c r="O57" s="32" t="str">
        <f>"Exportaciones de "&amp;Sitio_Publico[[#This Row],[Muestra]]&amp;" producidas en "&amp;I57&amp;", durante el "&amp;L57&amp;", por Países de Destino"</f>
        <v>Exportaciones de Palta producidas en Chile, durante el Año 2020, por Países de Destino</v>
      </c>
      <c r="P57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Palta producidas en Chile. Específicamente se detalla el volumen de exportaciones a cada país , durante el Año 2020 de acuerdo a datos recopilados por la Oficina de Estudios y Políticas Agrarias (ODEPA)- toneladas (t)</v>
      </c>
      <c r="Q57" s="33" t="str">
        <f t="shared" si="23"/>
        <v>Mapa Países de Destino</v>
      </c>
      <c r="R57" s="32" t="str">
        <f t="shared" si="13"/>
        <v>Berries,Cítricos,Frutos de hueso (carozo),Frutos de pepita,Frutos secos,Frutos oleaginosos,Otros,Tropicales y subtropicales,Uva</v>
      </c>
      <c r="S57" s="15" t="str">
        <f t="shared" si="24"/>
        <v>https://analytics.zoho.com/open-view/2395394000000824986?ZOHO_CRITERIA=%22Trasposicion_4.1%22.%22Id_Categor%C3%ADa%22%20%3D%20100106002</v>
      </c>
      <c r="T57" s="16">
        <f t="shared" si="14"/>
        <v>777</v>
      </c>
      <c r="U57" s="24" t="s">
        <v>445</v>
      </c>
      <c r="V57" s="20" t="str">
        <f>+Sitio_Publico[[#This Row],[idcoleccion]]&amp;"-"&amp;Sitio_Publico[[#This Row],[id]]</f>
        <v>1-0056</v>
      </c>
      <c r="W57" s="20">
        <f>+VLOOKUP(Sitio_Publico[[#This Row],[territorio]],Estructura!$AE$4:$AH$1500,4,0)</f>
        <v>10000000</v>
      </c>
      <c r="X57" s="20" t="str">
        <f>+VLOOKUP(Sitio_Publico[[#This Row],[tema]],Estructura!$G$4:$J$1514,4,0)</f>
        <v>T-100</v>
      </c>
      <c r="Y57" s="20" t="str">
        <f>+VLOOKUP(Sitio_Publico[[#This Row],[contenido]],Estructura!$L$4:$O$18,4,0)</f>
        <v>C-101</v>
      </c>
      <c r="Z57" s="20" t="str">
        <f>+VLOOKUP(Sitio_Publico[[#This Row],[Filtro Integrado]],Estructura!$U$4:$W$52,3,0)</f>
        <v>FI-1</v>
      </c>
      <c r="AA57" s="20" t="str">
        <f>+VLOOKUP(Sitio_Publico[[#This Row],[Muestra]],Estructura!$Y$4:$AB$175,4,0)</f>
        <v>M-128</v>
      </c>
    </row>
    <row r="58" spans="1:27" ht="40.799999999999997" x14ac:dyDescent="0.3">
      <c r="A58" s="30" t="s">
        <v>498</v>
      </c>
      <c r="B58" s="12">
        <f t="shared" si="1"/>
        <v>1</v>
      </c>
      <c r="C58" s="25" t="str">
        <f t="shared" si="16"/>
        <v>Agricultura</v>
      </c>
      <c r="D58" s="25" t="str">
        <f t="shared" si="17"/>
        <v>Agropecuario y Forestal</v>
      </c>
      <c r="E58" s="35">
        <v>100104005</v>
      </c>
      <c r="F58" s="13" t="str">
        <f t="shared" si="18"/>
        <v>Fruta</v>
      </c>
      <c r="G58" s="25" t="str">
        <f t="shared" si="19"/>
        <v>Exportaciones</v>
      </c>
      <c r="H58" s="40" t="str">
        <f t="shared" si="19"/>
        <v>País</v>
      </c>
      <c r="I58" s="31" t="s">
        <v>14</v>
      </c>
      <c r="J58" s="12" t="str">
        <f t="shared" ref="J58" si="47">+J57</f>
        <v>Ninguno</v>
      </c>
      <c r="K58" s="37" t="s">
        <v>475</v>
      </c>
      <c r="L58" s="12" t="str">
        <f t="shared" si="9"/>
        <v>Año 2020</v>
      </c>
      <c r="M58" s="12" t="str">
        <f t="shared" si="10"/>
        <v>toneladas (t)</v>
      </c>
      <c r="N58" s="12" t="str">
        <f t="shared" si="11"/>
        <v>Oficina de Estudios y Políticas Agrarias (ODEPA)</v>
      </c>
      <c r="O58" s="32" t="str">
        <f>"Exportaciones de "&amp;Sitio_Publico[[#This Row],[Muestra]]&amp;" producidas en "&amp;I58&amp;", durante el "&amp;L58&amp;", por Países de Destino"</f>
        <v>Exportaciones de Pera producidas en Chile, durante el Año 2020, por Países de Destino</v>
      </c>
      <c r="P58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Pera producidas en Chile. Específicamente se detalla el volumen de exportaciones a cada país , durante el Año 2020 de acuerdo a datos recopilados por la Oficina de Estudios y Políticas Agrarias (ODEPA)- toneladas (t)</v>
      </c>
      <c r="Q58" s="33" t="str">
        <f t="shared" si="23"/>
        <v>Mapa Países de Destino</v>
      </c>
      <c r="R58" s="32" t="str">
        <f t="shared" si="13"/>
        <v>Berries,Cítricos,Frutos de hueso (carozo),Frutos de pepita,Frutos secos,Frutos oleaginosos,Otros,Tropicales y subtropicales,Uva</v>
      </c>
      <c r="S58" s="15" t="str">
        <f t="shared" si="24"/>
        <v>https://analytics.zoho.com/open-view/2395394000000824986?ZOHO_CRITERIA=%22Trasposicion_4.1%22.%22Id_Categor%C3%ADa%22%20%3D%20100104005</v>
      </c>
      <c r="T58" s="16">
        <f t="shared" si="14"/>
        <v>777</v>
      </c>
      <c r="U58" s="24" t="s">
        <v>445</v>
      </c>
      <c r="V58" s="20" t="str">
        <f>+Sitio_Publico[[#This Row],[idcoleccion]]&amp;"-"&amp;Sitio_Publico[[#This Row],[id]]</f>
        <v>1-0057</v>
      </c>
      <c r="W58" s="20">
        <f>+VLOOKUP(Sitio_Publico[[#This Row],[territorio]],Estructura!$AE$4:$AH$1500,4,0)</f>
        <v>10000000</v>
      </c>
      <c r="X58" s="20" t="str">
        <f>+VLOOKUP(Sitio_Publico[[#This Row],[tema]],Estructura!$G$4:$J$1514,4,0)</f>
        <v>T-100</v>
      </c>
      <c r="Y58" s="20" t="str">
        <f>+VLOOKUP(Sitio_Publico[[#This Row],[contenido]],Estructura!$L$4:$O$18,4,0)</f>
        <v>C-101</v>
      </c>
      <c r="Z58" s="20" t="str">
        <f>+VLOOKUP(Sitio_Publico[[#This Row],[Filtro Integrado]],Estructura!$U$4:$W$52,3,0)</f>
        <v>FI-1</v>
      </c>
      <c r="AA58" s="20" t="str">
        <f>+VLOOKUP(Sitio_Publico[[#This Row],[Muestra]],Estructura!$Y$4:$AB$175,4,0)</f>
        <v>M-120</v>
      </c>
    </row>
    <row r="59" spans="1:27" ht="40.799999999999997" x14ac:dyDescent="0.3">
      <c r="A59" s="18" t="s">
        <v>499</v>
      </c>
      <c r="B59" s="12">
        <f t="shared" si="1"/>
        <v>1</v>
      </c>
      <c r="C59" s="25" t="str">
        <f t="shared" si="16"/>
        <v>Agricultura</v>
      </c>
      <c r="D59" s="25" t="str">
        <f t="shared" si="17"/>
        <v>Agropecuario y Forestal</v>
      </c>
      <c r="E59" s="35">
        <v>100108005</v>
      </c>
      <c r="F59" s="13" t="str">
        <f t="shared" si="18"/>
        <v>Fruta</v>
      </c>
      <c r="G59" s="25" t="str">
        <f t="shared" si="19"/>
        <v>Exportaciones</v>
      </c>
      <c r="H59" s="40" t="str">
        <f t="shared" si="19"/>
        <v>País</v>
      </c>
      <c r="I59" s="31" t="s">
        <v>14</v>
      </c>
      <c r="J59" s="12" t="str">
        <f t="shared" ref="J59" si="48">+J58</f>
        <v>Ninguno</v>
      </c>
      <c r="K59" s="37" t="s">
        <v>488</v>
      </c>
      <c r="L59" s="12" t="str">
        <f t="shared" si="9"/>
        <v>Año 2020</v>
      </c>
      <c r="M59" s="12" t="str">
        <f t="shared" si="10"/>
        <v>toneladas (t)</v>
      </c>
      <c r="N59" s="12" t="str">
        <f t="shared" si="11"/>
        <v>Oficina de Estudios y Políticas Agrarias (ODEPA)</v>
      </c>
      <c r="O59" s="32" t="str">
        <f>"Exportaciones de "&amp;Sitio_Publico[[#This Row],[Muestra]]&amp;" producidas en "&amp;I59&amp;", durante el "&amp;L59&amp;", por Países de Destino"</f>
        <v>Exportaciones de Piña producidas en Chile, durante el Año 2020, por Países de Destino</v>
      </c>
      <c r="P59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Piña producidas en Chile. Específicamente se detalla el volumen de exportaciones a cada país , durante el Año 2020 de acuerdo a datos recopilados por la Oficina de Estudios y Políticas Agrarias (ODEPA)- toneladas (t)</v>
      </c>
      <c r="Q59" s="33" t="str">
        <f t="shared" si="23"/>
        <v>Mapa Países de Destino</v>
      </c>
      <c r="R59" s="32" t="str">
        <f t="shared" si="13"/>
        <v>Berries,Cítricos,Frutos de hueso (carozo),Frutos de pepita,Frutos secos,Frutos oleaginosos,Otros,Tropicales y subtropicales,Uva</v>
      </c>
      <c r="S59" s="15" t="str">
        <f t="shared" si="24"/>
        <v>https://analytics.zoho.com/open-view/2395394000000824986?ZOHO_CRITERIA=%22Trasposicion_4.1%22.%22Id_Categor%C3%ADa%22%20%3D%20100108005</v>
      </c>
      <c r="T59" s="16">
        <f t="shared" si="14"/>
        <v>777</v>
      </c>
      <c r="U59" s="24" t="s">
        <v>445</v>
      </c>
      <c r="V59" s="20" t="str">
        <f>+Sitio_Publico[[#This Row],[idcoleccion]]&amp;"-"&amp;Sitio_Publico[[#This Row],[id]]</f>
        <v>1-0058</v>
      </c>
      <c r="W59" s="20">
        <f>+VLOOKUP(Sitio_Publico[[#This Row],[territorio]],Estructura!$AE$4:$AH$1500,4,0)</f>
        <v>10000000</v>
      </c>
      <c r="X59" s="20" t="str">
        <f>+VLOOKUP(Sitio_Publico[[#This Row],[tema]],Estructura!$G$4:$J$1514,4,0)</f>
        <v>T-100</v>
      </c>
      <c r="Y59" s="20" t="str">
        <f>+VLOOKUP(Sitio_Publico[[#This Row],[contenido]],Estructura!$L$4:$O$18,4,0)</f>
        <v>C-101</v>
      </c>
      <c r="Z59" s="20" t="str">
        <f>+VLOOKUP(Sitio_Publico[[#This Row],[Filtro Integrado]],Estructura!$U$4:$W$52,3,0)</f>
        <v>FI-1</v>
      </c>
      <c r="AA59" s="20" t="str">
        <f>+VLOOKUP(Sitio_Publico[[#This Row],[Muestra]],Estructura!$Y$4:$AB$175,4,0)</f>
        <v>M-133</v>
      </c>
    </row>
    <row r="60" spans="1:27" ht="40.799999999999997" x14ac:dyDescent="0.3">
      <c r="A60" s="30" t="s">
        <v>500</v>
      </c>
      <c r="B60" s="12">
        <f t="shared" si="1"/>
        <v>1</v>
      </c>
      <c r="C60" s="25" t="str">
        <f t="shared" si="16"/>
        <v>Agricultura</v>
      </c>
      <c r="D60" s="25" t="str">
        <f t="shared" si="17"/>
        <v>Agropecuario y Forestal</v>
      </c>
      <c r="E60" s="35">
        <v>100107013</v>
      </c>
      <c r="F60" s="13" t="str">
        <f t="shared" si="18"/>
        <v>Fruta</v>
      </c>
      <c r="G60" s="25" t="str">
        <f t="shared" si="19"/>
        <v>Exportaciones</v>
      </c>
      <c r="H60" s="40" t="str">
        <f t="shared" si="19"/>
        <v>País</v>
      </c>
      <c r="I60" s="31" t="s">
        <v>14</v>
      </c>
      <c r="J60" s="12" t="str">
        <f t="shared" ref="J60" si="49">+J59</f>
        <v>Ninguno</v>
      </c>
      <c r="K60" s="37" t="s">
        <v>486</v>
      </c>
      <c r="L60" s="12" t="str">
        <f t="shared" si="9"/>
        <v>Año 2020</v>
      </c>
      <c r="M60" s="12" t="str">
        <f t="shared" si="10"/>
        <v>toneladas (t)</v>
      </c>
      <c r="N60" s="12" t="str">
        <f t="shared" si="11"/>
        <v>Oficina de Estudios y Políticas Agrarias (ODEPA)</v>
      </c>
      <c r="O60" s="32" t="str">
        <f>"Exportaciones de "&amp;Sitio_Publico[[#This Row],[Muestra]]&amp;" producidas en "&amp;I60&amp;", durante el "&amp;L60&amp;", por Países de Destino"</f>
        <v>Exportaciones de Plumcots producidas en Chile, durante el Año 2020, por Países de Destino</v>
      </c>
      <c r="P60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Plumcots producidas en Chile. Específicamente se detalla el volumen de exportaciones a cada país , durante el Año 2020 de acuerdo a datos recopilados por la Oficina de Estudios y Políticas Agrarias (ODEPA)- toneladas (t)</v>
      </c>
      <c r="Q60" s="33" t="str">
        <f t="shared" si="23"/>
        <v>Mapa Países de Destino</v>
      </c>
      <c r="R60" s="32" t="str">
        <f t="shared" si="13"/>
        <v>Berries,Cítricos,Frutos de hueso (carozo),Frutos de pepita,Frutos secos,Frutos oleaginosos,Otros,Tropicales y subtropicales,Uva</v>
      </c>
      <c r="S60" s="15" t="str">
        <f t="shared" si="24"/>
        <v>https://analytics.zoho.com/open-view/2395394000000824986?ZOHO_CRITERIA=%22Trasposicion_4.1%22.%22Id_Categor%C3%ADa%22%20%3D%20100107013</v>
      </c>
      <c r="T60" s="16">
        <f t="shared" si="14"/>
        <v>777</v>
      </c>
      <c r="U60" s="24" t="s">
        <v>445</v>
      </c>
      <c r="V60" s="20" t="str">
        <f>+Sitio_Publico[[#This Row],[idcoleccion]]&amp;"-"&amp;Sitio_Publico[[#This Row],[id]]</f>
        <v>1-0059</v>
      </c>
      <c r="W60" s="20">
        <f>+VLOOKUP(Sitio_Publico[[#This Row],[territorio]],Estructura!$AE$4:$AH$1500,4,0)</f>
        <v>10000000</v>
      </c>
      <c r="X60" s="20" t="str">
        <f>+VLOOKUP(Sitio_Publico[[#This Row],[tema]],Estructura!$G$4:$J$1514,4,0)</f>
        <v>T-100</v>
      </c>
      <c r="Y60" s="20" t="str">
        <f>+VLOOKUP(Sitio_Publico[[#This Row],[contenido]],Estructura!$L$4:$O$18,4,0)</f>
        <v>C-101</v>
      </c>
      <c r="Z60" s="20" t="str">
        <f>+VLOOKUP(Sitio_Publico[[#This Row],[Filtro Integrado]],Estructura!$U$4:$W$52,3,0)</f>
        <v>FI-1</v>
      </c>
      <c r="AA60" s="20" t="str">
        <f>+VLOOKUP(Sitio_Publico[[#This Row],[Muestra]],Estructura!$Y$4:$AB$175,4,0)</f>
        <v>M-131</v>
      </c>
    </row>
    <row r="61" spans="1:27" ht="40.799999999999997" x14ac:dyDescent="0.3">
      <c r="A61" s="18" t="s">
        <v>501</v>
      </c>
      <c r="B61" s="12">
        <f t="shared" si="1"/>
        <v>1</v>
      </c>
      <c r="C61" s="25" t="str">
        <f t="shared" si="16"/>
        <v>Agricultura</v>
      </c>
      <c r="D61" s="25" t="str">
        <f t="shared" si="17"/>
        <v>Agropecuario y Forestal</v>
      </c>
      <c r="E61" s="35">
        <v>100102006</v>
      </c>
      <c r="F61" s="13" t="str">
        <f t="shared" si="18"/>
        <v>Fruta</v>
      </c>
      <c r="G61" s="25" t="str">
        <f t="shared" si="19"/>
        <v>Exportaciones</v>
      </c>
      <c r="H61" s="40" t="str">
        <f t="shared" si="19"/>
        <v>País</v>
      </c>
      <c r="I61" s="31" t="s">
        <v>14</v>
      </c>
      <c r="J61" s="12" t="str">
        <f t="shared" ref="J61" si="50">+J60</f>
        <v>Ninguno</v>
      </c>
      <c r="K61" s="37" t="s">
        <v>466</v>
      </c>
      <c r="L61" s="12" t="str">
        <f t="shared" si="9"/>
        <v>Año 2020</v>
      </c>
      <c r="M61" s="12" t="str">
        <f t="shared" si="10"/>
        <v>toneladas (t)</v>
      </c>
      <c r="N61" s="12" t="str">
        <f t="shared" si="11"/>
        <v>Oficina de Estudios y Políticas Agrarias (ODEPA)</v>
      </c>
      <c r="O61" s="32" t="str">
        <f>"Exportaciones de "&amp;Sitio_Publico[[#This Row],[Muestra]]&amp;" producidas en "&amp;I61&amp;", durante el "&amp;L61&amp;", por Países de Destino"</f>
        <v>Exportaciones de Pomelo producidas en Chile, durante el Año 2020, por Países de Destino</v>
      </c>
      <c r="P61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Pomelo producidas en Chile. Específicamente se detalla el volumen de exportaciones a cada país , durante el Año 2020 de acuerdo a datos recopilados por la Oficina de Estudios y Políticas Agrarias (ODEPA)- toneladas (t)</v>
      </c>
      <c r="Q61" s="33" t="str">
        <f t="shared" si="23"/>
        <v>Mapa Países de Destino</v>
      </c>
      <c r="R61" s="32" t="str">
        <f t="shared" si="13"/>
        <v>Berries,Cítricos,Frutos de hueso (carozo),Frutos de pepita,Frutos secos,Frutos oleaginosos,Otros,Tropicales y subtropicales,Uva</v>
      </c>
      <c r="S61" s="15" t="str">
        <f t="shared" si="24"/>
        <v>https://analytics.zoho.com/open-view/2395394000000824986?ZOHO_CRITERIA=%22Trasposicion_4.1%22.%22Id_Categor%C3%ADa%22%20%3D%20100102006</v>
      </c>
      <c r="T61" s="16">
        <f t="shared" si="14"/>
        <v>777</v>
      </c>
      <c r="U61" s="24" t="s">
        <v>445</v>
      </c>
      <c r="V61" s="20" t="str">
        <f>+Sitio_Publico[[#This Row],[idcoleccion]]&amp;"-"&amp;Sitio_Publico[[#This Row],[id]]</f>
        <v>1-0060</v>
      </c>
      <c r="W61" s="20">
        <f>+VLOOKUP(Sitio_Publico[[#This Row],[territorio]],Estructura!$AE$4:$AH$1500,4,0)</f>
        <v>10000000</v>
      </c>
      <c r="X61" s="20" t="str">
        <f>+VLOOKUP(Sitio_Publico[[#This Row],[tema]],Estructura!$G$4:$J$1514,4,0)</f>
        <v>T-100</v>
      </c>
      <c r="Y61" s="20" t="str">
        <f>+VLOOKUP(Sitio_Publico[[#This Row],[contenido]],Estructura!$L$4:$O$18,4,0)</f>
        <v>C-101</v>
      </c>
      <c r="Z61" s="20" t="str">
        <f>+VLOOKUP(Sitio_Publico[[#This Row],[Filtro Integrado]],Estructura!$U$4:$W$52,3,0)</f>
        <v>FI-1</v>
      </c>
      <c r="AA61" s="20" t="str">
        <f>+VLOOKUP(Sitio_Publico[[#This Row],[Muestra]],Estructura!$Y$4:$AB$175,4,0)</f>
        <v>M-111</v>
      </c>
    </row>
    <row r="62" spans="1:27" ht="40.799999999999997" x14ac:dyDescent="0.3">
      <c r="A62" s="30" t="s">
        <v>502</v>
      </c>
      <c r="B62" s="12">
        <f t="shared" si="1"/>
        <v>1</v>
      </c>
      <c r="C62" s="25" t="str">
        <f t="shared" si="16"/>
        <v>Agricultura</v>
      </c>
      <c r="D62" s="25" t="str">
        <f t="shared" si="17"/>
        <v>Agropecuario y Forestal</v>
      </c>
      <c r="E62" s="35">
        <v>100109001</v>
      </c>
      <c r="F62" s="13" t="str">
        <f t="shared" si="18"/>
        <v>Fruta</v>
      </c>
      <c r="G62" s="25" t="str">
        <f t="shared" si="19"/>
        <v>Exportaciones</v>
      </c>
      <c r="H62" s="40" t="str">
        <f t="shared" si="19"/>
        <v>País</v>
      </c>
      <c r="I62" s="31" t="s">
        <v>14</v>
      </c>
      <c r="J62" s="12" t="str">
        <f t="shared" ref="J62:K85" si="51">+J61</f>
        <v>Ninguno</v>
      </c>
      <c r="K62" s="37" t="s">
        <v>491</v>
      </c>
      <c r="L62" s="12" t="str">
        <f t="shared" si="9"/>
        <v>Año 2020</v>
      </c>
      <c r="M62" s="12" t="str">
        <f t="shared" si="10"/>
        <v>toneladas (t)</v>
      </c>
      <c r="N62" s="12" t="str">
        <f t="shared" si="11"/>
        <v>Oficina de Estudios y Políticas Agrarias (ODEPA)</v>
      </c>
      <c r="O62" s="32" t="str">
        <f>"Exportaciones de "&amp;Sitio_Publico[[#This Row],[Muestra]]&amp;" producidas en "&amp;I62&amp;", durante el "&amp;L62&amp;", por Países de Destino"</f>
        <v>Exportaciones de Uva producidas en Chile, durante el Año 2020, por Países de Destino</v>
      </c>
      <c r="P62" s="32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Uva producidas en Chile. Específicamente se detalla el volumen de exportaciones a cada país , durante el Año 2020 de acuerdo a datos recopilados por la Oficina de Estudios y Políticas Agrarias (ODEPA)- toneladas (t)</v>
      </c>
      <c r="Q62" s="33" t="str">
        <f t="shared" si="23"/>
        <v>Mapa Países de Destino</v>
      </c>
      <c r="R62" s="32" t="str">
        <f t="shared" si="13"/>
        <v>Berries,Cítricos,Frutos de hueso (carozo),Frutos de pepita,Frutos secos,Frutos oleaginosos,Otros,Tropicales y subtropicales,Uva</v>
      </c>
      <c r="S62" s="15" t="str">
        <f t="shared" si="24"/>
        <v>https://analytics.zoho.com/open-view/2395394000000824986?ZOHO_CRITERIA=%22Trasposicion_4.1%22.%22Id_Categor%C3%ADa%22%20%3D%20100109001</v>
      </c>
      <c r="T62" s="16">
        <f t="shared" si="14"/>
        <v>777</v>
      </c>
      <c r="U62" s="24" t="s">
        <v>445</v>
      </c>
      <c r="V62" s="20" t="str">
        <f>+Sitio_Publico[[#This Row],[idcoleccion]]&amp;"-"&amp;Sitio_Publico[[#This Row],[id]]</f>
        <v>1-0061</v>
      </c>
      <c r="W62" s="20">
        <f>+VLOOKUP(Sitio_Publico[[#This Row],[territorio]],Estructura!$AE$4:$AH$1500,4,0)</f>
        <v>10000000</v>
      </c>
      <c r="X62" s="20" t="str">
        <f>+VLOOKUP(Sitio_Publico[[#This Row],[tema]],Estructura!$G$4:$J$1514,4,0)</f>
        <v>T-100</v>
      </c>
      <c r="Y62" s="20" t="str">
        <f>+VLOOKUP(Sitio_Publico[[#This Row],[contenido]],Estructura!$L$4:$O$18,4,0)</f>
        <v>C-101</v>
      </c>
      <c r="Z62" s="20" t="str">
        <f>+VLOOKUP(Sitio_Publico[[#This Row],[Filtro Integrado]],Estructura!$U$4:$W$52,3,0)</f>
        <v>FI-1</v>
      </c>
      <c r="AA62" s="20" t="str">
        <f>+VLOOKUP(Sitio_Publico[[#This Row],[Muestra]],Estructura!$Y$4:$AB$175,4,0)</f>
        <v>M-136</v>
      </c>
    </row>
    <row r="63" spans="1:27" ht="40.799999999999997" x14ac:dyDescent="0.3">
      <c r="A63" s="43" t="s">
        <v>503</v>
      </c>
      <c r="B63" s="12">
        <f t="shared" si="1"/>
        <v>1</v>
      </c>
      <c r="C63" s="25" t="str">
        <f t="shared" si="16"/>
        <v>Agricultura</v>
      </c>
      <c r="D63" s="25" t="str">
        <f t="shared" si="17"/>
        <v>Agropecuario y Forestal</v>
      </c>
      <c r="E63" s="34">
        <v>1</v>
      </c>
      <c r="F63" s="25" t="str">
        <f t="shared" si="18"/>
        <v>Fruta</v>
      </c>
      <c r="G63" s="25" t="str">
        <f t="shared" si="19"/>
        <v>Exportaciones</v>
      </c>
      <c r="H63" s="40" t="str">
        <f t="shared" si="19"/>
        <v>País</v>
      </c>
      <c r="I63" s="31" t="s">
        <v>14</v>
      </c>
      <c r="J63" s="31" t="str">
        <f t="shared" ref="J63" si="52">+J62</f>
        <v>Ninguno</v>
      </c>
      <c r="K63" s="38" t="s">
        <v>627</v>
      </c>
      <c r="L63" s="31" t="s">
        <v>451</v>
      </c>
      <c r="M63" s="12" t="str">
        <f t="shared" si="10"/>
        <v>toneladas (t)</v>
      </c>
      <c r="N63" s="12" t="str">
        <f t="shared" si="11"/>
        <v>Oficina de Estudios y Políticas Agrarias (ODEPA)</v>
      </c>
      <c r="O63" s="32" t="str">
        <f>"Exportaciones de "&amp;Sitio_Publico[[#This Row],[Muestra]]&amp;" producidas en "&amp;I63&amp;", durante el "&amp;L63&amp;", por Tipo de Fruta"</f>
        <v>Exportaciones de Aceites producidas en Chile, durante el Periodo 2012-2020, por Tipo de Fruta</v>
      </c>
      <c r="P63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Aceites producidos en Chile según los Tipos de Fruta utilizados en su procesamiento , durante el Periodo 2012-2020 de acuerdo a datos recopilados por la Oficina de Estudios y Políticas Agrarias (ODEPA)- toneladas (t)</v>
      </c>
      <c r="Q63" s="33" t="s">
        <v>623</v>
      </c>
      <c r="R63" s="32" t="str">
        <f t="shared" si="13"/>
        <v>Berries,Cítricos,Frutos de hueso (carozo),Frutos de pepita,Frutos secos,Frutos oleaginosos,Otros,Tropicales y subtropicales,Uva</v>
      </c>
      <c r="S63" s="15" t="str">
        <f>+"https://analytics.zoho.com/open-view/2395394000005736091?ZOHO_CRITERIA=%22Trasposicion_4.1%22.%22Id_Procesamiento%22%20%3D%20"&amp;E63</f>
        <v>https://analytics.zoho.com/open-view/2395394000005736091?ZOHO_CRITERIA=%22Trasposicion_4.1%22.%22Id_Procesamiento%22%20%3D%201</v>
      </c>
      <c r="T63" s="16">
        <f t="shared" si="14"/>
        <v>777</v>
      </c>
      <c r="U63" s="24" t="s">
        <v>445</v>
      </c>
      <c r="V63" s="20" t="str">
        <f>+Sitio_Publico[[#This Row],[idcoleccion]]&amp;"-"&amp;Sitio_Publico[[#This Row],[id]]</f>
        <v>1-0062</v>
      </c>
      <c r="W63" s="20">
        <f>+VLOOKUP(Sitio_Publico[[#This Row],[territorio]],Estructura!$AE$4:$AH$1500,4,0)</f>
        <v>10000000</v>
      </c>
      <c r="X63" s="20" t="str">
        <f>+VLOOKUP(Sitio_Publico[[#This Row],[tema]],Estructura!$G$4:$J$1514,4,0)</f>
        <v>T-100</v>
      </c>
      <c r="Y63" s="20" t="str">
        <f>+VLOOKUP(Sitio_Publico[[#This Row],[contenido]],Estructura!$L$4:$O$18,4,0)</f>
        <v>C-101</v>
      </c>
      <c r="Z63" s="20" t="str">
        <f>+VLOOKUP(Sitio_Publico[[#This Row],[Filtro Integrado]],Estructura!$U$4:$W$52,3,0)</f>
        <v>FI-1</v>
      </c>
      <c r="AA63" s="20" t="str">
        <f>+VLOOKUP(Sitio_Publico[[#This Row],[Muestra]],Estructura!$Y$4:$AB$175,4,0)</f>
        <v>M-142</v>
      </c>
    </row>
    <row r="64" spans="1:27" ht="40.799999999999997" x14ac:dyDescent="0.3">
      <c r="A64" s="30" t="s">
        <v>504</v>
      </c>
      <c r="B64" s="12">
        <f t="shared" si="1"/>
        <v>1</v>
      </c>
      <c r="C64" s="25" t="str">
        <f t="shared" si="16"/>
        <v>Agricultura</v>
      </c>
      <c r="D64" s="25" t="str">
        <f t="shared" si="17"/>
        <v>Agropecuario y Forestal</v>
      </c>
      <c r="E64" s="34">
        <v>2</v>
      </c>
      <c r="F64" s="25" t="str">
        <f t="shared" si="18"/>
        <v>Fruta</v>
      </c>
      <c r="G64" s="25" t="str">
        <f t="shared" si="18"/>
        <v>Exportaciones</v>
      </c>
      <c r="H64" s="40" t="str">
        <f t="shared" ref="H64" si="53">+H63</f>
        <v>País</v>
      </c>
      <c r="I64" s="31" t="s">
        <v>14</v>
      </c>
      <c r="J64" s="12" t="str">
        <f t="shared" si="51"/>
        <v>Ninguno</v>
      </c>
      <c r="K64" s="38" t="s">
        <v>628</v>
      </c>
      <c r="L64" s="31" t="str">
        <f>+L63</f>
        <v>Periodo 2012-2020</v>
      </c>
      <c r="M64" s="12" t="str">
        <f t="shared" si="10"/>
        <v>toneladas (t)</v>
      </c>
      <c r="N64" s="12" t="str">
        <f t="shared" si="11"/>
        <v>Oficina de Estudios y Políticas Agrarias (ODEPA)</v>
      </c>
      <c r="O64" s="32" t="str">
        <f>"Exportaciones de "&amp;Sitio_Publico[[#This Row],[Muestra]]&amp;" producidas en "&amp;I64&amp;", durante el "&amp;L64&amp;", por Tipo de Fruta"</f>
        <v>Exportaciones de Congelados producidas en Chile, durante el Periodo 2012-2020, por Tipo de Fruta</v>
      </c>
      <c r="P64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Congelados producidos en Chile según los Tipos de Fruta utilizados en su procesamiento , durante el Periodo 2012-2020 de acuerdo a datos recopilados por la Oficina de Estudios y Políticas Agrarias (ODEPA)- toneladas (t)</v>
      </c>
      <c r="Q64" s="33" t="str">
        <f t="shared" ref="Q64:R69" si="54">+Q63</f>
        <v>Gráfico de Evolución</v>
      </c>
      <c r="R64" s="32" t="str">
        <f t="shared" si="13"/>
        <v>Berries,Cítricos,Frutos de hueso (carozo),Frutos de pepita,Frutos secos,Frutos oleaginosos,Otros,Tropicales y subtropicales,Uva</v>
      </c>
      <c r="S64" s="15" t="str">
        <f t="shared" ref="S64:S69" si="55">+"https://analytics.zoho.com/open-view/2395394000005736091?ZOHO_CRITERIA=%22Trasposicion_4.1%22.%22Id_Procesamiento%22%20%3D%20"&amp;E64</f>
        <v>https://analytics.zoho.com/open-view/2395394000005736091?ZOHO_CRITERIA=%22Trasposicion_4.1%22.%22Id_Procesamiento%22%20%3D%202</v>
      </c>
      <c r="T64" s="16">
        <f t="shared" si="14"/>
        <v>777</v>
      </c>
      <c r="U64" s="24" t="s">
        <v>445</v>
      </c>
      <c r="V64" s="20" t="str">
        <f>+Sitio_Publico[[#This Row],[idcoleccion]]&amp;"-"&amp;Sitio_Publico[[#This Row],[id]]</f>
        <v>1-0063</v>
      </c>
      <c r="W64" s="20">
        <f>+VLOOKUP(Sitio_Publico[[#This Row],[territorio]],Estructura!$AE$4:$AH$1500,4,0)</f>
        <v>10000000</v>
      </c>
      <c r="X64" s="20" t="str">
        <f>+VLOOKUP(Sitio_Publico[[#This Row],[tema]],Estructura!$G$4:$J$1514,4,0)</f>
        <v>T-100</v>
      </c>
      <c r="Y64" s="20" t="str">
        <f>+VLOOKUP(Sitio_Publico[[#This Row],[contenido]],Estructura!$L$4:$O$18,4,0)</f>
        <v>C-101</v>
      </c>
      <c r="Z64" s="20" t="str">
        <f>+VLOOKUP(Sitio_Publico[[#This Row],[Filtro Integrado]],Estructura!$U$4:$W$52,3,0)</f>
        <v>FI-1</v>
      </c>
      <c r="AA64" s="20" t="str">
        <f>+VLOOKUP(Sitio_Publico[[#This Row],[Muestra]],Estructura!$Y$4:$AB$175,4,0)</f>
        <v>M-143</v>
      </c>
    </row>
    <row r="65" spans="1:27" ht="40.799999999999997" x14ac:dyDescent="0.3">
      <c r="A65" s="18" t="s">
        <v>505</v>
      </c>
      <c r="B65" s="12">
        <f t="shared" si="1"/>
        <v>1</v>
      </c>
      <c r="C65" s="25" t="str">
        <f t="shared" si="16"/>
        <v>Agricultura</v>
      </c>
      <c r="D65" s="25" t="str">
        <f t="shared" si="17"/>
        <v>Agropecuario y Forestal</v>
      </c>
      <c r="E65" s="34">
        <v>3</v>
      </c>
      <c r="F65" s="25" t="str">
        <f t="shared" ref="F65:G69" si="56">+F64</f>
        <v>Fruta</v>
      </c>
      <c r="G65" s="25" t="str">
        <f t="shared" si="56"/>
        <v>Exportaciones</v>
      </c>
      <c r="H65" s="40" t="str">
        <f t="shared" ref="H65" si="57">+H64</f>
        <v>País</v>
      </c>
      <c r="I65" s="31" t="s">
        <v>14</v>
      </c>
      <c r="J65" s="12" t="str">
        <f t="shared" si="51"/>
        <v>Ninguno</v>
      </c>
      <c r="K65" s="38" t="s">
        <v>629</v>
      </c>
      <c r="L65" s="31" t="str">
        <f t="shared" ref="L65:N80" si="58">+L64</f>
        <v>Periodo 2012-2020</v>
      </c>
      <c r="M65" s="12" t="str">
        <f t="shared" si="10"/>
        <v>toneladas (t)</v>
      </c>
      <c r="N65" s="12" t="str">
        <f t="shared" si="11"/>
        <v>Oficina de Estudios y Políticas Agrarias (ODEPA)</v>
      </c>
      <c r="O65" s="32" t="str">
        <f>"Exportaciones de "&amp;Sitio_Publico[[#This Row],[Muestra]]&amp;" producidas en "&amp;I65&amp;", durante el "&amp;L65&amp;", por Tipo de Fruta"</f>
        <v>Exportaciones de Conservas producidas en Chile, durante el Periodo 2012-2020, por Tipo de Fruta</v>
      </c>
      <c r="P65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Conservas producidos en Chile según los Tipos de Fruta utilizados en su procesamiento , durante el Periodo 2012-2020 de acuerdo a datos recopilados por la Oficina de Estudios y Políticas Agrarias (ODEPA)- toneladas (t)</v>
      </c>
      <c r="Q65" s="33" t="str">
        <f t="shared" si="54"/>
        <v>Gráfico de Evolución</v>
      </c>
      <c r="R65" s="32" t="str">
        <f t="shared" si="13"/>
        <v>Berries,Cítricos,Frutos de hueso (carozo),Frutos de pepita,Frutos secos,Frutos oleaginosos,Otros,Tropicales y subtropicales,Uva</v>
      </c>
      <c r="S65" s="15" t="str">
        <f t="shared" si="55"/>
        <v>https://analytics.zoho.com/open-view/2395394000005736091?ZOHO_CRITERIA=%22Trasposicion_4.1%22.%22Id_Procesamiento%22%20%3D%203</v>
      </c>
      <c r="T65" s="16">
        <f t="shared" si="14"/>
        <v>777</v>
      </c>
      <c r="U65" s="24" t="s">
        <v>445</v>
      </c>
      <c r="V65" s="20" t="str">
        <f>+Sitio_Publico[[#This Row],[idcoleccion]]&amp;"-"&amp;Sitio_Publico[[#This Row],[id]]</f>
        <v>1-0064</v>
      </c>
      <c r="W65" s="20">
        <f>+VLOOKUP(Sitio_Publico[[#This Row],[territorio]],Estructura!$AE$4:$AH$1500,4,0)</f>
        <v>10000000</v>
      </c>
      <c r="X65" s="20" t="str">
        <f>+VLOOKUP(Sitio_Publico[[#This Row],[tema]],Estructura!$G$4:$J$1514,4,0)</f>
        <v>T-100</v>
      </c>
      <c r="Y65" s="20" t="str">
        <f>+VLOOKUP(Sitio_Publico[[#This Row],[contenido]],Estructura!$L$4:$O$18,4,0)</f>
        <v>C-101</v>
      </c>
      <c r="Z65" s="20" t="str">
        <f>+VLOOKUP(Sitio_Publico[[#This Row],[Filtro Integrado]],Estructura!$U$4:$W$52,3,0)</f>
        <v>FI-1</v>
      </c>
      <c r="AA65" s="20" t="str">
        <f>+VLOOKUP(Sitio_Publico[[#This Row],[Muestra]],Estructura!$Y$4:$AB$175,4,0)</f>
        <v>M-144</v>
      </c>
    </row>
    <row r="66" spans="1:27" ht="40.799999999999997" x14ac:dyDescent="0.3">
      <c r="A66" s="30" t="s">
        <v>506</v>
      </c>
      <c r="B66" s="12">
        <f t="shared" si="1"/>
        <v>1</v>
      </c>
      <c r="C66" s="25" t="str">
        <f t="shared" si="16"/>
        <v>Agricultura</v>
      </c>
      <c r="D66" s="25" t="str">
        <f t="shared" si="17"/>
        <v>Agropecuario y Forestal</v>
      </c>
      <c r="E66" s="34">
        <v>4</v>
      </c>
      <c r="F66" s="25" t="str">
        <f t="shared" si="56"/>
        <v>Fruta</v>
      </c>
      <c r="G66" s="25" t="str">
        <f t="shared" si="56"/>
        <v>Exportaciones</v>
      </c>
      <c r="H66" s="40" t="str">
        <f t="shared" ref="H66" si="59">+H65</f>
        <v>País</v>
      </c>
      <c r="I66" s="31" t="s">
        <v>14</v>
      </c>
      <c r="J66" s="12" t="str">
        <f t="shared" si="51"/>
        <v>Ninguno</v>
      </c>
      <c r="K66" s="38" t="s">
        <v>630</v>
      </c>
      <c r="L66" s="31" t="str">
        <f t="shared" si="58"/>
        <v>Periodo 2012-2020</v>
      </c>
      <c r="M66" s="12" t="str">
        <f t="shared" si="10"/>
        <v>toneladas (t)</v>
      </c>
      <c r="N66" s="12" t="str">
        <f t="shared" si="11"/>
        <v>Oficina de Estudios y Políticas Agrarias (ODEPA)</v>
      </c>
      <c r="O66" s="32" t="str">
        <f>"Exportaciones de "&amp;Sitio_Publico[[#This Row],[Muestra]]&amp;" producidas en "&amp;I66&amp;", durante el "&amp;L66&amp;", por Tipo de Fruta"</f>
        <v>Exportaciones de Deshidratados producidas en Chile, durante el Periodo 2012-2020, por Tipo de Fruta</v>
      </c>
      <c r="P66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Deshidratados producidos en Chile según los Tipos de Fruta utilizados en su procesamiento , durante el Periodo 2012-2020 de acuerdo a datos recopilados por la Oficina de Estudios y Políticas Agrarias (ODEPA)- toneladas (t)</v>
      </c>
      <c r="Q66" s="33" t="str">
        <f t="shared" si="54"/>
        <v>Gráfico de Evolución</v>
      </c>
      <c r="R66" s="32" t="str">
        <f t="shared" si="13"/>
        <v>Berries,Cítricos,Frutos de hueso (carozo),Frutos de pepita,Frutos secos,Frutos oleaginosos,Otros,Tropicales y subtropicales,Uva</v>
      </c>
      <c r="S66" s="15" t="str">
        <f t="shared" si="55"/>
        <v>https://analytics.zoho.com/open-view/2395394000005736091?ZOHO_CRITERIA=%22Trasposicion_4.1%22.%22Id_Procesamiento%22%20%3D%204</v>
      </c>
      <c r="T66" s="16">
        <f t="shared" si="14"/>
        <v>777</v>
      </c>
      <c r="U66" s="24" t="s">
        <v>445</v>
      </c>
      <c r="V66" s="20" t="str">
        <f>+Sitio_Publico[[#This Row],[idcoleccion]]&amp;"-"&amp;Sitio_Publico[[#This Row],[id]]</f>
        <v>1-0065</v>
      </c>
      <c r="W66" s="20">
        <f>+VLOOKUP(Sitio_Publico[[#This Row],[territorio]],Estructura!$AE$4:$AH$1500,4,0)</f>
        <v>10000000</v>
      </c>
      <c r="X66" s="20" t="str">
        <f>+VLOOKUP(Sitio_Publico[[#This Row],[tema]],Estructura!$G$4:$J$1514,4,0)</f>
        <v>T-100</v>
      </c>
      <c r="Y66" s="20" t="str">
        <f>+VLOOKUP(Sitio_Publico[[#This Row],[contenido]],Estructura!$L$4:$O$18,4,0)</f>
        <v>C-101</v>
      </c>
      <c r="Z66" s="20" t="str">
        <f>+VLOOKUP(Sitio_Publico[[#This Row],[Filtro Integrado]],Estructura!$U$4:$W$52,3,0)</f>
        <v>FI-1</v>
      </c>
      <c r="AA66" s="20" t="str">
        <f>+VLOOKUP(Sitio_Publico[[#This Row],[Muestra]],Estructura!$Y$4:$AB$175,4,0)</f>
        <v>M-145</v>
      </c>
    </row>
    <row r="67" spans="1:27" ht="40.799999999999997" x14ac:dyDescent="0.3">
      <c r="A67" s="18" t="s">
        <v>507</v>
      </c>
      <c r="B67" s="12">
        <f t="shared" si="1"/>
        <v>1</v>
      </c>
      <c r="C67" s="25" t="str">
        <f t="shared" si="16"/>
        <v>Agricultura</v>
      </c>
      <c r="D67" s="25" t="str">
        <f t="shared" si="17"/>
        <v>Agropecuario y Forestal</v>
      </c>
      <c r="E67" s="34">
        <v>5</v>
      </c>
      <c r="F67" s="25" t="str">
        <f t="shared" si="56"/>
        <v>Fruta</v>
      </c>
      <c r="G67" s="25" t="str">
        <f t="shared" si="56"/>
        <v>Exportaciones</v>
      </c>
      <c r="H67" s="40" t="str">
        <f t="shared" ref="H67" si="60">+H66</f>
        <v>País</v>
      </c>
      <c r="I67" s="31" t="s">
        <v>14</v>
      </c>
      <c r="J67" s="12" t="str">
        <f t="shared" si="51"/>
        <v>Ninguno</v>
      </c>
      <c r="K67" s="38" t="s">
        <v>631</v>
      </c>
      <c r="L67" s="31" t="str">
        <f t="shared" si="58"/>
        <v>Periodo 2012-2020</v>
      </c>
      <c r="M67" s="12" t="str">
        <f t="shared" si="10"/>
        <v>toneladas (t)</v>
      </c>
      <c r="N67" s="12" t="str">
        <f t="shared" si="11"/>
        <v>Oficina de Estudios y Políticas Agrarias (ODEPA)</v>
      </c>
      <c r="O67" s="32" t="str">
        <f>"Exportaciones de "&amp;Sitio_Publico[[#This Row],[Muestra]]&amp;" producidas en "&amp;I67&amp;", durante el "&amp;L67&amp;", por Tipo de Fruta"</f>
        <v>Exportaciones de Fresca producidas en Chile, durante el Periodo 2012-2020, por Tipo de Fruta</v>
      </c>
      <c r="P67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Fresca producidos en Chile según los Tipos de Fruta utilizados en su procesamiento , durante el Periodo 2012-2020 de acuerdo a datos recopilados por la Oficina de Estudios y Políticas Agrarias (ODEPA)- toneladas (t)</v>
      </c>
      <c r="Q67" s="33" t="str">
        <f t="shared" si="54"/>
        <v>Gráfico de Evolución</v>
      </c>
      <c r="R67" s="32" t="str">
        <f t="shared" si="13"/>
        <v>Berries,Cítricos,Frutos de hueso (carozo),Frutos de pepita,Frutos secos,Frutos oleaginosos,Otros,Tropicales y subtropicales,Uva</v>
      </c>
      <c r="S67" s="15" t="str">
        <f t="shared" si="55"/>
        <v>https://analytics.zoho.com/open-view/2395394000005736091?ZOHO_CRITERIA=%22Trasposicion_4.1%22.%22Id_Procesamiento%22%20%3D%205</v>
      </c>
      <c r="T67" s="16">
        <f t="shared" si="14"/>
        <v>777</v>
      </c>
      <c r="U67" s="24" t="s">
        <v>445</v>
      </c>
      <c r="V67" s="20" t="str">
        <f>+Sitio_Publico[[#This Row],[idcoleccion]]&amp;"-"&amp;Sitio_Publico[[#This Row],[id]]</f>
        <v>1-0066</v>
      </c>
      <c r="W67" s="20">
        <f>+VLOOKUP(Sitio_Publico[[#This Row],[territorio]],Estructura!$AE$4:$AH$1500,4,0)</f>
        <v>10000000</v>
      </c>
      <c r="X67" s="20" t="str">
        <f>+VLOOKUP(Sitio_Publico[[#This Row],[tema]],Estructura!$G$4:$J$1514,4,0)</f>
        <v>T-100</v>
      </c>
      <c r="Y67" s="20" t="str">
        <f>+VLOOKUP(Sitio_Publico[[#This Row],[contenido]],Estructura!$L$4:$O$18,4,0)</f>
        <v>C-101</v>
      </c>
      <c r="Z67" s="20" t="str">
        <f>+VLOOKUP(Sitio_Publico[[#This Row],[Filtro Integrado]],Estructura!$U$4:$W$52,3,0)</f>
        <v>FI-1</v>
      </c>
      <c r="AA67" s="20" t="str">
        <f>+VLOOKUP(Sitio_Publico[[#This Row],[Muestra]],Estructura!$Y$4:$AB$175,4,0)</f>
        <v>M-146</v>
      </c>
    </row>
    <row r="68" spans="1:27" ht="40.799999999999997" x14ac:dyDescent="0.3">
      <c r="A68" s="30" t="s">
        <v>508</v>
      </c>
      <c r="B68" s="12">
        <f t="shared" ref="B68:B131" si="61">+B67</f>
        <v>1</v>
      </c>
      <c r="C68" s="25" t="str">
        <f t="shared" si="16"/>
        <v>Agricultura</v>
      </c>
      <c r="D68" s="25" t="str">
        <f t="shared" si="17"/>
        <v>Agropecuario y Forestal</v>
      </c>
      <c r="E68" s="34">
        <v>6</v>
      </c>
      <c r="F68" s="25" t="str">
        <f t="shared" si="56"/>
        <v>Fruta</v>
      </c>
      <c r="G68" s="25" t="str">
        <f t="shared" si="56"/>
        <v>Exportaciones</v>
      </c>
      <c r="H68" s="40" t="str">
        <f t="shared" ref="H68" si="62">+H67</f>
        <v>País</v>
      </c>
      <c r="I68" s="31" t="s">
        <v>14</v>
      </c>
      <c r="J68" s="12" t="str">
        <f t="shared" si="51"/>
        <v>Ninguno</v>
      </c>
      <c r="K68" s="38" t="s">
        <v>632</v>
      </c>
      <c r="L68" s="31" t="str">
        <f t="shared" si="58"/>
        <v>Periodo 2012-2020</v>
      </c>
      <c r="M68" s="12" t="str">
        <f t="shared" si="58"/>
        <v>toneladas (t)</v>
      </c>
      <c r="N68" s="12" t="str">
        <f t="shared" si="58"/>
        <v>Oficina de Estudios y Políticas Agrarias (ODEPA)</v>
      </c>
      <c r="O68" s="32" t="str">
        <f>"Exportaciones de "&amp;Sitio_Publico[[#This Row],[Muestra]]&amp;" producidas en "&amp;I68&amp;", durante el "&amp;L68&amp;", por Tipo de Fruta"</f>
        <v>Exportaciones de Frutos secos producidas en Chile, durante el Periodo 2012-2020, por Tipo de Fruta</v>
      </c>
      <c r="P68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Frutos secos producidos en Chile según los Tipos de Fruta utilizados en su procesamiento , durante el Periodo 2012-2020 de acuerdo a datos recopilados por la Oficina de Estudios y Políticas Agrarias (ODEPA)- toneladas (t)</v>
      </c>
      <c r="Q68" s="33" t="str">
        <f t="shared" si="54"/>
        <v>Gráfico de Evolución</v>
      </c>
      <c r="R68" s="32" t="str">
        <f t="shared" si="54"/>
        <v>Berries,Cítricos,Frutos de hueso (carozo),Frutos de pepita,Frutos secos,Frutos oleaginosos,Otros,Tropicales y subtropicales,Uva</v>
      </c>
      <c r="S68" s="15" t="str">
        <f t="shared" si="55"/>
        <v>https://analytics.zoho.com/open-view/2395394000005736091?ZOHO_CRITERIA=%22Trasposicion_4.1%22.%22Id_Procesamiento%22%20%3D%206</v>
      </c>
      <c r="T68" s="16">
        <f t="shared" ref="T68:T131" si="63">+T67</f>
        <v>777</v>
      </c>
      <c r="U68" s="24" t="s">
        <v>445</v>
      </c>
      <c r="V68" s="20" t="str">
        <f>+Sitio_Publico[[#This Row],[idcoleccion]]&amp;"-"&amp;Sitio_Publico[[#This Row],[id]]</f>
        <v>1-0067</v>
      </c>
      <c r="W68" s="20">
        <f>+VLOOKUP(Sitio_Publico[[#This Row],[territorio]],Estructura!$AE$4:$AH$1500,4,0)</f>
        <v>10000000</v>
      </c>
      <c r="X68" s="20" t="str">
        <f>+VLOOKUP(Sitio_Publico[[#This Row],[tema]],Estructura!$G$4:$J$1514,4,0)</f>
        <v>T-100</v>
      </c>
      <c r="Y68" s="20" t="str">
        <f>+VLOOKUP(Sitio_Publico[[#This Row],[contenido]],Estructura!$L$4:$O$18,4,0)</f>
        <v>C-101</v>
      </c>
      <c r="Z68" s="20" t="str">
        <f>+VLOOKUP(Sitio_Publico[[#This Row],[Filtro Integrado]],Estructura!$U$4:$W$52,3,0)</f>
        <v>FI-1</v>
      </c>
      <c r="AA68" s="20" t="str">
        <f>+VLOOKUP(Sitio_Publico[[#This Row],[Muestra]],Estructura!$Y$4:$AB$175,4,0)</f>
        <v>M-147</v>
      </c>
    </row>
    <row r="69" spans="1:27" ht="40.799999999999997" x14ac:dyDescent="0.3">
      <c r="A69" s="18" t="s">
        <v>509</v>
      </c>
      <c r="B69" s="12">
        <f t="shared" si="61"/>
        <v>1</v>
      </c>
      <c r="C69" s="25" t="str">
        <f t="shared" si="16"/>
        <v>Agricultura</v>
      </c>
      <c r="D69" s="25" t="str">
        <f t="shared" si="17"/>
        <v>Agropecuario y Forestal</v>
      </c>
      <c r="E69" s="34">
        <v>7</v>
      </c>
      <c r="F69" s="25" t="str">
        <f t="shared" si="56"/>
        <v>Fruta</v>
      </c>
      <c r="G69" s="25" t="str">
        <f t="shared" si="56"/>
        <v>Exportaciones</v>
      </c>
      <c r="H69" s="40" t="str">
        <f t="shared" ref="H69" si="64">+H68</f>
        <v>País</v>
      </c>
      <c r="I69" s="31" t="s">
        <v>14</v>
      </c>
      <c r="J69" s="12" t="str">
        <f t="shared" si="51"/>
        <v>Ninguno</v>
      </c>
      <c r="K69" s="38" t="s">
        <v>633</v>
      </c>
      <c r="L69" s="31" t="str">
        <f t="shared" si="58"/>
        <v>Periodo 2012-2020</v>
      </c>
      <c r="M69" s="12" t="str">
        <f t="shared" si="58"/>
        <v>toneladas (t)</v>
      </c>
      <c r="N69" s="12" t="str">
        <f t="shared" si="58"/>
        <v>Oficina de Estudios y Políticas Agrarias (ODEPA)</v>
      </c>
      <c r="O69" s="32" t="str">
        <f>"Exportaciones de "&amp;Sitio_Publico[[#This Row],[Muestra]]&amp;" producidas en "&amp;I69&amp;", durante el "&amp;L69&amp;", por Tipo de Fruta"</f>
        <v>Exportaciones de Jugos producidas en Chile, durante el Periodo 2012-2020, por Tipo de Fruta</v>
      </c>
      <c r="P69" s="32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Jugos producidos en Chile según los Tipos de Fruta utilizados en su procesamiento , durante el Periodo 2012-2020 de acuerdo a datos recopilados por la Oficina de Estudios y Políticas Agrarias (ODEPA)- toneladas (t)</v>
      </c>
      <c r="Q69" s="33" t="str">
        <f t="shared" si="54"/>
        <v>Gráfico de Evolución</v>
      </c>
      <c r="R69" s="32" t="str">
        <f t="shared" si="54"/>
        <v>Berries,Cítricos,Frutos de hueso (carozo),Frutos de pepita,Frutos secos,Frutos oleaginosos,Otros,Tropicales y subtropicales,Uva</v>
      </c>
      <c r="S69" s="15" t="str">
        <f t="shared" si="55"/>
        <v>https://analytics.zoho.com/open-view/2395394000005736091?ZOHO_CRITERIA=%22Trasposicion_4.1%22.%22Id_Procesamiento%22%20%3D%207</v>
      </c>
      <c r="T69" s="16">
        <f t="shared" si="63"/>
        <v>777</v>
      </c>
      <c r="U69" s="24" t="s">
        <v>445</v>
      </c>
      <c r="V69" s="20" t="str">
        <f>+Sitio_Publico[[#This Row],[idcoleccion]]&amp;"-"&amp;Sitio_Publico[[#This Row],[id]]</f>
        <v>1-0068</v>
      </c>
      <c r="W69" s="20">
        <f>+VLOOKUP(Sitio_Publico[[#This Row],[territorio]],Estructura!$AE$4:$AH$1500,4,0)</f>
        <v>10000000</v>
      </c>
      <c r="X69" s="20" t="str">
        <f>+VLOOKUP(Sitio_Publico[[#This Row],[tema]],Estructura!$G$4:$J$1514,4,0)</f>
        <v>T-100</v>
      </c>
      <c r="Y69" s="20" t="str">
        <f>+VLOOKUP(Sitio_Publico[[#This Row],[contenido]],Estructura!$L$4:$O$18,4,0)</f>
        <v>C-101</v>
      </c>
      <c r="Z69" s="20" t="str">
        <f>+VLOOKUP(Sitio_Publico[[#This Row],[Filtro Integrado]],Estructura!$U$4:$W$52,3,0)</f>
        <v>FI-1</v>
      </c>
      <c r="AA69" s="20" t="str">
        <f>+VLOOKUP(Sitio_Publico[[#This Row],[Muestra]],Estructura!$Y$4:$AB$175,4,0)</f>
        <v>M-148</v>
      </c>
    </row>
    <row r="70" spans="1:27" ht="40.799999999999997" x14ac:dyDescent="0.3">
      <c r="A70" s="43" t="s">
        <v>510</v>
      </c>
      <c r="B70" s="12">
        <f t="shared" si="61"/>
        <v>1</v>
      </c>
      <c r="C70" s="25" t="str">
        <f t="shared" si="16"/>
        <v>Agricultura</v>
      </c>
      <c r="D70" s="25" t="str">
        <f t="shared" si="17"/>
        <v>Agropecuario y Forestal</v>
      </c>
      <c r="E70" s="17">
        <v>1</v>
      </c>
      <c r="F70" s="25" t="str">
        <f t="shared" ref="F70:G70" si="65">+F69</f>
        <v>Fruta</v>
      </c>
      <c r="G70" s="25" t="str">
        <f t="shared" si="65"/>
        <v>Exportaciones</v>
      </c>
      <c r="H70" s="39" t="s">
        <v>713</v>
      </c>
      <c r="I70" s="36" t="s">
        <v>364</v>
      </c>
      <c r="J70" s="12" t="str">
        <f t="shared" si="51"/>
        <v>Ninguno</v>
      </c>
      <c r="K70" s="48" t="s">
        <v>635</v>
      </c>
      <c r="L70" s="44" t="s">
        <v>625</v>
      </c>
      <c r="M70" s="12" t="s">
        <v>634</v>
      </c>
      <c r="N70" s="12" t="str">
        <f t="shared" si="58"/>
        <v>Oficina de Estudios y Políticas Agrarias (ODEPA)</v>
      </c>
      <c r="O70" s="45" t="str">
        <f>"Valor de las exportaciones de "&amp;Sitio_Publico[[#This Row],[Muestra]]&amp;" producidas en la "&amp;I70&amp;", durante el "&amp;L70</f>
        <v>Valor de las exportaciones de Fruta por Tipo de Procesamiento producidas en la Región de Tarapacá, durante el Año 2020</v>
      </c>
      <c r="P70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Tarapacá durante el Año 2020 de acuerdo a datos recopilados por la Oficina de Estudios y Políticas Agrarias (ODEPA)- Dólares (USD)</v>
      </c>
      <c r="Q70" s="46" t="s">
        <v>456</v>
      </c>
      <c r="R70" s="45"/>
      <c r="S70" s="47" t="str">
        <f>+"https://analytics.zoho.com/open-view/2395394000006080273?ZOHO_CRITERIA=%22Trasposicion_4.2%22.%22C%C3%B3digo_Regi%C3%B3n%22%20%3D%20"&amp;E70</f>
        <v>https://analytics.zoho.com/open-view/2395394000006080273?ZOHO_CRITERIA=%22Trasposicion_4.2%22.%22C%C3%B3digo_Regi%C3%B3n%22%20%3D%201</v>
      </c>
      <c r="T70" s="16">
        <f t="shared" si="63"/>
        <v>777</v>
      </c>
      <c r="U70" s="24" t="s">
        <v>445</v>
      </c>
      <c r="V70" s="20" t="str">
        <f>+Sitio_Publico[[#This Row],[idcoleccion]]&amp;"-"&amp;Sitio_Publico[[#This Row],[id]]</f>
        <v>1-0069</v>
      </c>
      <c r="W70" s="20">
        <f>+VLOOKUP(Sitio_Publico[[#This Row],[territorio]],Estructura!$AE$4:$AH$1500,4,0)</f>
        <v>30000001</v>
      </c>
      <c r="X70" s="20" t="str">
        <f>+VLOOKUP(Sitio_Publico[[#This Row],[tema]],Estructura!$G$4:$J$1514,4,0)</f>
        <v>T-100</v>
      </c>
      <c r="Y70" s="20" t="str">
        <f>+VLOOKUP(Sitio_Publico[[#This Row],[contenido]],Estructura!$L$4:$O$18,4,0)</f>
        <v>C-101</v>
      </c>
      <c r="Z70" s="20" t="str">
        <f>+VLOOKUP(Sitio_Publico[[#This Row],[Filtro Integrado]],Estructura!$U$4:$W$52,3,0)</f>
        <v>FI-1</v>
      </c>
      <c r="AA70" s="20" t="str">
        <f>+VLOOKUP(Sitio_Publico[[#This Row],[Muestra]],Estructura!$Y$4:$AB$175,4,0)</f>
        <v>M-149</v>
      </c>
    </row>
    <row r="71" spans="1:27" ht="40.799999999999997" x14ac:dyDescent="0.3">
      <c r="A71" s="18" t="s">
        <v>511</v>
      </c>
      <c r="B71" s="12">
        <f t="shared" si="61"/>
        <v>1</v>
      </c>
      <c r="C71" s="25" t="str">
        <f t="shared" si="16"/>
        <v>Agricultura</v>
      </c>
      <c r="D71" s="25" t="str">
        <f t="shared" si="17"/>
        <v>Agropecuario y Forestal</v>
      </c>
      <c r="E71" s="17">
        <v>2</v>
      </c>
      <c r="F71" s="25" t="str">
        <f t="shared" ref="F71:G71" si="66">+F70</f>
        <v>Fruta</v>
      </c>
      <c r="G71" s="25" t="str">
        <f t="shared" si="66"/>
        <v>Exportaciones</v>
      </c>
      <c r="H71" s="39" t="str">
        <f>+H70</f>
        <v>Región</v>
      </c>
      <c r="I71" s="36" t="s">
        <v>365</v>
      </c>
      <c r="J71" s="12" t="str">
        <f t="shared" si="51"/>
        <v>Ninguno</v>
      </c>
      <c r="K71" s="48" t="str">
        <f>+K70</f>
        <v>Fruta por Tipo de Procesamiento</v>
      </c>
      <c r="L71" s="44" t="str">
        <f>+L70</f>
        <v>Año 2020</v>
      </c>
      <c r="M71" s="12" t="str">
        <f t="shared" si="58"/>
        <v>Dólares (USD)</v>
      </c>
      <c r="N71" s="12" t="str">
        <f t="shared" si="58"/>
        <v>Oficina de Estudios y Políticas Agrarias (ODEPA)</v>
      </c>
      <c r="O71" s="45" t="str">
        <f>"Valor de las exportaciones de "&amp;Sitio_Publico[[#This Row],[Muestra]]&amp;" producidas en la "&amp;I71&amp;", durante el "&amp;L71</f>
        <v>Valor de las exportaciones de Fruta por Tipo de Procesamiento producidas en la Región de Antofagasta, durante el Año 2020</v>
      </c>
      <c r="P71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Antofagasta durante el Año 2020 de acuerdo a datos recopilados por la Oficina de Estudios y Políticas Agrarias (ODEPA)- Dólares (USD)</v>
      </c>
      <c r="Q71" s="46" t="str">
        <f>+Q70</f>
        <v>Gráfico Apilado</v>
      </c>
      <c r="R71" s="45"/>
      <c r="S71" s="47" t="str">
        <f t="shared" ref="S71:S85" si="67">+"https://analytics.zoho.com/open-view/2395394000006080273?ZOHO_CRITERIA=%22Trasposicion_4.2%22.%22C%C3%B3digo_Regi%C3%B3n%22%20%3D%20"&amp;E71</f>
        <v>https://analytics.zoho.com/open-view/2395394000006080273?ZOHO_CRITERIA=%22Trasposicion_4.2%22.%22C%C3%B3digo_Regi%C3%B3n%22%20%3D%202</v>
      </c>
      <c r="T71" s="16">
        <f t="shared" si="63"/>
        <v>777</v>
      </c>
      <c r="U71" s="24" t="s">
        <v>445</v>
      </c>
      <c r="V71" s="20" t="str">
        <f>+Sitio_Publico[[#This Row],[idcoleccion]]&amp;"-"&amp;Sitio_Publico[[#This Row],[id]]</f>
        <v>1-0070</v>
      </c>
      <c r="W71" s="20">
        <f>+VLOOKUP(Sitio_Publico[[#This Row],[territorio]],Estructura!$AE$4:$AH$1500,4,0)</f>
        <v>30000002</v>
      </c>
      <c r="X71" s="20" t="str">
        <f>+VLOOKUP(Sitio_Publico[[#This Row],[tema]],Estructura!$G$4:$J$1514,4,0)</f>
        <v>T-100</v>
      </c>
      <c r="Y71" s="20" t="str">
        <f>+VLOOKUP(Sitio_Publico[[#This Row],[contenido]],Estructura!$L$4:$O$18,4,0)</f>
        <v>C-101</v>
      </c>
      <c r="Z71" s="20" t="str">
        <f>+VLOOKUP(Sitio_Publico[[#This Row],[Filtro Integrado]],Estructura!$U$4:$W$52,3,0)</f>
        <v>FI-1</v>
      </c>
      <c r="AA71" s="20" t="str">
        <f>+VLOOKUP(Sitio_Publico[[#This Row],[Muestra]],Estructura!$Y$4:$AB$175,4,0)</f>
        <v>M-149</v>
      </c>
    </row>
    <row r="72" spans="1:27" ht="40.799999999999997" x14ac:dyDescent="0.3">
      <c r="A72" s="30" t="s">
        <v>512</v>
      </c>
      <c r="B72" s="12">
        <f t="shared" si="61"/>
        <v>1</v>
      </c>
      <c r="C72" s="25" t="str">
        <f t="shared" si="16"/>
        <v>Agricultura</v>
      </c>
      <c r="D72" s="25" t="str">
        <f t="shared" si="17"/>
        <v>Agropecuario y Forestal</v>
      </c>
      <c r="E72" s="17">
        <v>3</v>
      </c>
      <c r="F72" s="25" t="str">
        <f t="shared" ref="F72:G72" si="68">+F71</f>
        <v>Fruta</v>
      </c>
      <c r="G72" s="25" t="str">
        <f t="shared" si="68"/>
        <v>Exportaciones</v>
      </c>
      <c r="H72" s="39" t="str">
        <f t="shared" ref="H72:H85" si="69">+H71</f>
        <v>Región</v>
      </c>
      <c r="I72" s="36" t="s">
        <v>366</v>
      </c>
      <c r="J72" s="12" t="str">
        <f t="shared" si="51"/>
        <v>Ninguno</v>
      </c>
      <c r="K72" s="48" t="str">
        <f t="shared" si="51"/>
        <v>Fruta por Tipo de Procesamiento</v>
      </c>
      <c r="L72" s="44" t="str">
        <f t="shared" ref="L72:L135" si="70">+L71</f>
        <v>Año 2020</v>
      </c>
      <c r="M72" s="12" t="str">
        <f t="shared" si="58"/>
        <v>Dólares (USD)</v>
      </c>
      <c r="N72" s="12" t="str">
        <f t="shared" si="58"/>
        <v>Oficina de Estudios y Políticas Agrarias (ODEPA)</v>
      </c>
      <c r="O72" s="45" t="str">
        <f>"Valor de las exportaciones de "&amp;Sitio_Publico[[#This Row],[Muestra]]&amp;" producidas en la "&amp;I72&amp;", durante el "&amp;L72</f>
        <v>Valor de las exportaciones de Fruta por Tipo de Procesamiento producidas en la Región de Atacama, durante el Año 2020</v>
      </c>
      <c r="P72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Atacama durante el Año 2020 de acuerdo a datos recopilados por la Oficina de Estudios y Políticas Agrarias (ODEPA)- Dólares (USD)</v>
      </c>
      <c r="Q72" s="27" t="str">
        <f t="shared" ref="Q72:Q74" si="71">+Q71</f>
        <v>Gráfico Apilado</v>
      </c>
      <c r="R72" s="28"/>
      <c r="S72" s="47" t="str">
        <f t="shared" si="67"/>
        <v>https://analytics.zoho.com/open-view/2395394000006080273?ZOHO_CRITERIA=%22Trasposicion_4.2%22.%22C%C3%B3digo_Regi%C3%B3n%22%20%3D%203</v>
      </c>
      <c r="T72" s="16">
        <f t="shared" si="63"/>
        <v>777</v>
      </c>
      <c r="U72" s="24" t="s">
        <v>445</v>
      </c>
      <c r="V72" s="20" t="str">
        <f>+Sitio_Publico[[#This Row],[idcoleccion]]&amp;"-"&amp;Sitio_Publico[[#This Row],[id]]</f>
        <v>1-0071</v>
      </c>
      <c r="W72" s="20">
        <f>+VLOOKUP(Sitio_Publico[[#This Row],[territorio]],Estructura!$AE$4:$AH$1500,4,0)</f>
        <v>30000003</v>
      </c>
      <c r="X72" s="20" t="str">
        <f>+VLOOKUP(Sitio_Publico[[#This Row],[tema]],Estructura!$G$4:$J$1514,4,0)</f>
        <v>T-100</v>
      </c>
      <c r="Y72" s="20" t="str">
        <f>+VLOOKUP(Sitio_Publico[[#This Row],[contenido]],Estructura!$L$4:$O$18,4,0)</f>
        <v>C-101</v>
      </c>
      <c r="Z72" s="20" t="str">
        <f>+VLOOKUP(Sitio_Publico[[#This Row],[Filtro Integrado]],Estructura!$U$4:$W$52,3,0)</f>
        <v>FI-1</v>
      </c>
      <c r="AA72" s="20" t="str">
        <f>+VLOOKUP(Sitio_Publico[[#This Row],[Muestra]],Estructura!$Y$4:$AB$175,4,0)</f>
        <v>M-149</v>
      </c>
    </row>
    <row r="73" spans="1:27" ht="40.799999999999997" x14ac:dyDescent="0.3">
      <c r="A73" s="18" t="s">
        <v>513</v>
      </c>
      <c r="B73" s="12">
        <f t="shared" si="61"/>
        <v>1</v>
      </c>
      <c r="C73" s="25" t="str">
        <f t="shared" si="16"/>
        <v>Agricultura</v>
      </c>
      <c r="D73" s="25" t="str">
        <f t="shared" si="17"/>
        <v>Agropecuario y Forestal</v>
      </c>
      <c r="E73" s="17">
        <v>4</v>
      </c>
      <c r="F73" s="25" t="str">
        <f t="shared" ref="F73:G73" si="72">+F72</f>
        <v>Fruta</v>
      </c>
      <c r="G73" s="25" t="str">
        <f t="shared" si="72"/>
        <v>Exportaciones</v>
      </c>
      <c r="H73" s="39" t="str">
        <f t="shared" si="69"/>
        <v>Región</v>
      </c>
      <c r="I73" s="36" t="s">
        <v>367</v>
      </c>
      <c r="J73" s="12" t="str">
        <f t="shared" si="51"/>
        <v>Ninguno</v>
      </c>
      <c r="K73" s="48" t="str">
        <f t="shared" si="51"/>
        <v>Fruta por Tipo de Procesamiento</v>
      </c>
      <c r="L73" s="44" t="str">
        <f t="shared" si="70"/>
        <v>Año 2020</v>
      </c>
      <c r="M73" s="12" t="str">
        <f t="shared" si="58"/>
        <v>Dólares (USD)</v>
      </c>
      <c r="N73" s="12" t="str">
        <f t="shared" si="58"/>
        <v>Oficina de Estudios y Políticas Agrarias (ODEPA)</v>
      </c>
      <c r="O73" s="45" t="str">
        <f>"Valor de las exportaciones de "&amp;Sitio_Publico[[#This Row],[Muestra]]&amp;" producidas en la "&amp;I73&amp;", durante el "&amp;L73</f>
        <v>Valor de las exportaciones de Fruta por Tipo de Procesamiento producidas en la Región de Coquimbo, durante el Año 2020</v>
      </c>
      <c r="P73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Coquimbo durante el Año 2020 de acuerdo a datos recopilados por la Oficina de Estudios y Políticas Agrarias (ODEPA)- Dólares (USD)</v>
      </c>
      <c r="Q73" s="27" t="str">
        <f t="shared" si="71"/>
        <v>Gráfico Apilado</v>
      </c>
      <c r="R73" s="28"/>
      <c r="S73" s="47" t="str">
        <f t="shared" si="67"/>
        <v>https://analytics.zoho.com/open-view/2395394000006080273?ZOHO_CRITERIA=%22Trasposicion_4.2%22.%22C%C3%B3digo_Regi%C3%B3n%22%20%3D%204</v>
      </c>
      <c r="T73" s="16">
        <f t="shared" si="63"/>
        <v>777</v>
      </c>
      <c r="U73" s="24" t="s">
        <v>445</v>
      </c>
      <c r="V73" s="20" t="str">
        <f>+Sitio_Publico[[#This Row],[idcoleccion]]&amp;"-"&amp;Sitio_Publico[[#This Row],[id]]</f>
        <v>1-0072</v>
      </c>
      <c r="W73" s="20">
        <f>+VLOOKUP(Sitio_Publico[[#This Row],[territorio]],Estructura!$AE$4:$AH$1500,4,0)</f>
        <v>30000004</v>
      </c>
      <c r="X73" s="20" t="str">
        <f>+VLOOKUP(Sitio_Publico[[#This Row],[tema]],Estructura!$G$4:$J$1514,4,0)</f>
        <v>T-100</v>
      </c>
      <c r="Y73" s="20" t="str">
        <f>+VLOOKUP(Sitio_Publico[[#This Row],[contenido]],Estructura!$L$4:$O$18,4,0)</f>
        <v>C-101</v>
      </c>
      <c r="Z73" s="20" t="str">
        <f>+VLOOKUP(Sitio_Publico[[#This Row],[Filtro Integrado]],Estructura!$U$4:$W$52,3,0)</f>
        <v>FI-1</v>
      </c>
      <c r="AA73" s="20" t="str">
        <f>+VLOOKUP(Sitio_Publico[[#This Row],[Muestra]],Estructura!$Y$4:$AB$175,4,0)</f>
        <v>M-149</v>
      </c>
    </row>
    <row r="74" spans="1:27" ht="40.799999999999997" x14ac:dyDescent="0.3">
      <c r="A74" s="30" t="s">
        <v>514</v>
      </c>
      <c r="B74" s="12">
        <f t="shared" si="61"/>
        <v>1</v>
      </c>
      <c r="C74" s="25" t="str">
        <f t="shared" si="16"/>
        <v>Agricultura</v>
      </c>
      <c r="D74" s="25" t="str">
        <f t="shared" si="17"/>
        <v>Agropecuario y Forestal</v>
      </c>
      <c r="E74" s="17">
        <v>5</v>
      </c>
      <c r="F74" s="25" t="str">
        <f t="shared" ref="F74:G74" si="73">+F73</f>
        <v>Fruta</v>
      </c>
      <c r="G74" s="25" t="str">
        <f t="shared" si="73"/>
        <v>Exportaciones</v>
      </c>
      <c r="H74" s="39" t="str">
        <f t="shared" si="69"/>
        <v>Región</v>
      </c>
      <c r="I74" s="36" t="s">
        <v>368</v>
      </c>
      <c r="J74" s="12" t="str">
        <f t="shared" si="51"/>
        <v>Ninguno</v>
      </c>
      <c r="K74" s="48" t="str">
        <f t="shared" si="51"/>
        <v>Fruta por Tipo de Procesamiento</v>
      </c>
      <c r="L74" s="44" t="str">
        <f t="shared" si="70"/>
        <v>Año 2020</v>
      </c>
      <c r="M74" s="12" t="str">
        <f t="shared" si="58"/>
        <v>Dólares (USD)</v>
      </c>
      <c r="N74" s="12" t="str">
        <f t="shared" si="58"/>
        <v>Oficina de Estudios y Políticas Agrarias (ODEPA)</v>
      </c>
      <c r="O74" s="45" t="str">
        <f>"Valor de las exportaciones de "&amp;Sitio_Publico[[#This Row],[Muestra]]&amp;" producidas en la "&amp;I74&amp;", durante el "&amp;L74</f>
        <v>Valor de las exportaciones de Fruta por Tipo de Procesamiento producidas en la Región de Valparaíso, durante el Año 2020</v>
      </c>
      <c r="P74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Valparaíso durante el Año 2020 de acuerdo a datos recopilados por la Oficina de Estudios y Políticas Agrarias (ODEPA)- Dólares (USD)</v>
      </c>
      <c r="Q74" s="27" t="str">
        <f t="shared" si="71"/>
        <v>Gráfico Apilado</v>
      </c>
      <c r="R74" s="28"/>
      <c r="S74" s="47" t="str">
        <f t="shared" si="67"/>
        <v>https://analytics.zoho.com/open-view/2395394000006080273?ZOHO_CRITERIA=%22Trasposicion_4.2%22.%22C%C3%B3digo_Regi%C3%B3n%22%20%3D%205</v>
      </c>
      <c r="T74" s="16">
        <f t="shared" si="63"/>
        <v>777</v>
      </c>
      <c r="U74" s="24" t="s">
        <v>445</v>
      </c>
      <c r="V74" s="20" t="str">
        <f>+Sitio_Publico[[#This Row],[idcoleccion]]&amp;"-"&amp;Sitio_Publico[[#This Row],[id]]</f>
        <v>1-0073</v>
      </c>
      <c r="W74" s="20">
        <f>+VLOOKUP(Sitio_Publico[[#This Row],[territorio]],Estructura!$AE$4:$AH$1500,4,0)</f>
        <v>30000005</v>
      </c>
      <c r="X74" s="20" t="str">
        <f>+VLOOKUP(Sitio_Publico[[#This Row],[tema]],Estructura!$G$4:$J$1514,4,0)</f>
        <v>T-100</v>
      </c>
      <c r="Y74" s="20" t="str">
        <f>+VLOOKUP(Sitio_Publico[[#This Row],[contenido]],Estructura!$L$4:$O$18,4,0)</f>
        <v>C-101</v>
      </c>
      <c r="Z74" s="20" t="str">
        <f>+VLOOKUP(Sitio_Publico[[#This Row],[Filtro Integrado]],Estructura!$U$4:$W$52,3,0)</f>
        <v>FI-1</v>
      </c>
      <c r="AA74" s="20" t="str">
        <f>+VLOOKUP(Sitio_Publico[[#This Row],[Muestra]],Estructura!$Y$4:$AB$175,4,0)</f>
        <v>M-149</v>
      </c>
    </row>
    <row r="75" spans="1:27" ht="40.799999999999997" x14ac:dyDescent="0.3">
      <c r="A75" s="18" t="s">
        <v>515</v>
      </c>
      <c r="B75" s="12">
        <f t="shared" si="61"/>
        <v>1</v>
      </c>
      <c r="C75" s="25" t="str">
        <f t="shared" si="16"/>
        <v>Agricultura</v>
      </c>
      <c r="D75" s="25" t="str">
        <f t="shared" si="17"/>
        <v>Agropecuario y Forestal</v>
      </c>
      <c r="E75" s="17">
        <v>6</v>
      </c>
      <c r="F75" s="25" t="str">
        <f t="shared" ref="F75:G75" si="74">+F74</f>
        <v>Fruta</v>
      </c>
      <c r="G75" s="25" t="str">
        <f t="shared" si="74"/>
        <v>Exportaciones</v>
      </c>
      <c r="H75" s="39" t="str">
        <f t="shared" si="69"/>
        <v>Región</v>
      </c>
      <c r="I75" s="36" t="s">
        <v>369</v>
      </c>
      <c r="J75" s="12" t="str">
        <f t="shared" si="51"/>
        <v>Ninguno</v>
      </c>
      <c r="K75" s="48" t="str">
        <f t="shared" si="51"/>
        <v>Fruta por Tipo de Procesamiento</v>
      </c>
      <c r="L75" s="44" t="str">
        <f t="shared" si="70"/>
        <v>Año 2020</v>
      </c>
      <c r="M75" s="12" t="str">
        <f t="shared" si="58"/>
        <v>Dólares (USD)</v>
      </c>
      <c r="N75" s="12" t="str">
        <f t="shared" si="58"/>
        <v>Oficina de Estudios y Políticas Agrarias (ODEPA)</v>
      </c>
      <c r="O75" s="45" t="str">
        <f>"Valor de las exportaciones de "&amp;Sitio_Publico[[#This Row],[Muestra]]&amp;" producidas en la "&amp;I75&amp;", durante el "&amp;L75</f>
        <v>Valor de las exportaciones de Fruta por Tipo de Procesamiento producidas en la Región de O'Higgins, durante el Año 2020</v>
      </c>
      <c r="P75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O'Higgins durante el Año 2020 de acuerdo a datos recopilados por la Oficina de Estudios y Políticas Agrarias (ODEPA)- Dólares (USD)</v>
      </c>
      <c r="Q75" s="27" t="str">
        <f t="shared" ref="Q75:Q85" si="75">+Q74</f>
        <v>Gráfico Apilado</v>
      </c>
      <c r="R75" s="28"/>
      <c r="S75" s="47" t="str">
        <f t="shared" si="67"/>
        <v>https://analytics.zoho.com/open-view/2395394000006080273?ZOHO_CRITERIA=%22Trasposicion_4.2%22.%22C%C3%B3digo_Regi%C3%B3n%22%20%3D%206</v>
      </c>
      <c r="T75" s="16">
        <f t="shared" si="63"/>
        <v>777</v>
      </c>
      <c r="U75" s="24" t="s">
        <v>445</v>
      </c>
      <c r="V75" s="20" t="str">
        <f>+Sitio_Publico[[#This Row],[idcoleccion]]&amp;"-"&amp;Sitio_Publico[[#This Row],[id]]</f>
        <v>1-0074</v>
      </c>
      <c r="W75" s="20">
        <f>+VLOOKUP(Sitio_Publico[[#This Row],[territorio]],Estructura!$AE$4:$AH$1500,4,0)</f>
        <v>30000006</v>
      </c>
      <c r="X75" s="20" t="str">
        <f>+VLOOKUP(Sitio_Publico[[#This Row],[tema]],Estructura!$G$4:$J$1514,4,0)</f>
        <v>T-100</v>
      </c>
      <c r="Y75" s="20" t="str">
        <f>+VLOOKUP(Sitio_Publico[[#This Row],[contenido]],Estructura!$L$4:$O$18,4,0)</f>
        <v>C-101</v>
      </c>
      <c r="Z75" s="20" t="str">
        <f>+VLOOKUP(Sitio_Publico[[#This Row],[Filtro Integrado]],Estructura!$U$4:$W$52,3,0)</f>
        <v>FI-1</v>
      </c>
      <c r="AA75" s="20" t="str">
        <f>+VLOOKUP(Sitio_Publico[[#This Row],[Muestra]],Estructura!$Y$4:$AB$175,4,0)</f>
        <v>M-149</v>
      </c>
    </row>
    <row r="76" spans="1:27" ht="40.799999999999997" x14ac:dyDescent="0.3">
      <c r="A76" s="30" t="s">
        <v>516</v>
      </c>
      <c r="B76" s="12">
        <f t="shared" si="61"/>
        <v>1</v>
      </c>
      <c r="C76" s="25" t="str">
        <f t="shared" si="16"/>
        <v>Agricultura</v>
      </c>
      <c r="D76" s="25" t="str">
        <f t="shared" si="17"/>
        <v>Agropecuario y Forestal</v>
      </c>
      <c r="E76" s="17">
        <v>7</v>
      </c>
      <c r="F76" s="25" t="str">
        <f t="shared" ref="F76:G76" si="76">+F75</f>
        <v>Fruta</v>
      </c>
      <c r="G76" s="25" t="str">
        <f t="shared" si="76"/>
        <v>Exportaciones</v>
      </c>
      <c r="H76" s="39" t="str">
        <f t="shared" si="69"/>
        <v>Región</v>
      </c>
      <c r="I76" s="36" t="s">
        <v>370</v>
      </c>
      <c r="J76" s="12" t="str">
        <f t="shared" si="51"/>
        <v>Ninguno</v>
      </c>
      <c r="K76" s="48" t="str">
        <f t="shared" si="51"/>
        <v>Fruta por Tipo de Procesamiento</v>
      </c>
      <c r="L76" s="44" t="str">
        <f t="shared" si="70"/>
        <v>Año 2020</v>
      </c>
      <c r="M76" s="12" t="str">
        <f t="shared" si="58"/>
        <v>Dólares (USD)</v>
      </c>
      <c r="N76" s="12" t="str">
        <f t="shared" si="58"/>
        <v>Oficina de Estudios y Políticas Agrarias (ODEPA)</v>
      </c>
      <c r="O76" s="45" t="str">
        <f>"Valor de las exportaciones de "&amp;Sitio_Publico[[#This Row],[Muestra]]&amp;" producidas en la "&amp;I76&amp;", durante el "&amp;L76</f>
        <v>Valor de las exportaciones de Fruta por Tipo de Procesamiento producidas en la Región de Maule, durante el Año 2020</v>
      </c>
      <c r="P76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Maule durante el Año 2020 de acuerdo a datos recopilados por la Oficina de Estudios y Políticas Agrarias (ODEPA)- Dólares (USD)</v>
      </c>
      <c r="Q76" s="27" t="str">
        <f t="shared" si="75"/>
        <v>Gráfico Apilado</v>
      </c>
      <c r="R76" s="28"/>
      <c r="S76" s="47" t="str">
        <f t="shared" si="67"/>
        <v>https://analytics.zoho.com/open-view/2395394000006080273?ZOHO_CRITERIA=%22Trasposicion_4.2%22.%22C%C3%B3digo_Regi%C3%B3n%22%20%3D%207</v>
      </c>
      <c r="T76" s="16">
        <f t="shared" si="63"/>
        <v>777</v>
      </c>
      <c r="U76" s="24" t="s">
        <v>445</v>
      </c>
      <c r="V76" s="20" t="str">
        <f>+Sitio_Publico[[#This Row],[idcoleccion]]&amp;"-"&amp;Sitio_Publico[[#This Row],[id]]</f>
        <v>1-0075</v>
      </c>
      <c r="W76" s="20">
        <f>+VLOOKUP(Sitio_Publico[[#This Row],[territorio]],Estructura!$AE$4:$AH$1500,4,0)</f>
        <v>30000007</v>
      </c>
      <c r="X76" s="20" t="str">
        <f>+VLOOKUP(Sitio_Publico[[#This Row],[tema]],Estructura!$G$4:$J$1514,4,0)</f>
        <v>T-100</v>
      </c>
      <c r="Y76" s="20" t="str">
        <f>+VLOOKUP(Sitio_Publico[[#This Row],[contenido]],Estructura!$L$4:$O$18,4,0)</f>
        <v>C-101</v>
      </c>
      <c r="Z76" s="20" t="str">
        <f>+VLOOKUP(Sitio_Publico[[#This Row],[Filtro Integrado]],Estructura!$U$4:$W$52,3,0)</f>
        <v>FI-1</v>
      </c>
      <c r="AA76" s="20" t="str">
        <f>+VLOOKUP(Sitio_Publico[[#This Row],[Muestra]],Estructura!$Y$4:$AB$175,4,0)</f>
        <v>M-149</v>
      </c>
    </row>
    <row r="77" spans="1:27" ht="40.799999999999997" x14ac:dyDescent="0.3">
      <c r="A77" s="18" t="s">
        <v>517</v>
      </c>
      <c r="B77" s="12">
        <f t="shared" si="61"/>
        <v>1</v>
      </c>
      <c r="C77" s="25" t="str">
        <f t="shared" si="16"/>
        <v>Agricultura</v>
      </c>
      <c r="D77" s="25" t="str">
        <f t="shared" si="17"/>
        <v>Agropecuario y Forestal</v>
      </c>
      <c r="E77" s="17">
        <v>8</v>
      </c>
      <c r="F77" s="25" t="str">
        <f t="shared" ref="F77:G77" si="77">+F76</f>
        <v>Fruta</v>
      </c>
      <c r="G77" s="25" t="str">
        <f t="shared" si="77"/>
        <v>Exportaciones</v>
      </c>
      <c r="H77" s="39" t="str">
        <f t="shared" si="69"/>
        <v>Región</v>
      </c>
      <c r="I77" s="36" t="s">
        <v>371</v>
      </c>
      <c r="J77" s="12" t="str">
        <f t="shared" si="51"/>
        <v>Ninguno</v>
      </c>
      <c r="K77" s="48" t="str">
        <f t="shared" si="51"/>
        <v>Fruta por Tipo de Procesamiento</v>
      </c>
      <c r="L77" s="44" t="str">
        <f t="shared" si="70"/>
        <v>Año 2020</v>
      </c>
      <c r="M77" s="12" t="str">
        <f t="shared" si="58"/>
        <v>Dólares (USD)</v>
      </c>
      <c r="N77" s="12" t="str">
        <f t="shared" si="58"/>
        <v>Oficina de Estudios y Políticas Agrarias (ODEPA)</v>
      </c>
      <c r="O77" s="45" t="str">
        <f>"Valor de las exportaciones de "&amp;Sitio_Publico[[#This Row],[Muestra]]&amp;" producidas en la "&amp;I77&amp;", durante el "&amp;L77</f>
        <v>Valor de las exportaciones de Fruta por Tipo de Procesamiento producidas en la Región del Biobío, durante el Año 2020</v>
      </c>
      <c r="P77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del Biobío durante el Año 2020 de acuerdo a datos recopilados por la Oficina de Estudios y Políticas Agrarias (ODEPA)- Dólares (USD)</v>
      </c>
      <c r="Q77" s="27" t="str">
        <f t="shared" si="75"/>
        <v>Gráfico Apilado</v>
      </c>
      <c r="R77" s="28"/>
      <c r="S77" s="47" t="str">
        <f t="shared" si="67"/>
        <v>https://analytics.zoho.com/open-view/2395394000006080273?ZOHO_CRITERIA=%22Trasposicion_4.2%22.%22C%C3%B3digo_Regi%C3%B3n%22%20%3D%208</v>
      </c>
      <c r="T77" s="16">
        <f t="shared" si="63"/>
        <v>777</v>
      </c>
      <c r="U77" s="24" t="s">
        <v>445</v>
      </c>
      <c r="V77" s="20" t="str">
        <f>+Sitio_Publico[[#This Row],[idcoleccion]]&amp;"-"&amp;Sitio_Publico[[#This Row],[id]]</f>
        <v>1-0076</v>
      </c>
      <c r="W77" s="20">
        <f>+VLOOKUP(Sitio_Publico[[#This Row],[territorio]],Estructura!$AE$4:$AH$1500,4,0)</f>
        <v>30000008</v>
      </c>
      <c r="X77" s="20" t="str">
        <f>+VLOOKUP(Sitio_Publico[[#This Row],[tema]],Estructura!$G$4:$J$1514,4,0)</f>
        <v>T-100</v>
      </c>
      <c r="Y77" s="20" t="str">
        <f>+VLOOKUP(Sitio_Publico[[#This Row],[contenido]],Estructura!$L$4:$O$18,4,0)</f>
        <v>C-101</v>
      </c>
      <c r="Z77" s="20" t="str">
        <f>+VLOOKUP(Sitio_Publico[[#This Row],[Filtro Integrado]],Estructura!$U$4:$W$52,3,0)</f>
        <v>FI-1</v>
      </c>
      <c r="AA77" s="20" t="str">
        <f>+VLOOKUP(Sitio_Publico[[#This Row],[Muestra]],Estructura!$Y$4:$AB$175,4,0)</f>
        <v>M-149</v>
      </c>
    </row>
    <row r="78" spans="1:27" ht="40.799999999999997" x14ac:dyDescent="0.3">
      <c r="A78" s="30" t="s">
        <v>518</v>
      </c>
      <c r="B78" s="12">
        <f t="shared" si="61"/>
        <v>1</v>
      </c>
      <c r="C78" s="25" t="str">
        <f t="shared" si="16"/>
        <v>Agricultura</v>
      </c>
      <c r="D78" s="25" t="str">
        <f t="shared" si="17"/>
        <v>Agropecuario y Forestal</v>
      </c>
      <c r="E78" s="17">
        <v>9</v>
      </c>
      <c r="F78" s="25" t="str">
        <f t="shared" ref="F78:G78" si="78">+F77</f>
        <v>Fruta</v>
      </c>
      <c r="G78" s="25" t="str">
        <f t="shared" si="78"/>
        <v>Exportaciones</v>
      </c>
      <c r="H78" s="39" t="str">
        <f t="shared" si="69"/>
        <v>Región</v>
      </c>
      <c r="I78" s="36" t="s">
        <v>372</v>
      </c>
      <c r="J78" s="12" t="str">
        <f t="shared" si="51"/>
        <v>Ninguno</v>
      </c>
      <c r="K78" s="48" t="str">
        <f t="shared" si="51"/>
        <v>Fruta por Tipo de Procesamiento</v>
      </c>
      <c r="L78" s="44" t="str">
        <f t="shared" si="70"/>
        <v>Año 2020</v>
      </c>
      <c r="M78" s="12" t="str">
        <f t="shared" si="58"/>
        <v>Dólares (USD)</v>
      </c>
      <c r="N78" s="12" t="str">
        <f t="shared" si="58"/>
        <v>Oficina de Estudios y Políticas Agrarias (ODEPA)</v>
      </c>
      <c r="O78" s="45" t="str">
        <f>"Valor de las exportaciones de "&amp;Sitio_Publico[[#This Row],[Muestra]]&amp;" producidas en la "&amp;I78&amp;", durante el "&amp;L78</f>
        <v>Valor de las exportaciones de Fruta por Tipo de Procesamiento producidas en la Región de La Araucanía, durante el Año 2020</v>
      </c>
      <c r="P78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La Araucanía durante el Año 2020 de acuerdo a datos recopilados por la Oficina de Estudios y Políticas Agrarias (ODEPA)- Dólares (USD)</v>
      </c>
      <c r="Q78" s="27" t="str">
        <f t="shared" si="75"/>
        <v>Gráfico Apilado</v>
      </c>
      <c r="R78" s="28"/>
      <c r="S78" s="47" t="str">
        <f t="shared" si="67"/>
        <v>https://analytics.zoho.com/open-view/2395394000006080273?ZOHO_CRITERIA=%22Trasposicion_4.2%22.%22C%C3%B3digo_Regi%C3%B3n%22%20%3D%209</v>
      </c>
      <c r="T78" s="16">
        <f t="shared" si="63"/>
        <v>777</v>
      </c>
      <c r="U78" s="24" t="s">
        <v>445</v>
      </c>
      <c r="V78" s="20" t="str">
        <f>+Sitio_Publico[[#This Row],[idcoleccion]]&amp;"-"&amp;Sitio_Publico[[#This Row],[id]]</f>
        <v>1-0077</v>
      </c>
      <c r="W78" s="20">
        <f>+VLOOKUP(Sitio_Publico[[#This Row],[territorio]],Estructura!$AE$4:$AH$1500,4,0)</f>
        <v>30000009</v>
      </c>
      <c r="X78" s="20" t="str">
        <f>+VLOOKUP(Sitio_Publico[[#This Row],[tema]],Estructura!$G$4:$J$1514,4,0)</f>
        <v>T-100</v>
      </c>
      <c r="Y78" s="20" t="str">
        <f>+VLOOKUP(Sitio_Publico[[#This Row],[contenido]],Estructura!$L$4:$O$18,4,0)</f>
        <v>C-101</v>
      </c>
      <c r="Z78" s="20" t="str">
        <f>+VLOOKUP(Sitio_Publico[[#This Row],[Filtro Integrado]],Estructura!$U$4:$W$52,3,0)</f>
        <v>FI-1</v>
      </c>
      <c r="AA78" s="20" t="str">
        <f>+VLOOKUP(Sitio_Publico[[#This Row],[Muestra]],Estructura!$Y$4:$AB$175,4,0)</f>
        <v>M-149</v>
      </c>
    </row>
    <row r="79" spans="1:27" ht="40.799999999999997" x14ac:dyDescent="0.3">
      <c r="A79" s="18" t="s">
        <v>519</v>
      </c>
      <c r="B79" s="12">
        <f t="shared" si="61"/>
        <v>1</v>
      </c>
      <c r="C79" s="25" t="str">
        <f t="shared" si="16"/>
        <v>Agricultura</v>
      </c>
      <c r="D79" s="25" t="str">
        <f t="shared" si="17"/>
        <v>Agropecuario y Forestal</v>
      </c>
      <c r="E79" s="17">
        <v>10</v>
      </c>
      <c r="F79" s="25" t="str">
        <f t="shared" ref="F79:G79" si="79">+F78</f>
        <v>Fruta</v>
      </c>
      <c r="G79" s="25" t="str">
        <f t="shared" si="79"/>
        <v>Exportaciones</v>
      </c>
      <c r="H79" s="39" t="str">
        <f t="shared" si="69"/>
        <v>Región</v>
      </c>
      <c r="I79" s="36" t="s">
        <v>373</v>
      </c>
      <c r="J79" s="12" t="str">
        <f t="shared" si="51"/>
        <v>Ninguno</v>
      </c>
      <c r="K79" s="48" t="str">
        <f t="shared" si="51"/>
        <v>Fruta por Tipo de Procesamiento</v>
      </c>
      <c r="L79" s="44" t="str">
        <f t="shared" si="70"/>
        <v>Año 2020</v>
      </c>
      <c r="M79" s="12" t="str">
        <f t="shared" si="58"/>
        <v>Dólares (USD)</v>
      </c>
      <c r="N79" s="12" t="str">
        <f t="shared" si="58"/>
        <v>Oficina de Estudios y Políticas Agrarias (ODEPA)</v>
      </c>
      <c r="O79" s="45" t="str">
        <f>"Valor de las exportaciones de "&amp;Sitio_Publico[[#This Row],[Muestra]]&amp;" producidas en la "&amp;I79&amp;", durante el "&amp;L79</f>
        <v>Valor de las exportaciones de Fruta por Tipo de Procesamiento producidas en la Región de Los Lagos, durante el Año 2020</v>
      </c>
      <c r="P79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Lagos durante el Año 2020 de acuerdo a datos recopilados por la Oficina de Estudios y Políticas Agrarias (ODEPA)- Dólares (USD)</v>
      </c>
      <c r="Q79" s="27" t="str">
        <f t="shared" si="75"/>
        <v>Gráfico Apilado</v>
      </c>
      <c r="R79" s="28"/>
      <c r="S79" s="47" t="str">
        <f t="shared" si="67"/>
        <v>https://analytics.zoho.com/open-view/2395394000006080273?ZOHO_CRITERIA=%22Trasposicion_4.2%22.%22C%C3%B3digo_Regi%C3%B3n%22%20%3D%2010</v>
      </c>
      <c r="T79" s="16">
        <f t="shared" si="63"/>
        <v>777</v>
      </c>
      <c r="U79" s="24" t="s">
        <v>445</v>
      </c>
      <c r="V79" s="20" t="str">
        <f>+Sitio_Publico[[#This Row],[idcoleccion]]&amp;"-"&amp;Sitio_Publico[[#This Row],[id]]</f>
        <v>1-0078</v>
      </c>
      <c r="W79" s="20">
        <f>+VLOOKUP(Sitio_Publico[[#This Row],[territorio]],Estructura!$AE$4:$AH$1500,4,0)</f>
        <v>30000010</v>
      </c>
      <c r="X79" s="20" t="str">
        <f>+VLOOKUP(Sitio_Publico[[#This Row],[tema]],Estructura!$G$4:$J$1514,4,0)</f>
        <v>T-100</v>
      </c>
      <c r="Y79" s="20" t="str">
        <f>+VLOOKUP(Sitio_Publico[[#This Row],[contenido]],Estructura!$L$4:$O$18,4,0)</f>
        <v>C-101</v>
      </c>
      <c r="Z79" s="20" t="str">
        <f>+VLOOKUP(Sitio_Publico[[#This Row],[Filtro Integrado]],Estructura!$U$4:$W$52,3,0)</f>
        <v>FI-1</v>
      </c>
      <c r="AA79" s="20" t="str">
        <f>+VLOOKUP(Sitio_Publico[[#This Row],[Muestra]],Estructura!$Y$4:$AB$175,4,0)</f>
        <v>M-149</v>
      </c>
    </row>
    <row r="80" spans="1:27" ht="40.799999999999997" x14ac:dyDescent="0.3">
      <c r="A80" s="30" t="s">
        <v>520</v>
      </c>
      <c r="B80" s="12">
        <f t="shared" si="61"/>
        <v>1</v>
      </c>
      <c r="C80" s="25" t="str">
        <f t="shared" si="16"/>
        <v>Agricultura</v>
      </c>
      <c r="D80" s="25" t="str">
        <f t="shared" si="17"/>
        <v>Agropecuario y Forestal</v>
      </c>
      <c r="E80" s="17">
        <v>11</v>
      </c>
      <c r="F80" s="25" t="str">
        <f t="shared" ref="F80:G80" si="80">+F79</f>
        <v>Fruta</v>
      </c>
      <c r="G80" s="25" t="str">
        <f t="shared" si="80"/>
        <v>Exportaciones</v>
      </c>
      <c r="H80" s="39" t="str">
        <f t="shared" si="69"/>
        <v>Región</v>
      </c>
      <c r="I80" s="36" t="s">
        <v>374</v>
      </c>
      <c r="J80" s="12" t="str">
        <f t="shared" si="51"/>
        <v>Ninguno</v>
      </c>
      <c r="K80" s="48" t="str">
        <f t="shared" si="51"/>
        <v>Fruta por Tipo de Procesamiento</v>
      </c>
      <c r="L80" s="44" t="str">
        <f t="shared" si="70"/>
        <v>Año 2020</v>
      </c>
      <c r="M80" s="12" t="str">
        <f t="shared" si="58"/>
        <v>Dólares (USD)</v>
      </c>
      <c r="N80" s="12" t="str">
        <f t="shared" si="58"/>
        <v>Oficina de Estudios y Políticas Agrarias (ODEPA)</v>
      </c>
      <c r="O80" s="45" t="str">
        <f>"Valor de las exportaciones de "&amp;Sitio_Publico[[#This Row],[Muestra]]&amp;" producidas en la "&amp;I80&amp;", durante el "&amp;L80</f>
        <v>Valor de las exportaciones de Fruta por Tipo de Procesamiento producidas en la Región de Aysén, durante el Año 2020</v>
      </c>
      <c r="P80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Aysén durante el Año 2020 de acuerdo a datos recopilados por la Oficina de Estudios y Políticas Agrarias (ODEPA)- Dólares (USD)</v>
      </c>
      <c r="Q80" s="27" t="str">
        <f t="shared" si="75"/>
        <v>Gráfico Apilado</v>
      </c>
      <c r="R80" s="28"/>
      <c r="S80" s="47" t="str">
        <f t="shared" si="67"/>
        <v>https://analytics.zoho.com/open-view/2395394000006080273?ZOHO_CRITERIA=%22Trasposicion_4.2%22.%22C%C3%B3digo_Regi%C3%B3n%22%20%3D%2011</v>
      </c>
      <c r="T80" s="16">
        <f t="shared" si="63"/>
        <v>777</v>
      </c>
      <c r="U80" s="24" t="s">
        <v>445</v>
      </c>
      <c r="V80" s="20" t="str">
        <f>+Sitio_Publico[[#This Row],[idcoleccion]]&amp;"-"&amp;Sitio_Publico[[#This Row],[id]]</f>
        <v>1-0079</v>
      </c>
      <c r="W80" s="20">
        <f>+VLOOKUP(Sitio_Publico[[#This Row],[territorio]],Estructura!$AE$4:$AH$1500,4,0)</f>
        <v>30000011</v>
      </c>
      <c r="X80" s="20" t="str">
        <f>+VLOOKUP(Sitio_Publico[[#This Row],[tema]],Estructura!$G$4:$J$1514,4,0)</f>
        <v>T-100</v>
      </c>
      <c r="Y80" s="20" t="str">
        <f>+VLOOKUP(Sitio_Publico[[#This Row],[contenido]],Estructura!$L$4:$O$18,4,0)</f>
        <v>C-101</v>
      </c>
      <c r="Z80" s="20" t="str">
        <f>+VLOOKUP(Sitio_Publico[[#This Row],[Filtro Integrado]],Estructura!$U$4:$W$52,3,0)</f>
        <v>FI-1</v>
      </c>
      <c r="AA80" s="20" t="str">
        <f>+VLOOKUP(Sitio_Publico[[#This Row],[Muestra]],Estructura!$Y$4:$AB$175,4,0)</f>
        <v>M-149</v>
      </c>
    </row>
    <row r="81" spans="1:27" ht="40.799999999999997" x14ac:dyDescent="0.3">
      <c r="A81" s="18" t="s">
        <v>521</v>
      </c>
      <c r="B81" s="12">
        <f t="shared" si="61"/>
        <v>1</v>
      </c>
      <c r="C81" s="25" t="str">
        <f t="shared" si="16"/>
        <v>Agricultura</v>
      </c>
      <c r="D81" s="25" t="str">
        <f t="shared" si="17"/>
        <v>Agropecuario y Forestal</v>
      </c>
      <c r="E81" s="17">
        <v>12</v>
      </c>
      <c r="F81" s="25" t="str">
        <f t="shared" ref="F81:G81" si="81">+F80</f>
        <v>Fruta</v>
      </c>
      <c r="G81" s="25" t="str">
        <f t="shared" si="81"/>
        <v>Exportaciones</v>
      </c>
      <c r="H81" s="39" t="str">
        <f t="shared" si="69"/>
        <v>Región</v>
      </c>
      <c r="I81" s="36" t="s">
        <v>375</v>
      </c>
      <c r="J81" s="12" t="str">
        <f t="shared" si="51"/>
        <v>Ninguno</v>
      </c>
      <c r="K81" s="48" t="str">
        <f t="shared" si="51"/>
        <v>Fruta por Tipo de Procesamiento</v>
      </c>
      <c r="L81" s="44" t="str">
        <f t="shared" si="70"/>
        <v>Año 2020</v>
      </c>
      <c r="M81" s="12" t="str">
        <f t="shared" ref="M81:N85" si="82">+M80</f>
        <v>Dólares (USD)</v>
      </c>
      <c r="N81" s="12" t="str">
        <f t="shared" si="82"/>
        <v>Oficina de Estudios y Políticas Agrarias (ODEPA)</v>
      </c>
      <c r="O81" s="45" t="str">
        <f>"Valor de las exportaciones de "&amp;Sitio_Publico[[#This Row],[Muestra]]&amp;" producidas en la "&amp;I81&amp;", durante el "&amp;L81</f>
        <v>Valor de las exportaciones de Fruta por Tipo de Procesamiento producidas en la Región de Magallanes, durante el Año 2020</v>
      </c>
      <c r="P81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Magallanes durante el Año 2020 de acuerdo a datos recopilados por la Oficina de Estudios y Políticas Agrarias (ODEPA)- Dólares (USD)</v>
      </c>
      <c r="Q81" s="27" t="str">
        <f t="shared" si="75"/>
        <v>Gráfico Apilado</v>
      </c>
      <c r="R81" s="28"/>
      <c r="S81" s="47" t="str">
        <f t="shared" si="67"/>
        <v>https://analytics.zoho.com/open-view/2395394000006080273?ZOHO_CRITERIA=%22Trasposicion_4.2%22.%22C%C3%B3digo_Regi%C3%B3n%22%20%3D%2012</v>
      </c>
      <c r="T81" s="16">
        <f t="shared" si="63"/>
        <v>777</v>
      </c>
      <c r="U81" s="24" t="s">
        <v>445</v>
      </c>
      <c r="V81" s="20" t="str">
        <f>+Sitio_Publico[[#This Row],[idcoleccion]]&amp;"-"&amp;Sitio_Publico[[#This Row],[id]]</f>
        <v>1-0080</v>
      </c>
      <c r="W81" s="20">
        <f>+VLOOKUP(Sitio_Publico[[#This Row],[territorio]],Estructura!$AE$4:$AH$1500,4,0)</f>
        <v>30000012</v>
      </c>
      <c r="X81" s="20" t="str">
        <f>+VLOOKUP(Sitio_Publico[[#This Row],[tema]],Estructura!$G$4:$J$1514,4,0)</f>
        <v>T-100</v>
      </c>
      <c r="Y81" s="20" t="str">
        <f>+VLOOKUP(Sitio_Publico[[#This Row],[contenido]],Estructura!$L$4:$O$18,4,0)</f>
        <v>C-101</v>
      </c>
      <c r="Z81" s="20" t="str">
        <f>+VLOOKUP(Sitio_Publico[[#This Row],[Filtro Integrado]],Estructura!$U$4:$W$52,3,0)</f>
        <v>FI-1</v>
      </c>
      <c r="AA81" s="20" t="str">
        <f>+VLOOKUP(Sitio_Publico[[#This Row],[Muestra]],Estructura!$Y$4:$AB$175,4,0)</f>
        <v>M-149</v>
      </c>
    </row>
    <row r="82" spans="1:27" ht="40.799999999999997" x14ac:dyDescent="0.3">
      <c r="A82" s="30" t="s">
        <v>522</v>
      </c>
      <c r="B82" s="12">
        <f t="shared" si="61"/>
        <v>1</v>
      </c>
      <c r="C82" s="25" t="str">
        <f t="shared" si="16"/>
        <v>Agricultura</v>
      </c>
      <c r="D82" s="25" t="str">
        <f t="shared" si="17"/>
        <v>Agropecuario y Forestal</v>
      </c>
      <c r="E82" s="17">
        <v>13</v>
      </c>
      <c r="F82" s="25" t="str">
        <f t="shared" ref="F82:G82" si="83">+F81</f>
        <v>Fruta</v>
      </c>
      <c r="G82" s="25" t="str">
        <f t="shared" si="83"/>
        <v>Exportaciones</v>
      </c>
      <c r="H82" s="39" t="str">
        <f t="shared" si="69"/>
        <v>Región</v>
      </c>
      <c r="I82" s="36" t="s">
        <v>376</v>
      </c>
      <c r="J82" s="12" t="str">
        <f t="shared" si="51"/>
        <v>Ninguno</v>
      </c>
      <c r="K82" s="48" t="str">
        <f t="shared" si="51"/>
        <v>Fruta por Tipo de Procesamiento</v>
      </c>
      <c r="L82" s="44" t="str">
        <f t="shared" si="70"/>
        <v>Año 2020</v>
      </c>
      <c r="M82" s="12" t="str">
        <f t="shared" si="82"/>
        <v>Dólares (USD)</v>
      </c>
      <c r="N82" s="12" t="str">
        <f t="shared" si="82"/>
        <v>Oficina de Estudios y Políticas Agrarias (ODEPA)</v>
      </c>
      <c r="O82" s="45" t="str">
        <f>"Valor de las exportaciones de "&amp;Sitio_Publico[[#This Row],[Muestra]]&amp;" producidas en la "&amp;I82&amp;", durante el "&amp;L82</f>
        <v>Valor de las exportaciones de Fruta por Tipo de Procesamiento producidas en la Región Metropolitana, durante el Año 2020</v>
      </c>
      <c r="P82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Metropolitana durante el Año 2020 de acuerdo a datos recopilados por la Oficina de Estudios y Políticas Agrarias (ODEPA)- Dólares (USD)</v>
      </c>
      <c r="Q82" s="27" t="str">
        <f t="shared" si="75"/>
        <v>Gráfico Apilado</v>
      </c>
      <c r="R82" s="28"/>
      <c r="S82" s="47" t="str">
        <f t="shared" si="67"/>
        <v>https://analytics.zoho.com/open-view/2395394000006080273?ZOHO_CRITERIA=%22Trasposicion_4.2%22.%22C%C3%B3digo_Regi%C3%B3n%22%20%3D%2013</v>
      </c>
      <c r="T82" s="16">
        <f t="shared" si="63"/>
        <v>777</v>
      </c>
      <c r="U82" s="24" t="s">
        <v>445</v>
      </c>
      <c r="V82" s="20" t="str">
        <f>+Sitio_Publico[[#This Row],[idcoleccion]]&amp;"-"&amp;Sitio_Publico[[#This Row],[id]]</f>
        <v>1-0081</v>
      </c>
      <c r="W82" s="20">
        <f>+VLOOKUP(Sitio_Publico[[#This Row],[territorio]],Estructura!$AE$4:$AH$1500,4,0)</f>
        <v>30000013</v>
      </c>
      <c r="X82" s="20" t="str">
        <f>+VLOOKUP(Sitio_Publico[[#This Row],[tema]],Estructura!$G$4:$J$1514,4,0)</f>
        <v>T-100</v>
      </c>
      <c r="Y82" s="20" t="str">
        <f>+VLOOKUP(Sitio_Publico[[#This Row],[contenido]],Estructura!$L$4:$O$18,4,0)</f>
        <v>C-101</v>
      </c>
      <c r="Z82" s="20" t="str">
        <f>+VLOOKUP(Sitio_Publico[[#This Row],[Filtro Integrado]],Estructura!$U$4:$W$52,3,0)</f>
        <v>FI-1</v>
      </c>
      <c r="AA82" s="20" t="str">
        <f>+VLOOKUP(Sitio_Publico[[#This Row],[Muestra]],Estructura!$Y$4:$AB$175,4,0)</f>
        <v>M-149</v>
      </c>
    </row>
    <row r="83" spans="1:27" ht="40.799999999999997" x14ac:dyDescent="0.3">
      <c r="A83" s="18" t="s">
        <v>523</v>
      </c>
      <c r="B83" s="12">
        <f t="shared" si="61"/>
        <v>1</v>
      </c>
      <c r="C83" s="25" t="str">
        <f t="shared" ref="C83:D85" si="84">+C82</f>
        <v>Agricultura</v>
      </c>
      <c r="D83" s="25" t="str">
        <f t="shared" si="84"/>
        <v>Agropecuario y Forestal</v>
      </c>
      <c r="E83" s="17">
        <v>14</v>
      </c>
      <c r="F83" s="25" t="str">
        <f t="shared" ref="F83:G83" si="85">+F82</f>
        <v>Fruta</v>
      </c>
      <c r="G83" s="25" t="str">
        <f t="shared" si="85"/>
        <v>Exportaciones</v>
      </c>
      <c r="H83" s="39" t="str">
        <f t="shared" si="69"/>
        <v>Región</v>
      </c>
      <c r="I83" s="36" t="s">
        <v>377</v>
      </c>
      <c r="J83" s="12" t="str">
        <f t="shared" si="51"/>
        <v>Ninguno</v>
      </c>
      <c r="K83" s="48" t="str">
        <f t="shared" si="51"/>
        <v>Fruta por Tipo de Procesamiento</v>
      </c>
      <c r="L83" s="44" t="str">
        <f t="shared" si="70"/>
        <v>Año 2020</v>
      </c>
      <c r="M83" s="12" t="str">
        <f t="shared" si="82"/>
        <v>Dólares (USD)</v>
      </c>
      <c r="N83" s="12" t="str">
        <f t="shared" si="82"/>
        <v>Oficina de Estudios y Políticas Agrarias (ODEPA)</v>
      </c>
      <c r="O83" s="45" t="str">
        <f>"Valor de las exportaciones de "&amp;Sitio_Publico[[#This Row],[Muestra]]&amp;" producidas en la "&amp;I83&amp;", durante el "&amp;L83</f>
        <v>Valor de las exportaciones de Fruta por Tipo de Procesamiento producidas en la Región de Los Ríos, durante el Año 2020</v>
      </c>
      <c r="P83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Ríos durante el Año 2020 de acuerdo a datos recopilados por la Oficina de Estudios y Políticas Agrarias (ODEPA)- Dólares (USD)</v>
      </c>
      <c r="Q83" s="27" t="str">
        <f t="shared" si="75"/>
        <v>Gráfico Apilado</v>
      </c>
      <c r="R83" s="28"/>
      <c r="S83" s="47" t="str">
        <f t="shared" si="67"/>
        <v>https://analytics.zoho.com/open-view/2395394000006080273?ZOHO_CRITERIA=%22Trasposicion_4.2%22.%22C%C3%B3digo_Regi%C3%B3n%22%20%3D%2014</v>
      </c>
      <c r="T83" s="16">
        <f t="shared" si="63"/>
        <v>777</v>
      </c>
      <c r="U83" s="24" t="s">
        <v>445</v>
      </c>
      <c r="V83" s="20" t="str">
        <f>+Sitio_Publico[[#This Row],[idcoleccion]]&amp;"-"&amp;Sitio_Publico[[#This Row],[id]]</f>
        <v>1-0082</v>
      </c>
      <c r="W83" s="20">
        <f>+VLOOKUP(Sitio_Publico[[#This Row],[territorio]],Estructura!$AE$4:$AH$1500,4,0)</f>
        <v>30000014</v>
      </c>
      <c r="X83" s="20" t="str">
        <f>+VLOOKUP(Sitio_Publico[[#This Row],[tema]],Estructura!$G$4:$J$1514,4,0)</f>
        <v>T-100</v>
      </c>
      <c r="Y83" s="20" t="str">
        <f>+VLOOKUP(Sitio_Publico[[#This Row],[contenido]],Estructura!$L$4:$O$18,4,0)</f>
        <v>C-101</v>
      </c>
      <c r="Z83" s="20" t="str">
        <f>+VLOOKUP(Sitio_Publico[[#This Row],[Filtro Integrado]],Estructura!$U$4:$W$52,3,0)</f>
        <v>FI-1</v>
      </c>
      <c r="AA83" s="20" t="str">
        <f>+VLOOKUP(Sitio_Publico[[#This Row],[Muestra]],Estructura!$Y$4:$AB$175,4,0)</f>
        <v>M-149</v>
      </c>
    </row>
    <row r="84" spans="1:27" ht="40.799999999999997" x14ac:dyDescent="0.3">
      <c r="A84" s="30" t="s">
        <v>524</v>
      </c>
      <c r="B84" s="12">
        <f t="shared" si="61"/>
        <v>1</v>
      </c>
      <c r="C84" s="25" t="str">
        <f t="shared" si="84"/>
        <v>Agricultura</v>
      </c>
      <c r="D84" s="25" t="str">
        <f t="shared" si="84"/>
        <v>Agropecuario y Forestal</v>
      </c>
      <c r="E84" s="17">
        <v>15</v>
      </c>
      <c r="F84" s="25" t="str">
        <f t="shared" ref="F84:G84" si="86">+F83</f>
        <v>Fruta</v>
      </c>
      <c r="G84" s="25" t="str">
        <f t="shared" si="86"/>
        <v>Exportaciones</v>
      </c>
      <c r="H84" s="39" t="str">
        <f t="shared" si="69"/>
        <v>Región</v>
      </c>
      <c r="I84" s="36" t="s">
        <v>378</v>
      </c>
      <c r="J84" s="12" t="str">
        <f t="shared" si="51"/>
        <v>Ninguno</v>
      </c>
      <c r="K84" s="48" t="str">
        <f t="shared" si="51"/>
        <v>Fruta por Tipo de Procesamiento</v>
      </c>
      <c r="L84" s="44" t="str">
        <f t="shared" si="70"/>
        <v>Año 2020</v>
      </c>
      <c r="M84" s="12" t="str">
        <f t="shared" si="82"/>
        <v>Dólares (USD)</v>
      </c>
      <c r="N84" s="12" t="str">
        <f t="shared" si="82"/>
        <v>Oficina de Estudios y Políticas Agrarias (ODEPA)</v>
      </c>
      <c r="O84" s="45" t="str">
        <f>"Valor de las exportaciones de "&amp;Sitio_Publico[[#This Row],[Muestra]]&amp;" producidas en la "&amp;I84&amp;", durante el "&amp;L84</f>
        <v>Valor de las exportaciones de Fruta por Tipo de Procesamiento producidas en la Región de Arica y Parinacota, durante el Año 2020</v>
      </c>
      <c r="P84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Arica y Parinacota durante el Año 2020 de acuerdo a datos recopilados por la Oficina de Estudios y Políticas Agrarias (ODEPA)- Dólares (USD)</v>
      </c>
      <c r="Q84" s="27" t="str">
        <f t="shared" si="75"/>
        <v>Gráfico Apilado</v>
      </c>
      <c r="R84" s="28"/>
      <c r="S84" s="47" t="str">
        <f t="shared" si="67"/>
        <v>https://analytics.zoho.com/open-view/2395394000006080273?ZOHO_CRITERIA=%22Trasposicion_4.2%22.%22C%C3%B3digo_Regi%C3%B3n%22%20%3D%2015</v>
      </c>
      <c r="T84" s="16">
        <f t="shared" si="63"/>
        <v>777</v>
      </c>
      <c r="U84" s="24" t="s">
        <v>445</v>
      </c>
      <c r="V84" s="20" t="str">
        <f>+Sitio_Publico[[#This Row],[idcoleccion]]&amp;"-"&amp;Sitio_Publico[[#This Row],[id]]</f>
        <v>1-0083</v>
      </c>
      <c r="W84" s="20">
        <f>+VLOOKUP(Sitio_Publico[[#This Row],[territorio]],Estructura!$AE$4:$AH$1500,4,0)</f>
        <v>30000015</v>
      </c>
      <c r="X84" s="20" t="str">
        <f>+VLOOKUP(Sitio_Publico[[#This Row],[tema]],Estructura!$G$4:$J$1514,4,0)</f>
        <v>T-100</v>
      </c>
      <c r="Y84" s="20" t="str">
        <f>+VLOOKUP(Sitio_Publico[[#This Row],[contenido]],Estructura!$L$4:$O$18,4,0)</f>
        <v>C-101</v>
      </c>
      <c r="Z84" s="20" t="str">
        <f>+VLOOKUP(Sitio_Publico[[#This Row],[Filtro Integrado]],Estructura!$U$4:$W$52,3,0)</f>
        <v>FI-1</v>
      </c>
      <c r="AA84" s="20" t="str">
        <f>+VLOOKUP(Sitio_Publico[[#This Row],[Muestra]],Estructura!$Y$4:$AB$175,4,0)</f>
        <v>M-149</v>
      </c>
    </row>
    <row r="85" spans="1:27" ht="40.799999999999997" x14ac:dyDescent="0.3">
      <c r="A85" s="18" t="s">
        <v>525</v>
      </c>
      <c r="B85" s="12">
        <f t="shared" si="61"/>
        <v>1</v>
      </c>
      <c r="C85" s="25" t="str">
        <f t="shared" si="84"/>
        <v>Agricultura</v>
      </c>
      <c r="D85" s="25" t="str">
        <f t="shared" si="84"/>
        <v>Agropecuario y Forestal</v>
      </c>
      <c r="E85" s="17">
        <v>16</v>
      </c>
      <c r="F85" s="25" t="str">
        <f t="shared" ref="F85:G85" si="87">+F84</f>
        <v>Fruta</v>
      </c>
      <c r="G85" s="25" t="str">
        <f t="shared" si="87"/>
        <v>Exportaciones</v>
      </c>
      <c r="H85" s="39" t="str">
        <f t="shared" si="69"/>
        <v>Región</v>
      </c>
      <c r="I85" s="36" t="s">
        <v>379</v>
      </c>
      <c r="J85" s="12" t="str">
        <f t="shared" si="51"/>
        <v>Ninguno</v>
      </c>
      <c r="K85" s="48" t="str">
        <f t="shared" si="51"/>
        <v>Fruta por Tipo de Procesamiento</v>
      </c>
      <c r="L85" s="44" t="str">
        <f t="shared" si="70"/>
        <v>Año 2020</v>
      </c>
      <c r="M85" s="12" t="str">
        <f t="shared" si="82"/>
        <v>Dólares (USD)</v>
      </c>
      <c r="N85" s="12" t="str">
        <f t="shared" si="82"/>
        <v>Oficina de Estudios y Políticas Agrarias (ODEPA)</v>
      </c>
      <c r="O85" s="45" t="str">
        <f>"Valor de las exportaciones de "&amp;Sitio_Publico[[#This Row],[Muestra]]&amp;" producidas en la "&amp;I85&amp;", durante el "&amp;L85</f>
        <v>Valor de las exportaciones de Fruta por Tipo de Procesamiento producidas en la Región de Ñuble, durante el Año 2020</v>
      </c>
      <c r="P85" s="45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Ñuble durante el Año 2020 de acuerdo a datos recopilados por la Oficina de Estudios y Políticas Agrarias (ODEPA)- Dólares (USD)</v>
      </c>
      <c r="Q85" s="27" t="str">
        <f t="shared" si="75"/>
        <v>Gráfico Apilado</v>
      </c>
      <c r="R85" s="28"/>
      <c r="S85" s="47" t="str">
        <f t="shared" si="67"/>
        <v>https://analytics.zoho.com/open-view/2395394000006080273?ZOHO_CRITERIA=%22Trasposicion_4.2%22.%22C%C3%B3digo_Regi%C3%B3n%22%20%3D%2016</v>
      </c>
      <c r="T85" s="16">
        <f t="shared" si="63"/>
        <v>777</v>
      </c>
      <c r="U85" s="24" t="s">
        <v>445</v>
      </c>
      <c r="V85" s="20" t="str">
        <f>+Sitio_Publico[[#This Row],[idcoleccion]]&amp;"-"&amp;Sitio_Publico[[#This Row],[id]]</f>
        <v>1-0084</v>
      </c>
      <c r="W85" s="20">
        <f>+VLOOKUP(Sitio_Publico[[#This Row],[territorio]],Estructura!$AE$4:$AH$1500,4,0)</f>
        <v>30000016</v>
      </c>
      <c r="X85" s="20" t="str">
        <f>+VLOOKUP(Sitio_Publico[[#This Row],[tema]],Estructura!$G$4:$J$1514,4,0)</f>
        <v>T-100</v>
      </c>
      <c r="Y85" s="20" t="str">
        <f>+VLOOKUP(Sitio_Publico[[#This Row],[contenido]],Estructura!$L$4:$O$18,4,0)</f>
        <v>C-101</v>
      </c>
      <c r="Z85" s="20" t="str">
        <f>+VLOOKUP(Sitio_Publico[[#This Row],[Filtro Integrado]],Estructura!$U$4:$W$52,3,0)</f>
        <v>FI-1</v>
      </c>
      <c r="AA85" s="20" t="str">
        <f>+VLOOKUP(Sitio_Publico[[#This Row],[Muestra]],Estructura!$Y$4:$AB$175,4,0)</f>
        <v>M-149</v>
      </c>
    </row>
    <row r="86" spans="1:27" ht="30.6" x14ac:dyDescent="0.3">
      <c r="A86" s="43" t="s">
        <v>526</v>
      </c>
      <c r="B86" s="12">
        <f t="shared" si="61"/>
        <v>1</v>
      </c>
      <c r="C86" s="25" t="str">
        <f t="shared" ref="C86:D87" si="88">+C85</f>
        <v>Agricultura</v>
      </c>
      <c r="D86" s="25" t="str">
        <f t="shared" si="88"/>
        <v>Agropecuario y Forestal</v>
      </c>
      <c r="E86" s="51">
        <v>3</v>
      </c>
      <c r="F86" s="25" t="str">
        <f t="shared" ref="F86:G86" si="89">+F85</f>
        <v>Fruta</v>
      </c>
      <c r="G86" s="25" t="str">
        <f t="shared" si="89"/>
        <v>Exportaciones</v>
      </c>
      <c r="H86" s="50" t="s">
        <v>697</v>
      </c>
      <c r="I86" s="49" t="s">
        <v>652</v>
      </c>
      <c r="J86" s="12" t="str">
        <f t="shared" ref="J86" si="90">+J85</f>
        <v>Ninguno</v>
      </c>
      <c r="K86" s="48" t="s">
        <v>454</v>
      </c>
      <c r="L86" s="44" t="str">
        <f t="shared" si="70"/>
        <v>Año 2020</v>
      </c>
      <c r="M86" s="12" t="str">
        <f t="shared" ref="M86:M149" si="91">+M85</f>
        <v>Dólares (USD)</v>
      </c>
      <c r="N86" s="12" t="str">
        <f t="shared" ref="N86:N149" si="92">+N85</f>
        <v>Oficina de Estudios y Políticas Agrarias (ODEPA)</v>
      </c>
      <c r="O86" s="45" t="str">
        <f>"Valor de las exportaciones de fruta, por "&amp;Sitio_Publico[[#This Row],[Muestra]]&amp;", con destino a  "&amp;I86&amp;", durante el "&amp;L86</f>
        <v>Valor de las exportaciones de fruta, por Tipo de Fruta, con destino a  Alemania, durante el Año 2020</v>
      </c>
      <c r="P8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Alemania durante el Año 2020 de acuerdo a datos recopilados por la Oficina de Estudios y Políticas Agrarias (ODEPA)- Dólares (USD)</v>
      </c>
      <c r="Q86" s="27" t="s">
        <v>698</v>
      </c>
      <c r="R86" s="28"/>
      <c r="S86" s="47" t="str">
        <f>+"https://analytics.zoho.com/open-view/2395394000006082576?ZOHO_CRITERIA=%22Trasposicion_4.2%22.%22ID_territorio%22%3D"&amp;E86</f>
        <v>https://analytics.zoho.com/open-view/2395394000006082576?ZOHO_CRITERIA=%22Trasposicion_4.2%22.%22ID_territorio%22%3D3</v>
      </c>
      <c r="T86" s="16">
        <f t="shared" si="63"/>
        <v>777</v>
      </c>
      <c r="U86" s="24" t="s">
        <v>445</v>
      </c>
      <c r="V86" s="20" t="str">
        <f>+Sitio_Publico[[#This Row],[idcoleccion]]&amp;"-"&amp;Sitio_Publico[[#This Row],[id]]</f>
        <v>1-0085</v>
      </c>
      <c r="W86" s="20">
        <f>+VLOOKUP(Sitio_Publico[[#This Row],[territorio]],Estructura!$AE$4:$AH$1500,4,0)</f>
        <v>20000003</v>
      </c>
      <c r="X86" s="20" t="str">
        <f>+VLOOKUP(Sitio_Publico[[#This Row],[tema]],Estructura!$G$4:$J$1514,4,0)</f>
        <v>T-100</v>
      </c>
      <c r="Y86" s="20" t="str">
        <f>+VLOOKUP(Sitio_Publico[[#This Row],[contenido]],Estructura!$L$4:$O$18,4,0)</f>
        <v>C-101</v>
      </c>
      <c r="Z86" s="20" t="str">
        <f>+VLOOKUP(Sitio_Publico[[#This Row],[Filtro Integrado]],Estructura!$U$4:$W$52,3,0)</f>
        <v>FI-1</v>
      </c>
      <c r="AA86" s="20" t="str">
        <f>+VLOOKUP(Sitio_Publico[[#This Row],[Muestra]],Estructura!$Y$4:$AB$175,4,0)</f>
        <v>M-1001</v>
      </c>
    </row>
    <row r="87" spans="1:27" ht="30.6" x14ac:dyDescent="0.3">
      <c r="A87" s="18" t="s">
        <v>527</v>
      </c>
      <c r="B87" s="12">
        <f t="shared" si="61"/>
        <v>1</v>
      </c>
      <c r="C87" s="25" t="str">
        <f t="shared" si="88"/>
        <v>Agricultura</v>
      </c>
      <c r="D87" s="25" t="str">
        <f t="shared" si="88"/>
        <v>Agropecuario y Forestal</v>
      </c>
      <c r="E87" s="51">
        <v>7</v>
      </c>
      <c r="F87" s="25" t="str">
        <f t="shared" ref="F87:G87" si="93">+F86</f>
        <v>Fruta</v>
      </c>
      <c r="G87" s="25" t="str">
        <f t="shared" si="93"/>
        <v>Exportaciones</v>
      </c>
      <c r="H87" s="50" t="s">
        <v>697</v>
      </c>
      <c r="I87" s="49" t="s">
        <v>686</v>
      </c>
      <c r="J87" s="12" t="str">
        <f t="shared" ref="J87:L149" si="94">+J86</f>
        <v>Ninguno</v>
      </c>
      <c r="K87" s="48" t="str">
        <f>+K86</f>
        <v>Tipo de Fruta</v>
      </c>
      <c r="L87" s="44" t="str">
        <f t="shared" si="70"/>
        <v>Año 2020</v>
      </c>
      <c r="M87" s="12" t="str">
        <f t="shared" si="91"/>
        <v>Dólares (USD)</v>
      </c>
      <c r="N87" s="12" t="str">
        <f t="shared" si="92"/>
        <v>Oficina de Estudios y Políticas Agrarias (ODEPA)</v>
      </c>
      <c r="O87" s="45" t="str">
        <f>"Valor de las exportaciones de fruta, por "&amp;Sitio_Publico[[#This Row],[Muestra]]&amp;", con destino a  "&amp;I87&amp;", durante el "&amp;L87</f>
        <v>Valor de las exportaciones de fruta, por Tipo de Fruta, con destino a  Arabia Saudita, durante el Año 2020</v>
      </c>
      <c r="P8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Arabia Saudita durante el Año 2020 de acuerdo a datos recopilados por la Oficina de Estudios y Políticas Agrarias (ODEPA)- Dólares (USD)</v>
      </c>
      <c r="Q87" s="27" t="str">
        <f t="shared" ref="Q87" si="95">+Q86</f>
        <v>Gráfico Proporciones</v>
      </c>
      <c r="R87" s="28"/>
      <c r="S87" s="47" t="str">
        <f t="shared" ref="S87:S146" si="96">+"https://analytics.zoho.com/open-view/2395394000006082576?ZOHO_CRITERIA=%22Trasposicion_4.2%22.%22ID_territorio%22%3D"&amp;E87</f>
        <v>https://analytics.zoho.com/open-view/2395394000006082576?ZOHO_CRITERIA=%22Trasposicion_4.2%22.%22ID_territorio%22%3D7</v>
      </c>
      <c r="T87" s="16">
        <f t="shared" si="63"/>
        <v>777</v>
      </c>
      <c r="U87" s="24" t="s">
        <v>445</v>
      </c>
      <c r="V87" s="20" t="str">
        <f>+Sitio_Publico[[#This Row],[idcoleccion]]&amp;"-"&amp;Sitio_Publico[[#This Row],[id]]</f>
        <v>1-0086</v>
      </c>
      <c r="W87" s="20">
        <f>+VLOOKUP(Sitio_Publico[[#This Row],[territorio]],Estructura!$AE$4:$AH$1500,4,0)</f>
        <v>0</v>
      </c>
      <c r="X87" s="20" t="str">
        <f>+VLOOKUP(Sitio_Publico[[#This Row],[tema]],Estructura!$G$4:$J$1514,4,0)</f>
        <v>T-100</v>
      </c>
      <c r="Y87" s="20" t="str">
        <f>+VLOOKUP(Sitio_Publico[[#This Row],[contenido]],Estructura!$L$4:$O$18,4,0)</f>
        <v>C-101</v>
      </c>
      <c r="Z87" s="20" t="str">
        <f>+VLOOKUP(Sitio_Publico[[#This Row],[Filtro Integrado]],Estructura!$U$4:$W$52,3,0)</f>
        <v>FI-1</v>
      </c>
      <c r="AA87" s="20" t="str">
        <f>+VLOOKUP(Sitio_Publico[[#This Row],[Muestra]],Estructura!$Y$4:$AB$175,4,0)</f>
        <v>M-1001</v>
      </c>
    </row>
    <row r="88" spans="1:27" ht="30.6" x14ac:dyDescent="0.3">
      <c r="A88" s="18" t="s">
        <v>528</v>
      </c>
      <c r="B88" s="12">
        <f t="shared" si="61"/>
        <v>1</v>
      </c>
      <c r="C88" s="25" t="str">
        <f t="shared" ref="C88:C149" si="97">+C87</f>
        <v>Agricultura</v>
      </c>
      <c r="D88" s="25" t="str">
        <f t="shared" ref="D88:D149" si="98">+D87</f>
        <v>Agropecuario y Forestal</v>
      </c>
      <c r="E88" s="51">
        <v>9</v>
      </c>
      <c r="F88" s="25" t="str">
        <f t="shared" ref="F88:G88" si="99">+F87</f>
        <v>Fruta</v>
      </c>
      <c r="G88" s="25" t="str">
        <f t="shared" si="99"/>
        <v>Exportaciones</v>
      </c>
      <c r="H88" s="50" t="s">
        <v>697</v>
      </c>
      <c r="I88" s="49" t="s">
        <v>638</v>
      </c>
      <c r="J88" s="12" t="str">
        <f t="shared" si="94"/>
        <v>Ninguno</v>
      </c>
      <c r="K88" s="48" t="str">
        <f t="shared" si="94"/>
        <v>Tipo de Fruta</v>
      </c>
      <c r="L88" s="44" t="str">
        <f t="shared" si="70"/>
        <v>Año 2020</v>
      </c>
      <c r="M88" s="12" t="str">
        <f t="shared" si="91"/>
        <v>Dólares (USD)</v>
      </c>
      <c r="N88" s="12" t="str">
        <f t="shared" si="92"/>
        <v>Oficina de Estudios y Políticas Agrarias (ODEPA)</v>
      </c>
      <c r="O88" s="45" t="str">
        <f>"Valor de las exportaciones de fruta, por "&amp;Sitio_Publico[[#This Row],[Muestra]]&amp;", con destino a  "&amp;I88&amp;", durante el "&amp;L88</f>
        <v>Valor de las exportaciones de fruta, por Tipo de Fruta, con destino a  Argentina, durante el Año 2020</v>
      </c>
      <c r="P8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Argentina durante el Año 2020 de acuerdo a datos recopilados por la Oficina de Estudios y Políticas Agrarias (ODEPA)- Dólares (USD)</v>
      </c>
      <c r="Q88" s="27" t="str">
        <f t="shared" ref="Q88:Q119" si="100">+Q87</f>
        <v>Gráfico Proporciones</v>
      </c>
      <c r="R88" s="28"/>
      <c r="S88" s="47" t="str">
        <f t="shared" si="96"/>
        <v>https://analytics.zoho.com/open-view/2395394000006082576?ZOHO_CRITERIA=%22Trasposicion_4.2%22.%22ID_territorio%22%3D9</v>
      </c>
      <c r="T88" s="16">
        <f t="shared" si="63"/>
        <v>777</v>
      </c>
      <c r="U88" s="24" t="s">
        <v>445</v>
      </c>
      <c r="V88" s="20" t="str">
        <f>+Sitio_Publico[[#This Row],[idcoleccion]]&amp;"-"&amp;Sitio_Publico[[#This Row],[id]]</f>
        <v>1-0087</v>
      </c>
      <c r="W88" s="20">
        <f>+VLOOKUP(Sitio_Publico[[#This Row],[territorio]],Estructura!$AE$4:$AH$1500,4,0)</f>
        <v>0</v>
      </c>
      <c r="X88" s="20" t="str">
        <f>+VLOOKUP(Sitio_Publico[[#This Row],[tema]],Estructura!$G$4:$J$1514,4,0)</f>
        <v>T-100</v>
      </c>
      <c r="Y88" s="20" t="str">
        <f>+VLOOKUP(Sitio_Publico[[#This Row],[contenido]],Estructura!$L$4:$O$18,4,0)</f>
        <v>C-101</v>
      </c>
      <c r="Z88" s="20" t="str">
        <f>+VLOOKUP(Sitio_Publico[[#This Row],[Filtro Integrado]],Estructura!$U$4:$W$52,3,0)</f>
        <v>FI-1</v>
      </c>
      <c r="AA88" s="20" t="str">
        <f>+VLOOKUP(Sitio_Publico[[#This Row],[Muestra]],Estructura!$Y$4:$AB$175,4,0)</f>
        <v>M-1001</v>
      </c>
    </row>
    <row r="89" spans="1:27" ht="30.6" x14ac:dyDescent="0.3">
      <c r="A89" s="18" t="s">
        <v>529</v>
      </c>
      <c r="B89" s="12">
        <f t="shared" si="61"/>
        <v>1</v>
      </c>
      <c r="C89" s="25" t="str">
        <f t="shared" si="97"/>
        <v>Agricultura</v>
      </c>
      <c r="D89" s="25" t="str">
        <f t="shared" si="98"/>
        <v>Agropecuario y Forestal</v>
      </c>
      <c r="E89" s="51">
        <v>11</v>
      </c>
      <c r="F89" s="25" t="str">
        <f t="shared" ref="F89:G89" si="101">+F88</f>
        <v>Fruta</v>
      </c>
      <c r="G89" s="25" t="str">
        <f t="shared" si="101"/>
        <v>Exportaciones</v>
      </c>
      <c r="H89" s="50" t="s">
        <v>697</v>
      </c>
      <c r="I89" s="49" t="s">
        <v>639</v>
      </c>
      <c r="J89" s="12" t="str">
        <f t="shared" si="94"/>
        <v>Ninguno</v>
      </c>
      <c r="K89" s="48" t="str">
        <f t="shared" si="94"/>
        <v>Tipo de Fruta</v>
      </c>
      <c r="L89" s="44" t="str">
        <f t="shared" si="70"/>
        <v>Año 2020</v>
      </c>
      <c r="M89" s="12" t="str">
        <f t="shared" si="91"/>
        <v>Dólares (USD)</v>
      </c>
      <c r="N89" s="12" t="str">
        <f t="shared" si="92"/>
        <v>Oficina de Estudios y Políticas Agrarias (ODEPA)</v>
      </c>
      <c r="O89" s="45" t="str">
        <f>"Valor de las exportaciones de fruta, por "&amp;Sitio_Publico[[#This Row],[Muestra]]&amp;", con destino a  "&amp;I89&amp;", durante el "&amp;L89</f>
        <v>Valor de las exportaciones de fruta, por Tipo de Fruta, con destino a  Australia, durante el Año 2020</v>
      </c>
      <c r="P8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Australia durante el Año 2020 de acuerdo a datos recopilados por la Oficina de Estudios y Políticas Agrarias (ODEPA)- Dólares (USD)</v>
      </c>
      <c r="Q89" s="27" t="str">
        <f t="shared" si="100"/>
        <v>Gráfico Proporciones</v>
      </c>
      <c r="R89" s="28"/>
      <c r="S89" s="47" t="str">
        <f t="shared" si="96"/>
        <v>https://analytics.zoho.com/open-view/2395394000006082576?ZOHO_CRITERIA=%22Trasposicion_4.2%22.%22ID_territorio%22%3D11</v>
      </c>
      <c r="T89" s="16">
        <f t="shared" si="63"/>
        <v>777</v>
      </c>
      <c r="U89" s="24" t="s">
        <v>445</v>
      </c>
      <c r="V89" s="20" t="str">
        <f>+Sitio_Publico[[#This Row],[idcoleccion]]&amp;"-"&amp;Sitio_Publico[[#This Row],[id]]</f>
        <v>1-0088</v>
      </c>
      <c r="W89" s="20">
        <f>+VLOOKUP(Sitio_Publico[[#This Row],[territorio]],Estructura!$AE$4:$AH$1500,4,0)</f>
        <v>0</v>
      </c>
      <c r="X89" s="20" t="str">
        <f>+VLOOKUP(Sitio_Publico[[#This Row],[tema]],Estructura!$G$4:$J$1514,4,0)</f>
        <v>T-100</v>
      </c>
      <c r="Y89" s="20" t="str">
        <f>+VLOOKUP(Sitio_Publico[[#This Row],[contenido]],Estructura!$L$4:$O$18,4,0)</f>
        <v>C-101</v>
      </c>
      <c r="Z89" s="20" t="str">
        <f>+VLOOKUP(Sitio_Publico[[#This Row],[Filtro Integrado]],Estructura!$U$4:$W$52,3,0)</f>
        <v>FI-1</v>
      </c>
      <c r="AA89" s="20" t="str">
        <f>+VLOOKUP(Sitio_Publico[[#This Row],[Muestra]],Estructura!$Y$4:$AB$175,4,0)</f>
        <v>M-1001</v>
      </c>
    </row>
    <row r="90" spans="1:27" ht="30.6" x14ac:dyDescent="0.3">
      <c r="A90" s="18" t="s">
        <v>530</v>
      </c>
      <c r="B90" s="12">
        <f t="shared" si="61"/>
        <v>1</v>
      </c>
      <c r="C90" s="25" t="str">
        <f t="shared" si="97"/>
        <v>Agricultura</v>
      </c>
      <c r="D90" s="25" t="str">
        <f t="shared" si="98"/>
        <v>Agropecuario y Forestal</v>
      </c>
      <c r="E90" s="51">
        <v>12</v>
      </c>
      <c r="F90" s="25" t="str">
        <f t="shared" ref="F90:G90" si="102">+F89</f>
        <v>Fruta</v>
      </c>
      <c r="G90" s="25" t="str">
        <f t="shared" si="102"/>
        <v>Exportaciones</v>
      </c>
      <c r="H90" s="50" t="s">
        <v>697</v>
      </c>
      <c r="I90" s="49" t="s">
        <v>640</v>
      </c>
      <c r="J90" s="12" t="str">
        <f t="shared" si="94"/>
        <v>Ninguno</v>
      </c>
      <c r="K90" s="48" t="str">
        <f t="shared" si="94"/>
        <v>Tipo de Fruta</v>
      </c>
      <c r="L90" s="44" t="str">
        <f t="shared" si="70"/>
        <v>Año 2020</v>
      </c>
      <c r="M90" s="12" t="str">
        <f t="shared" si="91"/>
        <v>Dólares (USD)</v>
      </c>
      <c r="N90" s="12" t="str">
        <f t="shared" si="92"/>
        <v>Oficina de Estudios y Políticas Agrarias (ODEPA)</v>
      </c>
      <c r="O90" s="45" t="str">
        <f>"Valor de las exportaciones de fruta, por "&amp;Sitio_Publico[[#This Row],[Muestra]]&amp;", con destino a  "&amp;I90&amp;", durante el "&amp;L90</f>
        <v>Valor de las exportaciones de fruta, por Tipo de Fruta, con destino a  Austria, durante el Año 2020</v>
      </c>
      <c r="P9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Austria durante el Año 2020 de acuerdo a datos recopilados por la Oficina de Estudios y Políticas Agrarias (ODEPA)- Dólares (USD)</v>
      </c>
      <c r="Q90" s="27" t="str">
        <f t="shared" si="100"/>
        <v>Gráfico Proporciones</v>
      </c>
      <c r="R90" s="28"/>
      <c r="S90" s="47" t="str">
        <f t="shared" si="96"/>
        <v>https://analytics.zoho.com/open-view/2395394000006082576?ZOHO_CRITERIA=%22Trasposicion_4.2%22.%22ID_territorio%22%3D12</v>
      </c>
      <c r="T90" s="16">
        <f t="shared" si="63"/>
        <v>777</v>
      </c>
      <c r="U90" s="24" t="s">
        <v>445</v>
      </c>
      <c r="V90" s="20" t="str">
        <f>+Sitio_Publico[[#This Row],[idcoleccion]]&amp;"-"&amp;Sitio_Publico[[#This Row],[id]]</f>
        <v>1-0089</v>
      </c>
      <c r="W90" s="20">
        <f>+VLOOKUP(Sitio_Publico[[#This Row],[territorio]],Estructura!$AE$4:$AH$1500,4,0)</f>
        <v>0</v>
      </c>
      <c r="X90" s="20" t="str">
        <f>+VLOOKUP(Sitio_Publico[[#This Row],[tema]],Estructura!$G$4:$J$1514,4,0)</f>
        <v>T-100</v>
      </c>
      <c r="Y90" s="20" t="str">
        <f>+VLOOKUP(Sitio_Publico[[#This Row],[contenido]],Estructura!$L$4:$O$18,4,0)</f>
        <v>C-101</v>
      </c>
      <c r="Z90" s="20" t="str">
        <f>+VLOOKUP(Sitio_Publico[[#This Row],[Filtro Integrado]],Estructura!$U$4:$W$52,3,0)</f>
        <v>FI-1</v>
      </c>
      <c r="AA90" s="20" t="str">
        <f>+VLOOKUP(Sitio_Publico[[#This Row],[Muestra]],Estructura!$Y$4:$AB$175,4,0)</f>
        <v>M-1001</v>
      </c>
    </row>
    <row r="91" spans="1:27" ht="30.6" x14ac:dyDescent="0.3">
      <c r="A91" s="18" t="s">
        <v>531</v>
      </c>
      <c r="B91" s="12">
        <f t="shared" si="61"/>
        <v>1</v>
      </c>
      <c r="C91" s="25" t="str">
        <f t="shared" si="97"/>
        <v>Agricultura</v>
      </c>
      <c r="D91" s="25" t="str">
        <f t="shared" si="98"/>
        <v>Agropecuario y Forestal</v>
      </c>
      <c r="E91" s="51">
        <v>13</v>
      </c>
      <c r="F91" s="25" t="str">
        <f t="shared" ref="F91:G91" si="103">+F90</f>
        <v>Fruta</v>
      </c>
      <c r="G91" s="25" t="str">
        <f t="shared" si="103"/>
        <v>Exportaciones</v>
      </c>
      <c r="H91" s="50" t="s">
        <v>697</v>
      </c>
      <c r="I91" s="49" t="s">
        <v>641</v>
      </c>
      <c r="J91" s="12" t="str">
        <f t="shared" si="94"/>
        <v>Ninguno</v>
      </c>
      <c r="K91" s="48" t="str">
        <f t="shared" si="94"/>
        <v>Tipo de Fruta</v>
      </c>
      <c r="L91" s="44" t="str">
        <f t="shared" si="70"/>
        <v>Año 2020</v>
      </c>
      <c r="M91" s="12" t="str">
        <f t="shared" si="91"/>
        <v>Dólares (USD)</v>
      </c>
      <c r="N91" s="12" t="str">
        <f t="shared" si="92"/>
        <v>Oficina de Estudios y Políticas Agrarias (ODEPA)</v>
      </c>
      <c r="O91" s="45" t="str">
        <f>"Valor de las exportaciones de fruta, por "&amp;Sitio_Publico[[#This Row],[Muestra]]&amp;", con destino a  "&amp;I91&amp;", durante el "&amp;L91</f>
        <v>Valor de las exportaciones de fruta, por Tipo de Fruta, con destino a  Azerbaiyán, durante el Año 2020</v>
      </c>
      <c r="P9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Azerbaiyán durante el Año 2020 de acuerdo a datos recopilados por la Oficina de Estudios y Políticas Agrarias (ODEPA)- Dólares (USD)</v>
      </c>
      <c r="Q91" s="27" t="str">
        <f t="shared" si="100"/>
        <v>Gráfico Proporciones</v>
      </c>
      <c r="R91" s="28"/>
      <c r="S91" s="47" t="str">
        <f t="shared" si="96"/>
        <v>https://analytics.zoho.com/open-view/2395394000006082576?ZOHO_CRITERIA=%22Trasposicion_4.2%22.%22ID_territorio%22%3D13</v>
      </c>
      <c r="T91" s="16">
        <f t="shared" si="63"/>
        <v>777</v>
      </c>
      <c r="U91" s="24" t="s">
        <v>445</v>
      </c>
      <c r="V91" s="20" t="str">
        <f>+Sitio_Publico[[#This Row],[idcoleccion]]&amp;"-"&amp;Sitio_Publico[[#This Row],[id]]</f>
        <v>1-0090</v>
      </c>
      <c r="W91" s="20">
        <f>+VLOOKUP(Sitio_Publico[[#This Row],[territorio]],Estructura!$AE$4:$AH$1500,4,0)</f>
        <v>0</v>
      </c>
      <c r="X91" s="20" t="str">
        <f>+VLOOKUP(Sitio_Publico[[#This Row],[tema]],Estructura!$G$4:$J$1514,4,0)</f>
        <v>T-100</v>
      </c>
      <c r="Y91" s="20" t="str">
        <f>+VLOOKUP(Sitio_Publico[[#This Row],[contenido]],Estructura!$L$4:$O$18,4,0)</f>
        <v>C-101</v>
      </c>
      <c r="Z91" s="20" t="str">
        <f>+VLOOKUP(Sitio_Publico[[#This Row],[Filtro Integrado]],Estructura!$U$4:$W$52,3,0)</f>
        <v>FI-1</v>
      </c>
      <c r="AA91" s="20" t="str">
        <f>+VLOOKUP(Sitio_Publico[[#This Row],[Muestra]],Estructura!$Y$4:$AB$175,4,0)</f>
        <v>M-1001</v>
      </c>
    </row>
    <row r="92" spans="1:27" ht="30.6" x14ac:dyDescent="0.3">
      <c r="A92" s="18" t="s">
        <v>532</v>
      </c>
      <c r="B92" s="12">
        <f t="shared" si="61"/>
        <v>1</v>
      </c>
      <c r="C92" s="25" t="str">
        <f t="shared" si="97"/>
        <v>Agricultura</v>
      </c>
      <c r="D92" s="25" t="str">
        <f t="shared" si="98"/>
        <v>Agropecuario y Forestal</v>
      </c>
      <c r="E92" s="51">
        <v>18</v>
      </c>
      <c r="F92" s="25" t="str">
        <f t="shared" ref="F92:G92" si="104">+F91</f>
        <v>Fruta</v>
      </c>
      <c r="G92" s="25" t="str">
        <f t="shared" si="104"/>
        <v>Exportaciones</v>
      </c>
      <c r="H92" s="50" t="s">
        <v>697</v>
      </c>
      <c r="I92" s="49" t="s">
        <v>642</v>
      </c>
      <c r="J92" s="12" t="str">
        <f t="shared" si="94"/>
        <v>Ninguno</v>
      </c>
      <c r="K92" s="48" t="str">
        <f t="shared" si="94"/>
        <v>Tipo de Fruta</v>
      </c>
      <c r="L92" s="44" t="str">
        <f t="shared" si="70"/>
        <v>Año 2020</v>
      </c>
      <c r="M92" s="12" t="str">
        <f t="shared" si="91"/>
        <v>Dólares (USD)</v>
      </c>
      <c r="N92" s="12" t="str">
        <f t="shared" si="92"/>
        <v>Oficina de Estudios y Políticas Agrarias (ODEPA)</v>
      </c>
      <c r="O92" s="45" t="str">
        <f>"Valor de las exportaciones de fruta, por "&amp;Sitio_Publico[[#This Row],[Muestra]]&amp;", con destino a  "&amp;I92&amp;", durante el "&amp;L92</f>
        <v>Valor de las exportaciones de fruta, por Tipo de Fruta, con destino a  Bélgica, durante el Año 2020</v>
      </c>
      <c r="P9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Bélgica durante el Año 2020 de acuerdo a datos recopilados por la Oficina de Estudios y Políticas Agrarias (ODEPA)- Dólares (USD)</v>
      </c>
      <c r="Q92" s="27" t="str">
        <f t="shared" si="100"/>
        <v>Gráfico Proporciones</v>
      </c>
      <c r="R92" s="28"/>
      <c r="S92" s="47" t="str">
        <f t="shared" si="96"/>
        <v>https://analytics.zoho.com/open-view/2395394000006082576?ZOHO_CRITERIA=%22Trasposicion_4.2%22.%22ID_territorio%22%3D18</v>
      </c>
      <c r="T92" s="16">
        <f t="shared" si="63"/>
        <v>777</v>
      </c>
      <c r="U92" s="24" t="s">
        <v>445</v>
      </c>
      <c r="V92" s="20" t="str">
        <f>+Sitio_Publico[[#This Row],[idcoleccion]]&amp;"-"&amp;Sitio_Publico[[#This Row],[id]]</f>
        <v>1-0091</v>
      </c>
      <c r="W92" s="20">
        <f>+VLOOKUP(Sitio_Publico[[#This Row],[territorio]],Estructura!$AE$4:$AH$1500,4,0)</f>
        <v>0</v>
      </c>
      <c r="X92" s="20" t="str">
        <f>+VLOOKUP(Sitio_Publico[[#This Row],[tema]],Estructura!$G$4:$J$1514,4,0)</f>
        <v>T-100</v>
      </c>
      <c r="Y92" s="20" t="str">
        <f>+VLOOKUP(Sitio_Publico[[#This Row],[contenido]],Estructura!$L$4:$O$18,4,0)</f>
        <v>C-101</v>
      </c>
      <c r="Z92" s="20" t="str">
        <f>+VLOOKUP(Sitio_Publico[[#This Row],[Filtro Integrado]],Estructura!$U$4:$W$52,3,0)</f>
        <v>FI-1</v>
      </c>
      <c r="AA92" s="20" t="str">
        <f>+VLOOKUP(Sitio_Publico[[#This Row],[Muestra]],Estructura!$Y$4:$AB$175,4,0)</f>
        <v>M-1001</v>
      </c>
    </row>
    <row r="93" spans="1:27" ht="30.6" x14ac:dyDescent="0.3">
      <c r="A93" s="18" t="s">
        <v>533</v>
      </c>
      <c r="B93" s="12">
        <f t="shared" si="61"/>
        <v>1</v>
      </c>
      <c r="C93" s="25" t="str">
        <f t="shared" si="97"/>
        <v>Agricultura</v>
      </c>
      <c r="D93" s="25" t="str">
        <f t="shared" si="98"/>
        <v>Agropecuario y Forestal</v>
      </c>
      <c r="E93" s="51">
        <v>21</v>
      </c>
      <c r="F93" s="25" t="str">
        <f t="shared" ref="F93:G93" si="105">+F92</f>
        <v>Fruta</v>
      </c>
      <c r="G93" s="25" t="str">
        <f t="shared" si="105"/>
        <v>Exportaciones</v>
      </c>
      <c r="H93" s="50" t="s">
        <v>697</v>
      </c>
      <c r="I93" s="49" t="s">
        <v>643</v>
      </c>
      <c r="J93" s="12" t="str">
        <f t="shared" si="94"/>
        <v>Ninguno</v>
      </c>
      <c r="K93" s="48" t="str">
        <f t="shared" si="94"/>
        <v>Tipo de Fruta</v>
      </c>
      <c r="L93" s="44" t="str">
        <f t="shared" si="70"/>
        <v>Año 2020</v>
      </c>
      <c r="M93" s="12" t="str">
        <f t="shared" si="91"/>
        <v>Dólares (USD)</v>
      </c>
      <c r="N93" s="12" t="str">
        <f t="shared" si="92"/>
        <v>Oficina de Estudios y Políticas Agrarias (ODEPA)</v>
      </c>
      <c r="O93" s="45" t="str">
        <f>"Valor de las exportaciones de fruta, por "&amp;Sitio_Publico[[#This Row],[Muestra]]&amp;", con destino a  "&amp;I93&amp;", durante el "&amp;L93</f>
        <v>Valor de las exportaciones de fruta, por Tipo de Fruta, con destino a  Bielorrusia, durante el Año 2020</v>
      </c>
      <c r="P9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Bielorrusia durante el Año 2020 de acuerdo a datos recopilados por la Oficina de Estudios y Políticas Agrarias (ODEPA)- Dólares (USD)</v>
      </c>
      <c r="Q93" s="27" t="str">
        <f t="shared" si="100"/>
        <v>Gráfico Proporciones</v>
      </c>
      <c r="R93" s="28"/>
      <c r="S93" s="47" t="str">
        <f t="shared" si="96"/>
        <v>https://analytics.zoho.com/open-view/2395394000006082576?ZOHO_CRITERIA=%22Trasposicion_4.2%22.%22ID_territorio%22%3D21</v>
      </c>
      <c r="T93" s="16">
        <f t="shared" si="63"/>
        <v>777</v>
      </c>
      <c r="U93" s="24" t="s">
        <v>445</v>
      </c>
      <c r="V93" s="20" t="str">
        <f>+Sitio_Publico[[#This Row],[idcoleccion]]&amp;"-"&amp;Sitio_Publico[[#This Row],[id]]</f>
        <v>1-0092</v>
      </c>
      <c r="W93" s="20">
        <f>+VLOOKUP(Sitio_Publico[[#This Row],[territorio]],Estructura!$AE$4:$AH$1500,4,0)</f>
        <v>0</v>
      </c>
      <c r="X93" s="20" t="str">
        <f>+VLOOKUP(Sitio_Publico[[#This Row],[tema]],Estructura!$G$4:$J$1514,4,0)</f>
        <v>T-100</v>
      </c>
      <c r="Y93" s="20" t="str">
        <f>+VLOOKUP(Sitio_Publico[[#This Row],[contenido]],Estructura!$L$4:$O$18,4,0)</f>
        <v>C-101</v>
      </c>
      <c r="Z93" s="20" t="str">
        <f>+VLOOKUP(Sitio_Publico[[#This Row],[Filtro Integrado]],Estructura!$U$4:$W$52,3,0)</f>
        <v>FI-1</v>
      </c>
      <c r="AA93" s="20" t="str">
        <f>+VLOOKUP(Sitio_Publico[[#This Row],[Muestra]],Estructura!$Y$4:$AB$175,4,0)</f>
        <v>M-1001</v>
      </c>
    </row>
    <row r="94" spans="1:27" ht="30.6" x14ac:dyDescent="0.3">
      <c r="A94" s="18" t="s">
        <v>534</v>
      </c>
      <c r="B94" s="12">
        <f t="shared" si="61"/>
        <v>1</v>
      </c>
      <c r="C94" s="25" t="str">
        <f t="shared" si="97"/>
        <v>Agricultura</v>
      </c>
      <c r="D94" s="25" t="str">
        <f t="shared" si="98"/>
        <v>Agropecuario y Forestal</v>
      </c>
      <c r="E94" s="51">
        <v>23</v>
      </c>
      <c r="F94" s="25" t="str">
        <f t="shared" ref="F94:G94" si="106">+F93</f>
        <v>Fruta</v>
      </c>
      <c r="G94" s="25" t="str">
        <f t="shared" si="106"/>
        <v>Exportaciones</v>
      </c>
      <c r="H94" s="50" t="s">
        <v>697</v>
      </c>
      <c r="I94" s="49" t="s">
        <v>644</v>
      </c>
      <c r="J94" s="12" t="str">
        <f t="shared" si="94"/>
        <v>Ninguno</v>
      </c>
      <c r="K94" s="48" t="str">
        <f t="shared" si="94"/>
        <v>Tipo de Fruta</v>
      </c>
      <c r="L94" s="44" t="str">
        <f t="shared" si="70"/>
        <v>Año 2020</v>
      </c>
      <c r="M94" s="12" t="str">
        <f t="shared" si="91"/>
        <v>Dólares (USD)</v>
      </c>
      <c r="N94" s="12" t="str">
        <f t="shared" si="92"/>
        <v>Oficina de Estudios y Políticas Agrarias (ODEPA)</v>
      </c>
      <c r="O94" s="45" t="str">
        <f>"Valor de las exportaciones de fruta, por "&amp;Sitio_Publico[[#This Row],[Muestra]]&amp;", con destino a  "&amp;I94&amp;", durante el "&amp;L94</f>
        <v>Valor de las exportaciones de fruta, por Tipo de Fruta, con destino a  Bolivia, durante el Año 2020</v>
      </c>
      <c r="P9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Bolivia durante el Año 2020 de acuerdo a datos recopilados por la Oficina de Estudios y Políticas Agrarias (ODEPA)- Dólares (USD)</v>
      </c>
      <c r="Q94" s="27" t="str">
        <f t="shared" si="100"/>
        <v>Gráfico Proporciones</v>
      </c>
      <c r="R94" s="28"/>
      <c r="S94" s="47" t="str">
        <f t="shared" si="96"/>
        <v>https://analytics.zoho.com/open-view/2395394000006082576?ZOHO_CRITERIA=%22Trasposicion_4.2%22.%22ID_territorio%22%3D23</v>
      </c>
      <c r="T94" s="16">
        <f t="shared" si="63"/>
        <v>777</v>
      </c>
      <c r="U94" s="24" t="s">
        <v>445</v>
      </c>
      <c r="V94" s="20" t="str">
        <f>+Sitio_Publico[[#This Row],[idcoleccion]]&amp;"-"&amp;Sitio_Publico[[#This Row],[id]]</f>
        <v>1-0093</v>
      </c>
      <c r="W94" s="20">
        <f>+VLOOKUP(Sitio_Publico[[#This Row],[territorio]],Estructura!$AE$4:$AH$1500,4,0)</f>
        <v>0</v>
      </c>
      <c r="X94" s="20" t="str">
        <f>+VLOOKUP(Sitio_Publico[[#This Row],[tema]],Estructura!$G$4:$J$1514,4,0)</f>
        <v>T-100</v>
      </c>
      <c r="Y94" s="20" t="str">
        <f>+VLOOKUP(Sitio_Publico[[#This Row],[contenido]],Estructura!$L$4:$O$18,4,0)</f>
        <v>C-101</v>
      </c>
      <c r="Z94" s="20" t="str">
        <f>+VLOOKUP(Sitio_Publico[[#This Row],[Filtro Integrado]],Estructura!$U$4:$W$52,3,0)</f>
        <v>FI-1</v>
      </c>
      <c r="AA94" s="20" t="str">
        <f>+VLOOKUP(Sitio_Publico[[#This Row],[Muestra]],Estructura!$Y$4:$AB$175,4,0)</f>
        <v>M-1001</v>
      </c>
    </row>
    <row r="95" spans="1:27" ht="30.6" x14ac:dyDescent="0.3">
      <c r="A95" s="18" t="s">
        <v>535</v>
      </c>
      <c r="B95" s="12">
        <f t="shared" si="61"/>
        <v>1</v>
      </c>
      <c r="C95" s="25" t="str">
        <f t="shared" si="97"/>
        <v>Agricultura</v>
      </c>
      <c r="D95" s="25" t="str">
        <f t="shared" si="98"/>
        <v>Agropecuario y Forestal</v>
      </c>
      <c r="E95" s="51">
        <v>26</v>
      </c>
      <c r="F95" s="25" t="str">
        <f t="shared" ref="F95:G95" si="107">+F94</f>
        <v>Fruta</v>
      </c>
      <c r="G95" s="25" t="str">
        <f t="shared" si="107"/>
        <v>Exportaciones</v>
      </c>
      <c r="H95" s="50" t="s">
        <v>697</v>
      </c>
      <c r="I95" s="49" t="s">
        <v>645</v>
      </c>
      <c r="J95" s="12" t="str">
        <f t="shared" si="94"/>
        <v>Ninguno</v>
      </c>
      <c r="K95" s="48" t="str">
        <f t="shared" si="94"/>
        <v>Tipo de Fruta</v>
      </c>
      <c r="L95" s="44" t="str">
        <f t="shared" si="70"/>
        <v>Año 2020</v>
      </c>
      <c r="M95" s="12" t="str">
        <f t="shared" si="91"/>
        <v>Dólares (USD)</v>
      </c>
      <c r="N95" s="12" t="str">
        <f t="shared" si="92"/>
        <v>Oficina de Estudios y Políticas Agrarias (ODEPA)</v>
      </c>
      <c r="O95" s="45" t="str">
        <f>"Valor de las exportaciones de fruta, por "&amp;Sitio_Publico[[#This Row],[Muestra]]&amp;", con destino a  "&amp;I95&amp;", durante el "&amp;L95</f>
        <v>Valor de las exportaciones de fruta, por Tipo de Fruta, con destino a  Brasil, durante el Año 2020</v>
      </c>
      <c r="P9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Brasil durante el Año 2020 de acuerdo a datos recopilados por la Oficina de Estudios y Políticas Agrarias (ODEPA)- Dólares (USD)</v>
      </c>
      <c r="Q95" s="27" t="str">
        <f t="shared" si="100"/>
        <v>Gráfico Proporciones</v>
      </c>
      <c r="R95" s="28"/>
      <c r="S95" s="47" t="str">
        <f t="shared" si="96"/>
        <v>https://analytics.zoho.com/open-view/2395394000006082576?ZOHO_CRITERIA=%22Trasposicion_4.2%22.%22ID_territorio%22%3D26</v>
      </c>
      <c r="T95" s="16">
        <f t="shared" si="63"/>
        <v>777</v>
      </c>
      <c r="U95" s="24" t="s">
        <v>445</v>
      </c>
      <c r="V95" s="20" t="str">
        <f>+Sitio_Publico[[#This Row],[idcoleccion]]&amp;"-"&amp;Sitio_Publico[[#This Row],[id]]</f>
        <v>1-0094</v>
      </c>
      <c r="W95" s="20">
        <f>+VLOOKUP(Sitio_Publico[[#This Row],[territorio]],Estructura!$AE$4:$AH$1500,4,0)</f>
        <v>0</v>
      </c>
      <c r="X95" s="20" t="str">
        <f>+VLOOKUP(Sitio_Publico[[#This Row],[tema]],Estructura!$G$4:$J$1514,4,0)</f>
        <v>T-100</v>
      </c>
      <c r="Y95" s="20" t="str">
        <f>+VLOOKUP(Sitio_Publico[[#This Row],[contenido]],Estructura!$L$4:$O$18,4,0)</f>
        <v>C-101</v>
      </c>
      <c r="Z95" s="20" t="str">
        <f>+VLOOKUP(Sitio_Publico[[#This Row],[Filtro Integrado]],Estructura!$U$4:$W$52,3,0)</f>
        <v>FI-1</v>
      </c>
      <c r="AA95" s="20" t="str">
        <f>+VLOOKUP(Sitio_Publico[[#This Row],[Muestra]],Estructura!$Y$4:$AB$175,4,0)</f>
        <v>M-1001</v>
      </c>
    </row>
    <row r="96" spans="1:27" ht="30.6" x14ac:dyDescent="0.3">
      <c r="A96" s="18" t="s">
        <v>536</v>
      </c>
      <c r="B96" s="12">
        <f t="shared" si="61"/>
        <v>1</v>
      </c>
      <c r="C96" s="25" t="str">
        <f t="shared" si="97"/>
        <v>Agricultura</v>
      </c>
      <c r="D96" s="25" t="str">
        <f t="shared" si="98"/>
        <v>Agropecuario y Forestal</v>
      </c>
      <c r="E96" s="51">
        <v>35</v>
      </c>
      <c r="F96" s="25" t="str">
        <f t="shared" ref="F96:G96" si="108">+F95</f>
        <v>Fruta</v>
      </c>
      <c r="G96" s="25" t="str">
        <f t="shared" si="108"/>
        <v>Exportaciones</v>
      </c>
      <c r="H96" s="50" t="s">
        <v>697</v>
      </c>
      <c r="I96" s="49" t="s">
        <v>646</v>
      </c>
      <c r="J96" s="12" t="str">
        <f t="shared" si="94"/>
        <v>Ninguno</v>
      </c>
      <c r="K96" s="48" t="str">
        <f t="shared" si="94"/>
        <v>Tipo de Fruta</v>
      </c>
      <c r="L96" s="44" t="str">
        <f t="shared" si="70"/>
        <v>Año 2020</v>
      </c>
      <c r="M96" s="12" t="str">
        <f t="shared" si="91"/>
        <v>Dólares (USD)</v>
      </c>
      <c r="N96" s="12" t="str">
        <f t="shared" si="92"/>
        <v>Oficina de Estudios y Políticas Agrarias (ODEPA)</v>
      </c>
      <c r="O96" s="45" t="str">
        <f>"Valor de las exportaciones de fruta, por "&amp;Sitio_Publico[[#This Row],[Muestra]]&amp;", con destino a  "&amp;I96&amp;", durante el "&amp;L96</f>
        <v>Valor de las exportaciones de fruta, por Tipo de Fruta, con destino a  Canadá, durante el Año 2020</v>
      </c>
      <c r="P9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Canadá durante el Año 2020 de acuerdo a datos recopilados por la Oficina de Estudios y Políticas Agrarias (ODEPA)- Dólares (USD)</v>
      </c>
      <c r="Q96" s="27" t="str">
        <f t="shared" si="100"/>
        <v>Gráfico Proporciones</v>
      </c>
      <c r="R96" s="28"/>
      <c r="S96" s="47" t="str">
        <f t="shared" si="96"/>
        <v>https://analytics.zoho.com/open-view/2395394000006082576?ZOHO_CRITERIA=%22Trasposicion_4.2%22.%22ID_territorio%22%3D35</v>
      </c>
      <c r="T96" s="16">
        <f t="shared" si="63"/>
        <v>777</v>
      </c>
      <c r="U96" s="24" t="s">
        <v>445</v>
      </c>
      <c r="V96" s="20" t="str">
        <f>+Sitio_Publico[[#This Row],[idcoleccion]]&amp;"-"&amp;Sitio_Publico[[#This Row],[id]]</f>
        <v>1-0095</v>
      </c>
      <c r="W96" s="20">
        <f>+VLOOKUP(Sitio_Publico[[#This Row],[territorio]],Estructura!$AE$4:$AH$1500,4,0)</f>
        <v>0</v>
      </c>
      <c r="X96" s="20" t="str">
        <f>+VLOOKUP(Sitio_Publico[[#This Row],[tema]],Estructura!$G$4:$J$1514,4,0)</f>
        <v>T-100</v>
      </c>
      <c r="Y96" s="20" t="str">
        <f>+VLOOKUP(Sitio_Publico[[#This Row],[contenido]],Estructura!$L$4:$O$18,4,0)</f>
        <v>C-101</v>
      </c>
      <c r="Z96" s="20" t="str">
        <f>+VLOOKUP(Sitio_Publico[[#This Row],[Filtro Integrado]],Estructura!$U$4:$W$52,3,0)</f>
        <v>FI-1</v>
      </c>
      <c r="AA96" s="20" t="str">
        <f>+VLOOKUP(Sitio_Publico[[#This Row],[Muestra]],Estructura!$Y$4:$AB$175,4,0)</f>
        <v>M-1001</v>
      </c>
    </row>
    <row r="97" spans="1:27" ht="30.6" x14ac:dyDescent="0.3">
      <c r="A97" s="18" t="s">
        <v>537</v>
      </c>
      <c r="B97" s="12">
        <f t="shared" si="61"/>
        <v>1</v>
      </c>
      <c r="C97" s="25" t="str">
        <f t="shared" si="97"/>
        <v>Agricultura</v>
      </c>
      <c r="D97" s="25" t="str">
        <f t="shared" si="98"/>
        <v>Agropecuario y Forestal</v>
      </c>
      <c r="E97" s="51">
        <v>39</v>
      </c>
      <c r="F97" s="25" t="str">
        <f t="shared" ref="F97:G97" si="109">+F96</f>
        <v>Fruta</v>
      </c>
      <c r="G97" s="25" t="str">
        <f t="shared" si="109"/>
        <v>Exportaciones</v>
      </c>
      <c r="H97" s="50" t="s">
        <v>697</v>
      </c>
      <c r="I97" s="49" t="s">
        <v>648</v>
      </c>
      <c r="J97" s="12" t="str">
        <f t="shared" si="94"/>
        <v>Ninguno</v>
      </c>
      <c r="K97" s="48" t="str">
        <f t="shared" si="94"/>
        <v>Tipo de Fruta</v>
      </c>
      <c r="L97" s="44" t="str">
        <f t="shared" si="70"/>
        <v>Año 2020</v>
      </c>
      <c r="M97" s="12" t="str">
        <f t="shared" si="91"/>
        <v>Dólares (USD)</v>
      </c>
      <c r="N97" s="12" t="str">
        <f t="shared" si="92"/>
        <v>Oficina de Estudios y Políticas Agrarias (ODEPA)</v>
      </c>
      <c r="O97" s="45" t="str">
        <f>"Valor de las exportaciones de fruta, por "&amp;Sitio_Publico[[#This Row],[Muestra]]&amp;", con destino a  "&amp;I97&amp;", durante el "&amp;L97</f>
        <v>Valor de las exportaciones de fruta, por Tipo de Fruta, con destino a  China, durante el Año 2020</v>
      </c>
      <c r="P9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China durante el Año 2020 de acuerdo a datos recopilados por la Oficina de Estudios y Políticas Agrarias (ODEPA)- Dólares (USD)</v>
      </c>
      <c r="Q97" s="27" t="str">
        <f t="shared" si="100"/>
        <v>Gráfico Proporciones</v>
      </c>
      <c r="R97" s="28"/>
      <c r="S97" s="47" t="str">
        <f t="shared" si="96"/>
        <v>https://analytics.zoho.com/open-view/2395394000006082576?ZOHO_CRITERIA=%22Trasposicion_4.2%22.%22ID_territorio%22%3D39</v>
      </c>
      <c r="T97" s="16">
        <f t="shared" si="63"/>
        <v>777</v>
      </c>
      <c r="U97" s="24" t="s">
        <v>445</v>
      </c>
      <c r="V97" s="20" t="str">
        <f>+Sitio_Publico[[#This Row],[idcoleccion]]&amp;"-"&amp;Sitio_Publico[[#This Row],[id]]</f>
        <v>1-0096</v>
      </c>
      <c r="W97" s="20">
        <f>+VLOOKUP(Sitio_Publico[[#This Row],[territorio]],Estructura!$AE$4:$AH$1500,4,0)</f>
        <v>0</v>
      </c>
      <c r="X97" s="20" t="str">
        <f>+VLOOKUP(Sitio_Publico[[#This Row],[tema]],Estructura!$G$4:$J$1514,4,0)</f>
        <v>T-100</v>
      </c>
      <c r="Y97" s="20" t="str">
        <f>+VLOOKUP(Sitio_Publico[[#This Row],[contenido]],Estructura!$L$4:$O$18,4,0)</f>
        <v>C-101</v>
      </c>
      <c r="Z97" s="20" t="str">
        <f>+VLOOKUP(Sitio_Publico[[#This Row],[Filtro Integrado]],Estructura!$U$4:$W$52,3,0)</f>
        <v>FI-1</v>
      </c>
      <c r="AA97" s="20" t="str">
        <f>+VLOOKUP(Sitio_Publico[[#This Row],[Muestra]],Estructura!$Y$4:$AB$175,4,0)</f>
        <v>M-1001</v>
      </c>
    </row>
    <row r="98" spans="1:27" ht="30.6" x14ac:dyDescent="0.3">
      <c r="A98" s="18" t="s">
        <v>538</v>
      </c>
      <c r="B98" s="12">
        <f t="shared" si="61"/>
        <v>1</v>
      </c>
      <c r="C98" s="25" t="str">
        <f t="shared" si="97"/>
        <v>Agricultura</v>
      </c>
      <c r="D98" s="25" t="str">
        <f t="shared" si="98"/>
        <v>Agropecuario y Forestal</v>
      </c>
      <c r="E98" s="51">
        <v>41</v>
      </c>
      <c r="F98" s="25" t="str">
        <f t="shared" ref="F98:G98" si="110">+F97</f>
        <v>Fruta</v>
      </c>
      <c r="G98" s="25" t="str">
        <f t="shared" si="110"/>
        <v>Exportaciones</v>
      </c>
      <c r="H98" s="50" t="s">
        <v>697</v>
      </c>
      <c r="I98" s="49" t="s">
        <v>649</v>
      </c>
      <c r="J98" s="12" t="str">
        <f t="shared" si="94"/>
        <v>Ninguno</v>
      </c>
      <c r="K98" s="48" t="str">
        <f t="shared" si="94"/>
        <v>Tipo de Fruta</v>
      </c>
      <c r="L98" s="44" t="str">
        <f t="shared" si="70"/>
        <v>Año 2020</v>
      </c>
      <c r="M98" s="12" t="str">
        <f t="shared" si="91"/>
        <v>Dólares (USD)</v>
      </c>
      <c r="N98" s="12" t="str">
        <f t="shared" si="92"/>
        <v>Oficina de Estudios y Políticas Agrarias (ODEPA)</v>
      </c>
      <c r="O98" s="45" t="str">
        <f>"Valor de las exportaciones de fruta, por "&amp;Sitio_Publico[[#This Row],[Muestra]]&amp;", con destino a  "&amp;I98&amp;", durante el "&amp;L98</f>
        <v>Valor de las exportaciones de fruta, por Tipo de Fruta, con destino a  Colombia, durante el Año 2020</v>
      </c>
      <c r="P9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Colombia durante el Año 2020 de acuerdo a datos recopilados por la Oficina de Estudios y Políticas Agrarias (ODEPA)- Dólares (USD)</v>
      </c>
      <c r="Q98" s="27" t="str">
        <f t="shared" si="100"/>
        <v>Gráfico Proporciones</v>
      </c>
      <c r="R98" s="28"/>
      <c r="S98" s="47" t="str">
        <f t="shared" si="96"/>
        <v>https://analytics.zoho.com/open-view/2395394000006082576?ZOHO_CRITERIA=%22Trasposicion_4.2%22.%22ID_territorio%22%3D41</v>
      </c>
      <c r="T98" s="16">
        <f t="shared" si="63"/>
        <v>777</v>
      </c>
      <c r="U98" s="24" t="s">
        <v>445</v>
      </c>
      <c r="V98" s="20" t="str">
        <f>+Sitio_Publico[[#This Row],[idcoleccion]]&amp;"-"&amp;Sitio_Publico[[#This Row],[id]]</f>
        <v>1-0097</v>
      </c>
      <c r="W98" s="20">
        <f>+VLOOKUP(Sitio_Publico[[#This Row],[territorio]],Estructura!$AE$4:$AH$1500,4,0)</f>
        <v>0</v>
      </c>
      <c r="X98" s="20" t="str">
        <f>+VLOOKUP(Sitio_Publico[[#This Row],[tema]],Estructura!$G$4:$J$1514,4,0)</f>
        <v>T-100</v>
      </c>
      <c r="Y98" s="20" t="str">
        <f>+VLOOKUP(Sitio_Publico[[#This Row],[contenido]],Estructura!$L$4:$O$18,4,0)</f>
        <v>C-101</v>
      </c>
      <c r="Z98" s="20" t="str">
        <f>+VLOOKUP(Sitio_Publico[[#This Row],[Filtro Integrado]],Estructura!$U$4:$W$52,3,0)</f>
        <v>FI-1</v>
      </c>
      <c r="AA98" s="20" t="str">
        <f>+VLOOKUP(Sitio_Publico[[#This Row],[Muestra]],Estructura!$Y$4:$AB$175,4,0)</f>
        <v>M-1001</v>
      </c>
    </row>
    <row r="99" spans="1:27" ht="30.6" x14ac:dyDescent="0.3">
      <c r="A99" s="18" t="s">
        <v>539</v>
      </c>
      <c r="B99" s="12">
        <f t="shared" si="61"/>
        <v>1</v>
      </c>
      <c r="C99" s="25" t="str">
        <f t="shared" si="97"/>
        <v>Agricultura</v>
      </c>
      <c r="D99" s="25" t="str">
        <f t="shared" si="98"/>
        <v>Agropecuario y Forestal</v>
      </c>
      <c r="E99" s="51">
        <v>45</v>
      </c>
      <c r="F99" s="25" t="str">
        <f t="shared" ref="F99:G99" si="111">+F98</f>
        <v>Fruta</v>
      </c>
      <c r="G99" s="25" t="str">
        <f t="shared" si="111"/>
        <v>Exportaciones</v>
      </c>
      <c r="H99" s="50" t="s">
        <v>697</v>
      </c>
      <c r="I99" s="49" t="s">
        <v>668</v>
      </c>
      <c r="J99" s="12" t="str">
        <f t="shared" si="94"/>
        <v>Ninguno</v>
      </c>
      <c r="K99" s="48" t="str">
        <f t="shared" si="94"/>
        <v>Tipo de Fruta</v>
      </c>
      <c r="L99" s="44" t="str">
        <f t="shared" si="70"/>
        <v>Año 2020</v>
      </c>
      <c r="M99" s="12" t="str">
        <f t="shared" si="91"/>
        <v>Dólares (USD)</v>
      </c>
      <c r="N99" s="12" t="str">
        <f t="shared" si="92"/>
        <v>Oficina de Estudios y Políticas Agrarias (ODEPA)</v>
      </c>
      <c r="O99" s="45" t="str">
        <f>"Valor de las exportaciones de fruta, por "&amp;Sitio_Publico[[#This Row],[Muestra]]&amp;", con destino a  "&amp;I99&amp;", durante el "&amp;L99</f>
        <v>Valor de las exportaciones de fruta, por Tipo de Fruta, con destino a  Corea del Sur, durante el Año 2020</v>
      </c>
      <c r="P9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Corea del Sur durante el Año 2020 de acuerdo a datos recopilados por la Oficina de Estudios y Políticas Agrarias (ODEPA)- Dólares (USD)</v>
      </c>
      <c r="Q99" s="27" t="str">
        <f t="shared" si="100"/>
        <v>Gráfico Proporciones</v>
      </c>
      <c r="R99" s="28"/>
      <c r="S99" s="47" t="str">
        <f t="shared" si="96"/>
        <v>https://analytics.zoho.com/open-view/2395394000006082576?ZOHO_CRITERIA=%22Trasposicion_4.2%22.%22ID_territorio%22%3D45</v>
      </c>
      <c r="T99" s="16">
        <f t="shared" si="63"/>
        <v>777</v>
      </c>
      <c r="U99" s="24" t="s">
        <v>445</v>
      </c>
      <c r="V99" s="20" t="str">
        <f>+Sitio_Publico[[#This Row],[idcoleccion]]&amp;"-"&amp;Sitio_Publico[[#This Row],[id]]</f>
        <v>1-0098</v>
      </c>
      <c r="W99" s="20">
        <f>+VLOOKUP(Sitio_Publico[[#This Row],[territorio]],Estructura!$AE$4:$AH$1500,4,0)</f>
        <v>0</v>
      </c>
      <c r="X99" s="20" t="str">
        <f>+VLOOKUP(Sitio_Publico[[#This Row],[tema]],Estructura!$G$4:$J$1514,4,0)</f>
        <v>T-100</v>
      </c>
      <c r="Y99" s="20" t="str">
        <f>+VLOOKUP(Sitio_Publico[[#This Row],[contenido]],Estructura!$L$4:$O$18,4,0)</f>
        <v>C-101</v>
      </c>
      <c r="Z99" s="20" t="str">
        <f>+VLOOKUP(Sitio_Publico[[#This Row],[Filtro Integrado]],Estructura!$U$4:$W$52,3,0)</f>
        <v>FI-1</v>
      </c>
      <c r="AA99" s="20" t="str">
        <f>+VLOOKUP(Sitio_Publico[[#This Row],[Muestra]],Estructura!$Y$4:$AB$175,4,0)</f>
        <v>M-1001</v>
      </c>
    </row>
    <row r="100" spans="1:27" ht="30.6" x14ac:dyDescent="0.3">
      <c r="A100" s="18" t="s">
        <v>540</v>
      </c>
      <c r="B100" s="12">
        <f t="shared" si="61"/>
        <v>1</v>
      </c>
      <c r="C100" s="25" t="str">
        <f t="shared" si="97"/>
        <v>Agricultura</v>
      </c>
      <c r="D100" s="25" t="str">
        <f t="shared" si="98"/>
        <v>Agropecuario y Forestal</v>
      </c>
      <c r="E100" s="51">
        <v>47</v>
      </c>
      <c r="F100" s="25" t="str">
        <f t="shared" ref="F100:G100" si="112">+F99</f>
        <v>Fruta</v>
      </c>
      <c r="G100" s="25" t="str">
        <f t="shared" si="112"/>
        <v>Exportaciones</v>
      </c>
      <c r="H100" s="50" t="s">
        <v>697</v>
      </c>
      <c r="I100" s="49" t="s">
        <v>650</v>
      </c>
      <c r="J100" s="12" t="str">
        <f t="shared" si="94"/>
        <v>Ninguno</v>
      </c>
      <c r="K100" s="48" t="str">
        <f t="shared" si="94"/>
        <v>Tipo de Fruta</v>
      </c>
      <c r="L100" s="44" t="str">
        <f t="shared" si="70"/>
        <v>Año 2020</v>
      </c>
      <c r="M100" s="12" t="str">
        <f t="shared" si="91"/>
        <v>Dólares (USD)</v>
      </c>
      <c r="N100" s="12" t="str">
        <f t="shared" si="92"/>
        <v>Oficina de Estudios y Políticas Agrarias (ODEPA)</v>
      </c>
      <c r="O100" s="45" t="str">
        <f>"Valor de las exportaciones de fruta, por "&amp;Sitio_Publico[[#This Row],[Muestra]]&amp;", con destino a  "&amp;I100&amp;", durante el "&amp;L100</f>
        <v>Valor de las exportaciones de fruta, por Tipo de Fruta, con destino a  Costa Rica, durante el Año 2020</v>
      </c>
      <c r="P10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Costa Rica durante el Año 2020 de acuerdo a datos recopilados por la Oficina de Estudios y Políticas Agrarias (ODEPA)- Dólares (USD)</v>
      </c>
      <c r="Q100" s="27" t="str">
        <f t="shared" si="100"/>
        <v>Gráfico Proporciones</v>
      </c>
      <c r="R100" s="28"/>
      <c r="S100" s="47" t="str">
        <f t="shared" si="96"/>
        <v>https://analytics.zoho.com/open-view/2395394000006082576?ZOHO_CRITERIA=%22Trasposicion_4.2%22.%22ID_territorio%22%3D47</v>
      </c>
      <c r="T100" s="16">
        <f t="shared" si="63"/>
        <v>777</v>
      </c>
      <c r="U100" s="24" t="s">
        <v>445</v>
      </c>
      <c r="V100" s="20" t="str">
        <f>+Sitio_Publico[[#This Row],[idcoleccion]]&amp;"-"&amp;Sitio_Publico[[#This Row],[id]]</f>
        <v>1-0099</v>
      </c>
      <c r="W100" s="20">
        <f>+VLOOKUP(Sitio_Publico[[#This Row],[territorio]],Estructura!$AE$4:$AH$1500,4,0)</f>
        <v>0</v>
      </c>
      <c r="X100" s="20" t="str">
        <f>+VLOOKUP(Sitio_Publico[[#This Row],[tema]],Estructura!$G$4:$J$1514,4,0)</f>
        <v>T-100</v>
      </c>
      <c r="Y100" s="20" t="str">
        <f>+VLOOKUP(Sitio_Publico[[#This Row],[contenido]],Estructura!$L$4:$O$18,4,0)</f>
        <v>C-101</v>
      </c>
      <c r="Z100" s="20" t="str">
        <f>+VLOOKUP(Sitio_Publico[[#This Row],[Filtro Integrado]],Estructura!$U$4:$W$52,3,0)</f>
        <v>FI-1</v>
      </c>
      <c r="AA100" s="20" t="str">
        <f>+VLOOKUP(Sitio_Publico[[#This Row],[Muestra]],Estructura!$Y$4:$AB$175,4,0)</f>
        <v>M-1001</v>
      </c>
    </row>
    <row r="101" spans="1:27" ht="30.6" x14ac:dyDescent="0.3">
      <c r="A101" s="18" t="s">
        <v>541</v>
      </c>
      <c r="B101" s="12">
        <f t="shared" si="61"/>
        <v>1</v>
      </c>
      <c r="C101" s="25" t="str">
        <f t="shared" si="97"/>
        <v>Agricultura</v>
      </c>
      <c r="D101" s="25" t="str">
        <f t="shared" si="98"/>
        <v>Agropecuario y Forestal</v>
      </c>
      <c r="E101" s="51">
        <v>49</v>
      </c>
      <c r="F101" s="25" t="str">
        <f t="shared" ref="F101:G101" si="113">+F100</f>
        <v>Fruta</v>
      </c>
      <c r="G101" s="25" t="str">
        <f t="shared" si="113"/>
        <v>Exportaciones</v>
      </c>
      <c r="H101" s="50" t="s">
        <v>697</v>
      </c>
      <c r="I101" s="49" t="s">
        <v>651</v>
      </c>
      <c r="J101" s="12" t="str">
        <f t="shared" si="94"/>
        <v>Ninguno</v>
      </c>
      <c r="K101" s="48" t="str">
        <f t="shared" si="94"/>
        <v>Tipo de Fruta</v>
      </c>
      <c r="L101" s="44" t="str">
        <f t="shared" si="70"/>
        <v>Año 2020</v>
      </c>
      <c r="M101" s="12" t="str">
        <f t="shared" si="91"/>
        <v>Dólares (USD)</v>
      </c>
      <c r="N101" s="12" t="str">
        <f t="shared" si="92"/>
        <v>Oficina de Estudios y Políticas Agrarias (ODEPA)</v>
      </c>
      <c r="O101" s="45" t="str">
        <f>"Valor de las exportaciones de fruta, por "&amp;Sitio_Publico[[#This Row],[Muestra]]&amp;", con destino a  "&amp;I101&amp;", durante el "&amp;L101</f>
        <v>Valor de las exportaciones de fruta, por Tipo de Fruta, con destino a  Cuba, durante el Año 2020</v>
      </c>
      <c r="P10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Cuba durante el Año 2020 de acuerdo a datos recopilados por la Oficina de Estudios y Políticas Agrarias (ODEPA)- Dólares (USD)</v>
      </c>
      <c r="Q101" s="27" t="str">
        <f t="shared" si="100"/>
        <v>Gráfico Proporciones</v>
      </c>
      <c r="R101" s="28"/>
      <c r="S101" s="47" t="str">
        <f t="shared" si="96"/>
        <v>https://analytics.zoho.com/open-view/2395394000006082576?ZOHO_CRITERIA=%22Trasposicion_4.2%22.%22ID_territorio%22%3D49</v>
      </c>
      <c r="T101" s="16">
        <f t="shared" si="63"/>
        <v>777</v>
      </c>
      <c r="U101" s="24" t="s">
        <v>445</v>
      </c>
      <c r="V101" s="20" t="str">
        <f>+Sitio_Publico[[#This Row],[idcoleccion]]&amp;"-"&amp;Sitio_Publico[[#This Row],[id]]</f>
        <v>1-0100</v>
      </c>
      <c r="W101" s="20">
        <f>+VLOOKUP(Sitio_Publico[[#This Row],[territorio]],Estructura!$AE$4:$AH$1500,4,0)</f>
        <v>0</v>
      </c>
      <c r="X101" s="20" t="str">
        <f>+VLOOKUP(Sitio_Publico[[#This Row],[tema]],Estructura!$G$4:$J$1514,4,0)</f>
        <v>T-100</v>
      </c>
      <c r="Y101" s="20" t="str">
        <f>+VLOOKUP(Sitio_Publico[[#This Row],[contenido]],Estructura!$L$4:$O$18,4,0)</f>
        <v>C-101</v>
      </c>
      <c r="Z101" s="20" t="str">
        <f>+VLOOKUP(Sitio_Publico[[#This Row],[Filtro Integrado]],Estructura!$U$4:$W$52,3,0)</f>
        <v>FI-1</v>
      </c>
      <c r="AA101" s="20" t="str">
        <f>+VLOOKUP(Sitio_Publico[[#This Row],[Muestra]],Estructura!$Y$4:$AB$175,4,0)</f>
        <v>M-1001</v>
      </c>
    </row>
    <row r="102" spans="1:27" ht="30.6" x14ac:dyDescent="0.3">
      <c r="A102" s="18" t="s">
        <v>542</v>
      </c>
      <c r="B102" s="12">
        <f t="shared" si="61"/>
        <v>1</v>
      </c>
      <c r="C102" s="25" t="str">
        <f t="shared" si="97"/>
        <v>Agricultura</v>
      </c>
      <c r="D102" s="25" t="str">
        <f t="shared" si="98"/>
        <v>Agropecuario y Forestal</v>
      </c>
      <c r="E102" s="51">
        <v>50</v>
      </c>
      <c r="F102" s="25" t="str">
        <f t="shared" ref="F102:G102" si="114">+F101</f>
        <v>Fruta</v>
      </c>
      <c r="G102" s="25" t="str">
        <f t="shared" si="114"/>
        <v>Exportaciones</v>
      </c>
      <c r="H102" s="50" t="s">
        <v>697</v>
      </c>
      <c r="I102" s="49" t="s">
        <v>653</v>
      </c>
      <c r="J102" s="12" t="str">
        <f t="shared" si="94"/>
        <v>Ninguno</v>
      </c>
      <c r="K102" s="48" t="str">
        <f t="shared" si="94"/>
        <v>Tipo de Fruta</v>
      </c>
      <c r="L102" s="44" t="str">
        <f t="shared" si="70"/>
        <v>Año 2020</v>
      </c>
      <c r="M102" s="12" t="str">
        <f t="shared" si="91"/>
        <v>Dólares (USD)</v>
      </c>
      <c r="N102" s="12" t="str">
        <f t="shared" si="92"/>
        <v>Oficina de Estudios y Políticas Agrarias (ODEPA)</v>
      </c>
      <c r="O102" s="45" t="str">
        <f>"Valor de las exportaciones de fruta, por "&amp;Sitio_Publico[[#This Row],[Muestra]]&amp;", con destino a  "&amp;I102&amp;", durante el "&amp;L102</f>
        <v>Valor de las exportaciones de fruta, por Tipo de Fruta, con destino a  Dinamarca, durante el Año 2020</v>
      </c>
      <c r="P10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Dinamarca durante el Año 2020 de acuerdo a datos recopilados por la Oficina de Estudios y Políticas Agrarias (ODEPA)- Dólares (USD)</v>
      </c>
      <c r="Q102" s="27" t="str">
        <f t="shared" si="100"/>
        <v>Gráfico Proporciones</v>
      </c>
      <c r="R102" s="28"/>
      <c r="S102" s="47" t="str">
        <f t="shared" si="96"/>
        <v>https://analytics.zoho.com/open-view/2395394000006082576?ZOHO_CRITERIA=%22Trasposicion_4.2%22.%22ID_territorio%22%3D50</v>
      </c>
      <c r="T102" s="16">
        <f t="shared" si="63"/>
        <v>777</v>
      </c>
      <c r="U102" s="24" t="s">
        <v>445</v>
      </c>
      <c r="V102" s="20" t="str">
        <f>+Sitio_Publico[[#This Row],[idcoleccion]]&amp;"-"&amp;Sitio_Publico[[#This Row],[id]]</f>
        <v>1-0101</v>
      </c>
      <c r="W102" s="20">
        <f>+VLOOKUP(Sitio_Publico[[#This Row],[territorio]],Estructura!$AE$4:$AH$1500,4,0)</f>
        <v>0</v>
      </c>
      <c r="X102" s="20" t="str">
        <f>+VLOOKUP(Sitio_Publico[[#This Row],[tema]],Estructura!$G$4:$J$1514,4,0)</f>
        <v>T-100</v>
      </c>
      <c r="Y102" s="20" t="str">
        <f>+VLOOKUP(Sitio_Publico[[#This Row],[contenido]],Estructura!$L$4:$O$18,4,0)</f>
        <v>C-101</v>
      </c>
      <c r="Z102" s="20" t="str">
        <f>+VLOOKUP(Sitio_Publico[[#This Row],[Filtro Integrado]],Estructura!$U$4:$W$52,3,0)</f>
        <v>FI-1</v>
      </c>
      <c r="AA102" s="20" t="str">
        <f>+VLOOKUP(Sitio_Publico[[#This Row],[Muestra]],Estructura!$Y$4:$AB$175,4,0)</f>
        <v>M-1001</v>
      </c>
    </row>
    <row r="103" spans="1:27" ht="30.6" x14ac:dyDescent="0.3">
      <c r="A103" s="18" t="s">
        <v>543</v>
      </c>
      <c r="B103" s="12">
        <f t="shared" si="61"/>
        <v>1</v>
      </c>
      <c r="C103" s="25" t="str">
        <f t="shared" si="97"/>
        <v>Agricultura</v>
      </c>
      <c r="D103" s="25" t="str">
        <f t="shared" si="98"/>
        <v>Agropecuario y Forestal</v>
      </c>
      <c r="E103" s="51">
        <v>52</v>
      </c>
      <c r="F103" s="25" t="str">
        <f t="shared" ref="F103:G103" si="115">+F102</f>
        <v>Fruta</v>
      </c>
      <c r="G103" s="25" t="str">
        <f t="shared" si="115"/>
        <v>Exportaciones</v>
      </c>
      <c r="H103" s="50" t="s">
        <v>697</v>
      </c>
      <c r="I103" s="49" t="s">
        <v>655</v>
      </c>
      <c r="J103" s="12" t="str">
        <f t="shared" si="94"/>
        <v>Ninguno</v>
      </c>
      <c r="K103" s="48" t="str">
        <f t="shared" si="94"/>
        <v>Tipo de Fruta</v>
      </c>
      <c r="L103" s="44" t="str">
        <f t="shared" si="70"/>
        <v>Año 2020</v>
      </c>
      <c r="M103" s="12" t="str">
        <f t="shared" si="91"/>
        <v>Dólares (USD)</v>
      </c>
      <c r="N103" s="12" t="str">
        <f t="shared" si="92"/>
        <v>Oficina de Estudios y Políticas Agrarias (ODEPA)</v>
      </c>
      <c r="O103" s="45" t="str">
        <f>"Valor de las exportaciones de fruta, por "&amp;Sitio_Publico[[#This Row],[Muestra]]&amp;", con destino a  "&amp;I103&amp;", durante el "&amp;L103</f>
        <v>Valor de las exportaciones de fruta, por Tipo de Fruta, con destino a  Ecuador, durante el Año 2020</v>
      </c>
      <c r="P10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Ecuador durante el Año 2020 de acuerdo a datos recopilados por la Oficina de Estudios y Políticas Agrarias (ODEPA)- Dólares (USD)</v>
      </c>
      <c r="Q103" s="27" t="str">
        <f t="shared" si="100"/>
        <v>Gráfico Proporciones</v>
      </c>
      <c r="R103" s="28"/>
      <c r="S103" s="47" t="str">
        <f t="shared" si="96"/>
        <v>https://analytics.zoho.com/open-view/2395394000006082576?ZOHO_CRITERIA=%22Trasposicion_4.2%22.%22ID_territorio%22%3D52</v>
      </c>
      <c r="T103" s="16">
        <f t="shared" si="63"/>
        <v>777</v>
      </c>
      <c r="U103" s="24" t="s">
        <v>445</v>
      </c>
      <c r="V103" s="20" t="str">
        <f>+Sitio_Publico[[#This Row],[idcoleccion]]&amp;"-"&amp;Sitio_Publico[[#This Row],[id]]</f>
        <v>1-0102</v>
      </c>
      <c r="W103" s="20">
        <f>+VLOOKUP(Sitio_Publico[[#This Row],[territorio]],Estructura!$AE$4:$AH$1500,4,0)</f>
        <v>0</v>
      </c>
      <c r="X103" s="20" t="str">
        <f>+VLOOKUP(Sitio_Publico[[#This Row],[tema]],Estructura!$G$4:$J$1514,4,0)</f>
        <v>T-100</v>
      </c>
      <c r="Y103" s="20" t="str">
        <f>+VLOOKUP(Sitio_Publico[[#This Row],[contenido]],Estructura!$L$4:$O$18,4,0)</f>
        <v>C-101</v>
      </c>
      <c r="Z103" s="20" t="str">
        <f>+VLOOKUP(Sitio_Publico[[#This Row],[Filtro Integrado]],Estructura!$U$4:$W$52,3,0)</f>
        <v>FI-1</v>
      </c>
      <c r="AA103" s="20" t="str">
        <f>+VLOOKUP(Sitio_Publico[[#This Row],[Muestra]],Estructura!$Y$4:$AB$175,4,0)</f>
        <v>M-1001</v>
      </c>
    </row>
    <row r="104" spans="1:27" ht="30.6" x14ac:dyDescent="0.3">
      <c r="A104" s="18" t="s">
        <v>544</v>
      </c>
      <c r="B104" s="12">
        <f t="shared" si="61"/>
        <v>1</v>
      </c>
      <c r="C104" s="25" t="str">
        <f t="shared" si="97"/>
        <v>Agricultura</v>
      </c>
      <c r="D104" s="25" t="str">
        <f t="shared" si="98"/>
        <v>Agropecuario y Forestal</v>
      </c>
      <c r="E104" s="51">
        <v>54</v>
      </c>
      <c r="F104" s="25" t="str">
        <f t="shared" ref="F104:G104" si="116">+F103</f>
        <v>Fruta</v>
      </c>
      <c r="G104" s="25" t="str">
        <f t="shared" si="116"/>
        <v>Exportaciones</v>
      </c>
      <c r="H104" s="50" t="s">
        <v>697</v>
      </c>
      <c r="I104" s="49" t="s">
        <v>688</v>
      </c>
      <c r="J104" s="12" t="str">
        <f t="shared" si="94"/>
        <v>Ninguno</v>
      </c>
      <c r="K104" s="48" t="str">
        <f t="shared" si="94"/>
        <v>Tipo de Fruta</v>
      </c>
      <c r="L104" s="44" t="str">
        <f t="shared" si="70"/>
        <v>Año 2020</v>
      </c>
      <c r="M104" s="12" t="str">
        <f t="shared" si="91"/>
        <v>Dólares (USD)</v>
      </c>
      <c r="N104" s="12" t="str">
        <f t="shared" si="92"/>
        <v>Oficina de Estudios y Políticas Agrarias (ODEPA)</v>
      </c>
      <c r="O104" s="45" t="str">
        <f>"Valor de las exportaciones de fruta, por "&amp;Sitio_Publico[[#This Row],[Muestra]]&amp;", con destino a  "&amp;I104&amp;", durante el "&amp;L104</f>
        <v>Valor de las exportaciones de fruta, por Tipo de Fruta, con destino a  El Salvador, durante el Año 2020</v>
      </c>
      <c r="P10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El Salvador durante el Año 2020 de acuerdo a datos recopilados por la Oficina de Estudios y Políticas Agrarias (ODEPA)- Dólares (USD)</v>
      </c>
      <c r="Q104" s="27" t="str">
        <f t="shared" si="100"/>
        <v>Gráfico Proporciones</v>
      </c>
      <c r="R104" s="28"/>
      <c r="S104" s="47" t="str">
        <f t="shared" si="96"/>
        <v>https://analytics.zoho.com/open-view/2395394000006082576?ZOHO_CRITERIA=%22Trasposicion_4.2%22.%22ID_territorio%22%3D54</v>
      </c>
      <c r="T104" s="16">
        <f t="shared" si="63"/>
        <v>777</v>
      </c>
      <c r="U104" s="24" t="s">
        <v>445</v>
      </c>
      <c r="V104" s="20" t="str">
        <f>+Sitio_Publico[[#This Row],[idcoleccion]]&amp;"-"&amp;Sitio_Publico[[#This Row],[id]]</f>
        <v>1-0103</v>
      </c>
      <c r="W104" s="20">
        <f>+VLOOKUP(Sitio_Publico[[#This Row],[territorio]],Estructura!$AE$4:$AH$1500,4,0)</f>
        <v>0</v>
      </c>
      <c r="X104" s="20" t="str">
        <f>+VLOOKUP(Sitio_Publico[[#This Row],[tema]],Estructura!$G$4:$J$1514,4,0)</f>
        <v>T-100</v>
      </c>
      <c r="Y104" s="20" t="str">
        <f>+VLOOKUP(Sitio_Publico[[#This Row],[contenido]],Estructura!$L$4:$O$18,4,0)</f>
        <v>C-101</v>
      </c>
      <c r="Z104" s="20" t="str">
        <f>+VLOOKUP(Sitio_Publico[[#This Row],[Filtro Integrado]],Estructura!$U$4:$W$52,3,0)</f>
        <v>FI-1</v>
      </c>
      <c r="AA104" s="20" t="str">
        <f>+VLOOKUP(Sitio_Publico[[#This Row],[Muestra]],Estructura!$Y$4:$AB$175,4,0)</f>
        <v>M-1001</v>
      </c>
    </row>
    <row r="105" spans="1:27" ht="40.799999999999997" x14ac:dyDescent="0.3">
      <c r="A105" s="18" t="s">
        <v>545</v>
      </c>
      <c r="B105" s="12">
        <f t="shared" si="61"/>
        <v>1</v>
      </c>
      <c r="C105" s="25" t="str">
        <f t="shared" si="97"/>
        <v>Agricultura</v>
      </c>
      <c r="D105" s="25" t="str">
        <f t="shared" si="98"/>
        <v>Agropecuario y Forestal</v>
      </c>
      <c r="E105" s="51">
        <v>55</v>
      </c>
      <c r="F105" s="25" t="str">
        <f t="shared" ref="F105:G105" si="117">+F104</f>
        <v>Fruta</v>
      </c>
      <c r="G105" s="25" t="str">
        <f t="shared" si="117"/>
        <v>Exportaciones</v>
      </c>
      <c r="H105" s="50" t="s">
        <v>697</v>
      </c>
      <c r="I105" s="49" t="s">
        <v>637</v>
      </c>
      <c r="J105" s="12" t="str">
        <f t="shared" si="94"/>
        <v>Ninguno</v>
      </c>
      <c r="K105" s="48" t="str">
        <f t="shared" si="94"/>
        <v>Tipo de Fruta</v>
      </c>
      <c r="L105" s="44" t="str">
        <f t="shared" si="70"/>
        <v>Año 2020</v>
      </c>
      <c r="M105" s="12" t="str">
        <f t="shared" si="91"/>
        <v>Dólares (USD)</v>
      </c>
      <c r="N105" s="12" t="str">
        <f t="shared" si="92"/>
        <v>Oficina de Estudios y Políticas Agrarias (ODEPA)</v>
      </c>
      <c r="O105" s="45" t="str">
        <f>"Valor de las exportaciones de fruta, por "&amp;Sitio_Publico[[#This Row],[Muestra]]&amp;", con destino a  "&amp;I105&amp;", durante el "&amp;L105</f>
        <v>Valor de las exportaciones de fruta, por Tipo de Fruta, con destino a  Emiratos Árabes Unidos, durante el Año 2020</v>
      </c>
      <c r="P10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Emiratos Árabes Unidos durante el Año 2020 de acuerdo a datos recopilados por la Oficina de Estudios y Políticas Agrarias (ODEPA)- Dólares (USD)</v>
      </c>
      <c r="Q105" s="27" t="str">
        <f t="shared" si="100"/>
        <v>Gráfico Proporciones</v>
      </c>
      <c r="R105" s="28"/>
      <c r="S105" s="47" t="str">
        <f t="shared" si="96"/>
        <v>https://analytics.zoho.com/open-view/2395394000006082576?ZOHO_CRITERIA=%22Trasposicion_4.2%22.%22ID_territorio%22%3D55</v>
      </c>
      <c r="T105" s="16">
        <f t="shared" si="63"/>
        <v>777</v>
      </c>
      <c r="U105" s="24" t="s">
        <v>445</v>
      </c>
      <c r="V105" s="20" t="str">
        <f>+Sitio_Publico[[#This Row],[idcoleccion]]&amp;"-"&amp;Sitio_Publico[[#This Row],[id]]</f>
        <v>1-0104</v>
      </c>
      <c r="W105" s="20">
        <f>+VLOOKUP(Sitio_Publico[[#This Row],[territorio]],Estructura!$AE$4:$AH$1500,4,0)</f>
        <v>0</v>
      </c>
      <c r="X105" s="20" t="str">
        <f>+VLOOKUP(Sitio_Publico[[#This Row],[tema]],Estructura!$G$4:$J$1514,4,0)</f>
        <v>T-100</v>
      </c>
      <c r="Y105" s="20" t="str">
        <f>+VLOOKUP(Sitio_Publico[[#This Row],[contenido]],Estructura!$L$4:$O$18,4,0)</f>
        <v>C-101</v>
      </c>
      <c r="Z105" s="20" t="str">
        <f>+VLOOKUP(Sitio_Publico[[#This Row],[Filtro Integrado]],Estructura!$U$4:$W$52,3,0)</f>
        <v>FI-1</v>
      </c>
      <c r="AA105" s="20" t="str">
        <f>+VLOOKUP(Sitio_Publico[[#This Row],[Muestra]],Estructura!$Y$4:$AB$175,4,0)</f>
        <v>M-1001</v>
      </c>
    </row>
    <row r="106" spans="1:27" ht="30.6" x14ac:dyDescent="0.3">
      <c r="A106" s="18" t="s">
        <v>546</v>
      </c>
      <c r="B106" s="12">
        <f t="shared" si="61"/>
        <v>1</v>
      </c>
      <c r="C106" s="25" t="str">
        <f t="shared" si="97"/>
        <v>Agricultura</v>
      </c>
      <c r="D106" s="25" t="str">
        <f t="shared" si="98"/>
        <v>Agropecuario y Forestal</v>
      </c>
      <c r="E106" s="51">
        <v>59</v>
      </c>
      <c r="F106" s="25" t="str">
        <f t="shared" ref="F106:G106" si="118">+F105</f>
        <v>Fruta</v>
      </c>
      <c r="G106" s="25" t="str">
        <f t="shared" si="118"/>
        <v>Exportaciones</v>
      </c>
      <c r="H106" s="50" t="s">
        <v>697</v>
      </c>
      <c r="I106" s="49" t="s">
        <v>656</v>
      </c>
      <c r="J106" s="12" t="str">
        <f t="shared" si="94"/>
        <v>Ninguno</v>
      </c>
      <c r="K106" s="48" t="str">
        <f t="shared" si="94"/>
        <v>Tipo de Fruta</v>
      </c>
      <c r="L106" s="44" t="str">
        <f t="shared" si="70"/>
        <v>Año 2020</v>
      </c>
      <c r="M106" s="12" t="str">
        <f t="shared" si="91"/>
        <v>Dólares (USD)</v>
      </c>
      <c r="N106" s="12" t="str">
        <f t="shared" si="92"/>
        <v>Oficina de Estudios y Políticas Agrarias (ODEPA)</v>
      </c>
      <c r="O106" s="45" t="str">
        <f>"Valor de las exportaciones de fruta, por "&amp;Sitio_Publico[[#This Row],[Muestra]]&amp;", con destino a  "&amp;I106&amp;", durante el "&amp;L106</f>
        <v>Valor de las exportaciones de fruta, por Tipo de Fruta, con destino a  España, durante el Año 2020</v>
      </c>
      <c r="P10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España durante el Año 2020 de acuerdo a datos recopilados por la Oficina de Estudios y Políticas Agrarias (ODEPA)- Dólares (USD)</v>
      </c>
      <c r="Q106" s="27" t="str">
        <f t="shared" si="100"/>
        <v>Gráfico Proporciones</v>
      </c>
      <c r="R106" s="28"/>
      <c r="S106" s="47" t="str">
        <f t="shared" si="96"/>
        <v>https://analytics.zoho.com/open-view/2395394000006082576?ZOHO_CRITERIA=%22Trasposicion_4.2%22.%22ID_territorio%22%3D59</v>
      </c>
      <c r="T106" s="16">
        <f t="shared" si="63"/>
        <v>777</v>
      </c>
      <c r="U106" s="24" t="s">
        <v>445</v>
      </c>
      <c r="V106" s="20" t="str">
        <f>+Sitio_Publico[[#This Row],[idcoleccion]]&amp;"-"&amp;Sitio_Publico[[#This Row],[id]]</f>
        <v>1-0105</v>
      </c>
      <c r="W106" s="20">
        <f>+VLOOKUP(Sitio_Publico[[#This Row],[territorio]],Estructura!$AE$4:$AH$1500,4,0)</f>
        <v>0</v>
      </c>
      <c r="X106" s="20" t="str">
        <f>+VLOOKUP(Sitio_Publico[[#This Row],[tema]],Estructura!$G$4:$J$1514,4,0)</f>
        <v>T-100</v>
      </c>
      <c r="Y106" s="20" t="str">
        <f>+VLOOKUP(Sitio_Publico[[#This Row],[contenido]],Estructura!$L$4:$O$18,4,0)</f>
        <v>C-101</v>
      </c>
      <c r="Z106" s="20" t="str">
        <f>+VLOOKUP(Sitio_Publico[[#This Row],[Filtro Integrado]],Estructura!$U$4:$W$52,3,0)</f>
        <v>FI-1</v>
      </c>
      <c r="AA106" s="20" t="str">
        <f>+VLOOKUP(Sitio_Publico[[#This Row],[Muestra]],Estructura!$Y$4:$AB$175,4,0)</f>
        <v>M-1001</v>
      </c>
    </row>
    <row r="107" spans="1:27" ht="30.6" x14ac:dyDescent="0.3">
      <c r="A107" s="18" t="s">
        <v>547</v>
      </c>
      <c r="B107" s="12">
        <f t="shared" si="61"/>
        <v>1</v>
      </c>
      <c r="C107" s="25" t="str">
        <f t="shared" si="97"/>
        <v>Agricultura</v>
      </c>
      <c r="D107" s="25" t="str">
        <f t="shared" si="98"/>
        <v>Agropecuario y Forestal</v>
      </c>
      <c r="E107" s="51">
        <v>60</v>
      </c>
      <c r="F107" s="25" t="str">
        <f t="shared" ref="F107:G107" si="119">+F106</f>
        <v>Fruta</v>
      </c>
      <c r="G107" s="25" t="str">
        <f t="shared" si="119"/>
        <v>Exportaciones</v>
      </c>
      <c r="H107" s="50" t="s">
        <v>697</v>
      </c>
      <c r="I107" s="49" t="s">
        <v>694</v>
      </c>
      <c r="J107" s="12" t="str">
        <f t="shared" si="94"/>
        <v>Ninguno</v>
      </c>
      <c r="K107" s="48" t="str">
        <f t="shared" si="94"/>
        <v>Tipo de Fruta</v>
      </c>
      <c r="L107" s="44" t="str">
        <f t="shared" si="70"/>
        <v>Año 2020</v>
      </c>
      <c r="M107" s="12" t="str">
        <f t="shared" si="91"/>
        <v>Dólares (USD)</v>
      </c>
      <c r="N107" s="12" t="str">
        <f t="shared" si="92"/>
        <v>Oficina de Estudios y Políticas Agrarias (ODEPA)</v>
      </c>
      <c r="O107" s="45" t="str">
        <f>"Valor de las exportaciones de fruta, por "&amp;Sitio_Publico[[#This Row],[Muestra]]&amp;", con destino a  "&amp;I107&amp;", durante el "&amp;L107</f>
        <v>Valor de las exportaciones de fruta, por Tipo de Fruta, con destino a  Estados Unidos, durante el Año 2020</v>
      </c>
      <c r="P10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Estados Unidos durante el Año 2020 de acuerdo a datos recopilados por la Oficina de Estudios y Políticas Agrarias (ODEPA)- Dólares (USD)</v>
      </c>
      <c r="Q107" s="27" t="str">
        <f t="shared" si="100"/>
        <v>Gráfico Proporciones</v>
      </c>
      <c r="R107" s="28"/>
      <c r="S107" s="47" t="str">
        <f t="shared" si="96"/>
        <v>https://analytics.zoho.com/open-view/2395394000006082576?ZOHO_CRITERIA=%22Trasposicion_4.2%22.%22ID_territorio%22%3D60</v>
      </c>
      <c r="T107" s="16">
        <f t="shared" si="63"/>
        <v>777</v>
      </c>
      <c r="U107" s="24" t="s">
        <v>445</v>
      </c>
      <c r="V107" s="20" t="str">
        <f>+Sitio_Publico[[#This Row],[idcoleccion]]&amp;"-"&amp;Sitio_Publico[[#This Row],[id]]</f>
        <v>1-0106</v>
      </c>
      <c r="W107" s="20">
        <f>+VLOOKUP(Sitio_Publico[[#This Row],[territorio]],Estructura!$AE$4:$AH$1500,4,0)</f>
        <v>0</v>
      </c>
      <c r="X107" s="20" t="str">
        <f>+VLOOKUP(Sitio_Publico[[#This Row],[tema]],Estructura!$G$4:$J$1514,4,0)</f>
        <v>T-100</v>
      </c>
      <c r="Y107" s="20" t="str">
        <f>+VLOOKUP(Sitio_Publico[[#This Row],[contenido]],Estructura!$L$4:$O$18,4,0)</f>
        <v>C-101</v>
      </c>
      <c r="Z107" s="20" t="str">
        <f>+VLOOKUP(Sitio_Publico[[#This Row],[Filtro Integrado]],Estructura!$U$4:$W$52,3,0)</f>
        <v>FI-1</v>
      </c>
      <c r="AA107" s="20" t="str">
        <f>+VLOOKUP(Sitio_Publico[[#This Row],[Muestra]],Estructura!$Y$4:$AB$175,4,0)</f>
        <v>M-1001</v>
      </c>
    </row>
    <row r="108" spans="1:27" ht="30.6" x14ac:dyDescent="0.3">
      <c r="A108" s="18" t="s">
        <v>548</v>
      </c>
      <c r="B108" s="12">
        <f t="shared" si="61"/>
        <v>1</v>
      </c>
      <c r="C108" s="25" t="str">
        <f t="shared" si="97"/>
        <v>Agricultura</v>
      </c>
      <c r="D108" s="25" t="str">
        <f t="shared" si="98"/>
        <v>Agropecuario y Forestal</v>
      </c>
      <c r="E108" s="51">
        <v>63</v>
      </c>
      <c r="F108" s="25" t="str">
        <f t="shared" ref="F108:G108" si="120">+F107</f>
        <v>Fruta</v>
      </c>
      <c r="G108" s="25" t="str">
        <f t="shared" si="120"/>
        <v>Exportaciones</v>
      </c>
      <c r="H108" s="50" t="s">
        <v>697</v>
      </c>
      <c r="I108" s="49" t="s">
        <v>679</v>
      </c>
      <c r="J108" s="12" t="str">
        <f t="shared" si="94"/>
        <v>Ninguno</v>
      </c>
      <c r="K108" s="48" t="str">
        <f t="shared" si="94"/>
        <v>Tipo de Fruta</v>
      </c>
      <c r="L108" s="44" t="str">
        <f t="shared" si="70"/>
        <v>Año 2020</v>
      </c>
      <c r="M108" s="12" t="str">
        <f t="shared" si="91"/>
        <v>Dólares (USD)</v>
      </c>
      <c r="N108" s="12" t="str">
        <f t="shared" si="92"/>
        <v>Oficina de Estudios y Políticas Agrarias (ODEPA)</v>
      </c>
      <c r="O108" s="45" t="str">
        <f>"Valor de las exportaciones de fruta, por "&amp;Sitio_Publico[[#This Row],[Muestra]]&amp;", con destino a  "&amp;I108&amp;", durante el "&amp;L108</f>
        <v>Valor de las exportaciones de fruta, por Tipo de Fruta, con destino a  Filipinas, durante el Año 2020</v>
      </c>
      <c r="P10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Filipinas durante el Año 2020 de acuerdo a datos recopilados por la Oficina de Estudios y Políticas Agrarias (ODEPA)- Dólares (USD)</v>
      </c>
      <c r="Q108" s="27" t="str">
        <f t="shared" si="100"/>
        <v>Gráfico Proporciones</v>
      </c>
      <c r="R108" s="28"/>
      <c r="S108" s="47" t="str">
        <f t="shared" si="96"/>
        <v>https://analytics.zoho.com/open-view/2395394000006082576?ZOHO_CRITERIA=%22Trasposicion_4.2%22.%22ID_territorio%22%3D63</v>
      </c>
      <c r="T108" s="16">
        <f t="shared" si="63"/>
        <v>777</v>
      </c>
      <c r="U108" s="24" t="s">
        <v>445</v>
      </c>
      <c r="V108" s="20" t="str">
        <f>+Sitio_Publico[[#This Row],[idcoleccion]]&amp;"-"&amp;Sitio_Publico[[#This Row],[id]]</f>
        <v>1-0107</v>
      </c>
      <c r="W108" s="20">
        <f>+VLOOKUP(Sitio_Publico[[#This Row],[territorio]],Estructura!$AE$4:$AH$1500,4,0)</f>
        <v>0</v>
      </c>
      <c r="X108" s="20" t="str">
        <f>+VLOOKUP(Sitio_Publico[[#This Row],[tema]],Estructura!$G$4:$J$1514,4,0)</f>
        <v>T-100</v>
      </c>
      <c r="Y108" s="20" t="str">
        <f>+VLOOKUP(Sitio_Publico[[#This Row],[contenido]],Estructura!$L$4:$O$18,4,0)</f>
        <v>C-101</v>
      </c>
      <c r="Z108" s="20" t="str">
        <f>+VLOOKUP(Sitio_Publico[[#This Row],[Filtro Integrado]],Estructura!$U$4:$W$52,3,0)</f>
        <v>FI-1</v>
      </c>
      <c r="AA108" s="20" t="str">
        <f>+VLOOKUP(Sitio_Publico[[#This Row],[Muestra]],Estructura!$Y$4:$AB$175,4,0)</f>
        <v>M-1001</v>
      </c>
    </row>
    <row r="109" spans="1:27" ht="30.6" x14ac:dyDescent="0.3">
      <c r="A109" s="18" t="s">
        <v>549</v>
      </c>
      <c r="B109" s="12">
        <f t="shared" si="61"/>
        <v>1</v>
      </c>
      <c r="C109" s="25" t="str">
        <f t="shared" si="97"/>
        <v>Agricultura</v>
      </c>
      <c r="D109" s="25" t="str">
        <f t="shared" si="98"/>
        <v>Agropecuario y Forestal</v>
      </c>
      <c r="E109" s="51">
        <v>64</v>
      </c>
      <c r="F109" s="25" t="str">
        <f t="shared" ref="F109:G109" si="121">+F108</f>
        <v>Fruta</v>
      </c>
      <c r="G109" s="25" t="str">
        <f t="shared" si="121"/>
        <v>Exportaciones</v>
      </c>
      <c r="H109" s="50" t="s">
        <v>697</v>
      </c>
      <c r="I109" s="49" t="s">
        <v>657</v>
      </c>
      <c r="J109" s="12" t="str">
        <f t="shared" si="94"/>
        <v>Ninguno</v>
      </c>
      <c r="K109" s="48" t="str">
        <f t="shared" si="94"/>
        <v>Tipo de Fruta</v>
      </c>
      <c r="L109" s="44" t="str">
        <f t="shared" si="70"/>
        <v>Año 2020</v>
      </c>
      <c r="M109" s="12" t="str">
        <f t="shared" si="91"/>
        <v>Dólares (USD)</v>
      </c>
      <c r="N109" s="12" t="str">
        <f t="shared" si="92"/>
        <v>Oficina de Estudios y Políticas Agrarias (ODEPA)</v>
      </c>
      <c r="O109" s="45" t="str">
        <f>"Valor de las exportaciones de fruta, por "&amp;Sitio_Publico[[#This Row],[Muestra]]&amp;", con destino a  "&amp;I109&amp;", durante el "&amp;L109</f>
        <v>Valor de las exportaciones de fruta, por Tipo de Fruta, con destino a  Finlandia, durante el Año 2020</v>
      </c>
      <c r="P10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Finlandia durante el Año 2020 de acuerdo a datos recopilados por la Oficina de Estudios y Políticas Agrarias (ODEPA)- Dólares (USD)</v>
      </c>
      <c r="Q109" s="27" t="str">
        <f t="shared" si="100"/>
        <v>Gráfico Proporciones</v>
      </c>
      <c r="R109" s="28"/>
      <c r="S109" s="47" t="str">
        <f t="shared" si="96"/>
        <v>https://analytics.zoho.com/open-view/2395394000006082576?ZOHO_CRITERIA=%22Trasposicion_4.2%22.%22ID_territorio%22%3D64</v>
      </c>
      <c r="T109" s="16">
        <f t="shared" si="63"/>
        <v>777</v>
      </c>
      <c r="U109" s="24" t="s">
        <v>445</v>
      </c>
      <c r="V109" s="20" t="str">
        <f>+Sitio_Publico[[#This Row],[idcoleccion]]&amp;"-"&amp;Sitio_Publico[[#This Row],[id]]</f>
        <v>1-0108</v>
      </c>
      <c r="W109" s="20">
        <f>+VLOOKUP(Sitio_Publico[[#This Row],[territorio]],Estructura!$AE$4:$AH$1500,4,0)</f>
        <v>0</v>
      </c>
      <c r="X109" s="20" t="str">
        <f>+VLOOKUP(Sitio_Publico[[#This Row],[tema]],Estructura!$G$4:$J$1514,4,0)</f>
        <v>T-100</v>
      </c>
      <c r="Y109" s="20" t="str">
        <f>+VLOOKUP(Sitio_Publico[[#This Row],[contenido]],Estructura!$L$4:$O$18,4,0)</f>
        <v>C-101</v>
      </c>
      <c r="Z109" s="20" t="str">
        <f>+VLOOKUP(Sitio_Publico[[#This Row],[Filtro Integrado]],Estructura!$U$4:$W$52,3,0)</f>
        <v>FI-1</v>
      </c>
      <c r="AA109" s="20" t="str">
        <f>+VLOOKUP(Sitio_Publico[[#This Row],[Muestra]],Estructura!$Y$4:$AB$175,4,0)</f>
        <v>M-1001</v>
      </c>
    </row>
    <row r="110" spans="1:27" ht="30.6" x14ac:dyDescent="0.3">
      <c r="A110" s="18" t="s">
        <v>550</v>
      </c>
      <c r="B110" s="12">
        <f t="shared" si="61"/>
        <v>1</v>
      </c>
      <c r="C110" s="25" t="str">
        <f t="shared" si="97"/>
        <v>Agricultura</v>
      </c>
      <c r="D110" s="25" t="str">
        <f t="shared" si="98"/>
        <v>Agropecuario y Forestal</v>
      </c>
      <c r="E110" s="51">
        <v>66</v>
      </c>
      <c r="F110" s="25" t="str">
        <f t="shared" ref="F110:G110" si="122">+F109</f>
        <v>Fruta</v>
      </c>
      <c r="G110" s="25" t="str">
        <f t="shared" si="122"/>
        <v>Exportaciones</v>
      </c>
      <c r="H110" s="50" t="s">
        <v>697</v>
      </c>
      <c r="I110" s="49" t="s">
        <v>658</v>
      </c>
      <c r="J110" s="12" t="str">
        <f t="shared" si="94"/>
        <v>Ninguno</v>
      </c>
      <c r="K110" s="48" t="str">
        <f t="shared" si="94"/>
        <v>Tipo de Fruta</v>
      </c>
      <c r="L110" s="44" t="str">
        <f t="shared" si="70"/>
        <v>Año 2020</v>
      </c>
      <c r="M110" s="12" t="str">
        <f t="shared" si="91"/>
        <v>Dólares (USD)</v>
      </c>
      <c r="N110" s="12" t="str">
        <f t="shared" si="92"/>
        <v>Oficina de Estudios y Políticas Agrarias (ODEPA)</v>
      </c>
      <c r="O110" s="45" t="str">
        <f>"Valor de las exportaciones de fruta, por "&amp;Sitio_Publico[[#This Row],[Muestra]]&amp;", con destino a  "&amp;I110&amp;", durante el "&amp;L110</f>
        <v>Valor de las exportaciones de fruta, por Tipo de Fruta, con destino a  Francia, durante el Año 2020</v>
      </c>
      <c r="P11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Francia durante el Año 2020 de acuerdo a datos recopilados por la Oficina de Estudios y Políticas Agrarias (ODEPA)- Dólares (USD)</v>
      </c>
      <c r="Q110" s="27" t="str">
        <f t="shared" si="100"/>
        <v>Gráfico Proporciones</v>
      </c>
      <c r="R110" s="28"/>
      <c r="S110" s="47" t="str">
        <f t="shared" si="96"/>
        <v>https://analytics.zoho.com/open-view/2395394000006082576?ZOHO_CRITERIA=%22Trasposicion_4.2%22.%22ID_territorio%22%3D66</v>
      </c>
      <c r="T110" s="16">
        <f t="shared" si="63"/>
        <v>777</v>
      </c>
      <c r="U110" s="24" t="s">
        <v>445</v>
      </c>
      <c r="V110" s="20" t="str">
        <f>+Sitio_Publico[[#This Row],[idcoleccion]]&amp;"-"&amp;Sitio_Publico[[#This Row],[id]]</f>
        <v>1-0109</v>
      </c>
      <c r="W110" s="20">
        <f>+VLOOKUP(Sitio_Publico[[#This Row],[territorio]],Estructura!$AE$4:$AH$1500,4,0)</f>
        <v>0</v>
      </c>
      <c r="X110" s="20" t="str">
        <f>+VLOOKUP(Sitio_Publico[[#This Row],[tema]],Estructura!$G$4:$J$1514,4,0)</f>
        <v>T-100</v>
      </c>
      <c r="Y110" s="20" t="str">
        <f>+VLOOKUP(Sitio_Publico[[#This Row],[contenido]],Estructura!$L$4:$O$18,4,0)</f>
        <v>C-101</v>
      </c>
      <c r="Z110" s="20" t="str">
        <f>+VLOOKUP(Sitio_Publico[[#This Row],[Filtro Integrado]],Estructura!$U$4:$W$52,3,0)</f>
        <v>FI-1</v>
      </c>
      <c r="AA110" s="20" t="str">
        <f>+VLOOKUP(Sitio_Publico[[#This Row],[Muestra]],Estructura!$Y$4:$AB$175,4,0)</f>
        <v>M-1001</v>
      </c>
    </row>
    <row r="111" spans="1:27" ht="30.6" x14ac:dyDescent="0.3">
      <c r="A111" s="18" t="s">
        <v>551</v>
      </c>
      <c r="B111" s="12">
        <f t="shared" si="61"/>
        <v>1</v>
      </c>
      <c r="C111" s="25" t="str">
        <f t="shared" si="97"/>
        <v>Agricultura</v>
      </c>
      <c r="D111" s="25" t="str">
        <f t="shared" si="98"/>
        <v>Agropecuario y Forestal</v>
      </c>
      <c r="E111" s="51">
        <v>73</v>
      </c>
      <c r="F111" s="25" t="str">
        <f t="shared" ref="F111:G111" si="123">+F110</f>
        <v>Fruta</v>
      </c>
      <c r="G111" s="25" t="str">
        <f t="shared" si="123"/>
        <v>Exportaciones</v>
      </c>
      <c r="H111" s="50" t="s">
        <v>697</v>
      </c>
      <c r="I111" s="49" t="s">
        <v>660</v>
      </c>
      <c r="J111" s="12" t="str">
        <f t="shared" si="94"/>
        <v>Ninguno</v>
      </c>
      <c r="K111" s="48" t="str">
        <f t="shared" si="94"/>
        <v>Tipo de Fruta</v>
      </c>
      <c r="L111" s="44" t="str">
        <f t="shared" si="70"/>
        <v>Año 2020</v>
      </c>
      <c r="M111" s="12" t="str">
        <f t="shared" si="91"/>
        <v>Dólares (USD)</v>
      </c>
      <c r="N111" s="12" t="str">
        <f t="shared" si="92"/>
        <v>Oficina de Estudios y Políticas Agrarias (ODEPA)</v>
      </c>
      <c r="O111" s="45" t="str">
        <f>"Valor de las exportaciones de fruta, por "&amp;Sitio_Publico[[#This Row],[Muestra]]&amp;", con destino a  "&amp;I111&amp;", durante el "&amp;L111</f>
        <v>Valor de las exportaciones de fruta, por Tipo de Fruta, con destino a  Guatemala, durante el Año 2020</v>
      </c>
      <c r="P11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Guatemala durante el Año 2020 de acuerdo a datos recopilados por la Oficina de Estudios y Políticas Agrarias (ODEPA)- Dólares (USD)</v>
      </c>
      <c r="Q111" s="27" t="str">
        <f t="shared" si="100"/>
        <v>Gráfico Proporciones</v>
      </c>
      <c r="R111" s="28"/>
      <c r="S111" s="47" t="str">
        <f t="shared" si="96"/>
        <v>https://analytics.zoho.com/open-view/2395394000006082576?ZOHO_CRITERIA=%22Trasposicion_4.2%22.%22ID_territorio%22%3D73</v>
      </c>
      <c r="T111" s="16">
        <f t="shared" si="63"/>
        <v>777</v>
      </c>
      <c r="U111" s="24" t="s">
        <v>445</v>
      </c>
      <c r="V111" s="20" t="str">
        <f>+Sitio_Publico[[#This Row],[idcoleccion]]&amp;"-"&amp;Sitio_Publico[[#This Row],[id]]</f>
        <v>1-0110</v>
      </c>
      <c r="W111" s="20">
        <f>+VLOOKUP(Sitio_Publico[[#This Row],[territorio]],Estructura!$AE$4:$AH$1500,4,0)</f>
        <v>0</v>
      </c>
      <c r="X111" s="20" t="str">
        <f>+VLOOKUP(Sitio_Publico[[#This Row],[tema]],Estructura!$G$4:$J$1514,4,0)</f>
        <v>T-100</v>
      </c>
      <c r="Y111" s="20" t="str">
        <f>+VLOOKUP(Sitio_Publico[[#This Row],[contenido]],Estructura!$L$4:$O$18,4,0)</f>
        <v>C-101</v>
      </c>
      <c r="Z111" s="20" t="str">
        <f>+VLOOKUP(Sitio_Publico[[#This Row],[Filtro Integrado]],Estructura!$U$4:$W$52,3,0)</f>
        <v>FI-1</v>
      </c>
      <c r="AA111" s="20" t="str">
        <f>+VLOOKUP(Sitio_Publico[[#This Row],[Muestra]],Estructura!$Y$4:$AB$175,4,0)</f>
        <v>M-1001</v>
      </c>
    </row>
    <row r="112" spans="1:27" ht="30.6" x14ac:dyDescent="0.3">
      <c r="A112" s="18" t="s">
        <v>552</v>
      </c>
      <c r="B112" s="12">
        <f t="shared" si="61"/>
        <v>1</v>
      </c>
      <c r="C112" s="25" t="str">
        <f t="shared" si="97"/>
        <v>Agricultura</v>
      </c>
      <c r="D112" s="25" t="str">
        <f t="shared" si="98"/>
        <v>Agropecuario y Forestal</v>
      </c>
      <c r="E112" s="51">
        <v>79</v>
      </c>
      <c r="F112" s="25" t="str">
        <f t="shared" ref="F112:G112" si="124">+F111</f>
        <v>Fruta</v>
      </c>
      <c r="G112" s="25" t="str">
        <f t="shared" si="124"/>
        <v>Exportaciones</v>
      </c>
      <c r="H112" s="50" t="s">
        <v>697</v>
      </c>
      <c r="I112" s="49" t="s">
        <v>662</v>
      </c>
      <c r="J112" s="12" t="str">
        <f t="shared" si="94"/>
        <v>Ninguno</v>
      </c>
      <c r="K112" s="48" t="str">
        <f t="shared" si="94"/>
        <v>Tipo de Fruta</v>
      </c>
      <c r="L112" s="44" t="str">
        <f t="shared" si="70"/>
        <v>Año 2020</v>
      </c>
      <c r="M112" s="12" t="str">
        <f t="shared" si="91"/>
        <v>Dólares (USD)</v>
      </c>
      <c r="N112" s="12" t="str">
        <f t="shared" si="92"/>
        <v>Oficina de Estudios y Políticas Agrarias (ODEPA)</v>
      </c>
      <c r="O112" s="45" t="str">
        <f>"Valor de las exportaciones de fruta, por "&amp;Sitio_Publico[[#This Row],[Muestra]]&amp;", con destino a  "&amp;I112&amp;", durante el "&amp;L112</f>
        <v>Valor de las exportaciones de fruta, por Tipo de Fruta, con destino a  Honduras, durante el Año 2020</v>
      </c>
      <c r="P11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Honduras durante el Año 2020 de acuerdo a datos recopilados por la Oficina de Estudios y Políticas Agrarias (ODEPA)- Dólares (USD)</v>
      </c>
      <c r="Q112" s="27" t="str">
        <f t="shared" si="100"/>
        <v>Gráfico Proporciones</v>
      </c>
      <c r="R112" s="28"/>
      <c r="S112" s="47" t="str">
        <f t="shared" si="96"/>
        <v>https://analytics.zoho.com/open-view/2395394000006082576?ZOHO_CRITERIA=%22Trasposicion_4.2%22.%22ID_territorio%22%3D79</v>
      </c>
      <c r="T112" s="16">
        <f t="shared" si="63"/>
        <v>777</v>
      </c>
      <c r="U112" s="24" t="s">
        <v>445</v>
      </c>
      <c r="V112" s="20" t="str">
        <f>+Sitio_Publico[[#This Row],[idcoleccion]]&amp;"-"&amp;Sitio_Publico[[#This Row],[id]]</f>
        <v>1-0111</v>
      </c>
      <c r="W112" s="20">
        <f>+VLOOKUP(Sitio_Publico[[#This Row],[territorio]],Estructura!$AE$4:$AH$1500,4,0)</f>
        <v>0</v>
      </c>
      <c r="X112" s="20" t="str">
        <f>+VLOOKUP(Sitio_Publico[[#This Row],[tema]],Estructura!$G$4:$J$1514,4,0)</f>
        <v>T-100</v>
      </c>
      <c r="Y112" s="20" t="str">
        <f>+VLOOKUP(Sitio_Publico[[#This Row],[contenido]],Estructura!$L$4:$O$18,4,0)</f>
        <v>C-101</v>
      </c>
      <c r="Z112" s="20" t="str">
        <f>+VLOOKUP(Sitio_Publico[[#This Row],[Filtro Integrado]],Estructura!$U$4:$W$52,3,0)</f>
        <v>FI-1</v>
      </c>
      <c r="AA112" s="20" t="str">
        <f>+VLOOKUP(Sitio_Publico[[#This Row],[Muestra]],Estructura!$Y$4:$AB$175,4,0)</f>
        <v>M-1001</v>
      </c>
    </row>
    <row r="113" spans="1:27" ht="30.6" x14ac:dyDescent="0.3">
      <c r="A113" s="18" t="s">
        <v>553</v>
      </c>
      <c r="B113" s="12">
        <f t="shared" si="61"/>
        <v>1</v>
      </c>
      <c r="C113" s="25" t="str">
        <f t="shared" si="97"/>
        <v>Agricultura</v>
      </c>
      <c r="D113" s="25" t="str">
        <f t="shared" si="98"/>
        <v>Agropecuario y Forestal</v>
      </c>
      <c r="E113" s="51">
        <v>81</v>
      </c>
      <c r="F113" s="25" t="str">
        <f t="shared" ref="F113:G113" si="125">+F112</f>
        <v>Fruta</v>
      </c>
      <c r="G113" s="25" t="str">
        <f t="shared" si="125"/>
        <v>Exportaciones</v>
      </c>
      <c r="H113" s="50" t="s">
        <v>697</v>
      </c>
      <c r="I113" s="49" t="s">
        <v>664</v>
      </c>
      <c r="J113" s="12" t="str">
        <f t="shared" si="94"/>
        <v>Ninguno</v>
      </c>
      <c r="K113" s="48" t="str">
        <f t="shared" si="94"/>
        <v>Tipo de Fruta</v>
      </c>
      <c r="L113" s="44" t="str">
        <f t="shared" si="70"/>
        <v>Año 2020</v>
      </c>
      <c r="M113" s="12" t="str">
        <f t="shared" si="91"/>
        <v>Dólares (USD)</v>
      </c>
      <c r="N113" s="12" t="str">
        <f t="shared" si="92"/>
        <v>Oficina de Estudios y Políticas Agrarias (ODEPA)</v>
      </c>
      <c r="O113" s="45" t="str">
        <f>"Valor de las exportaciones de fruta, por "&amp;Sitio_Publico[[#This Row],[Muestra]]&amp;", con destino a  "&amp;I113&amp;", durante el "&amp;L113</f>
        <v>Valor de las exportaciones de fruta, por Tipo de Fruta, con destino a  India, durante el Año 2020</v>
      </c>
      <c r="P11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India durante el Año 2020 de acuerdo a datos recopilados por la Oficina de Estudios y Políticas Agrarias (ODEPA)- Dólares (USD)</v>
      </c>
      <c r="Q113" s="27" t="str">
        <f t="shared" si="100"/>
        <v>Gráfico Proporciones</v>
      </c>
      <c r="R113" s="28"/>
      <c r="S113" s="47" t="str">
        <f t="shared" si="96"/>
        <v>https://analytics.zoho.com/open-view/2395394000006082576?ZOHO_CRITERIA=%22Trasposicion_4.2%22.%22ID_territorio%22%3D81</v>
      </c>
      <c r="T113" s="16">
        <f t="shared" si="63"/>
        <v>777</v>
      </c>
      <c r="U113" s="24" t="s">
        <v>445</v>
      </c>
      <c r="V113" s="20" t="str">
        <f>+Sitio_Publico[[#This Row],[idcoleccion]]&amp;"-"&amp;Sitio_Publico[[#This Row],[id]]</f>
        <v>1-0112</v>
      </c>
      <c r="W113" s="20">
        <f>+VLOOKUP(Sitio_Publico[[#This Row],[territorio]],Estructura!$AE$4:$AH$1500,4,0)</f>
        <v>0</v>
      </c>
      <c r="X113" s="20" t="str">
        <f>+VLOOKUP(Sitio_Publico[[#This Row],[tema]],Estructura!$G$4:$J$1514,4,0)</f>
        <v>T-100</v>
      </c>
      <c r="Y113" s="20" t="str">
        <f>+VLOOKUP(Sitio_Publico[[#This Row],[contenido]],Estructura!$L$4:$O$18,4,0)</f>
        <v>C-101</v>
      </c>
      <c r="Z113" s="20" t="str">
        <f>+VLOOKUP(Sitio_Publico[[#This Row],[Filtro Integrado]],Estructura!$U$4:$W$52,3,0)</f>
        <v>FI-1</v>
      </c>
      <c r="AA113" s="20" t="str">
        <f>+VLOOKUP(Sitio_Publico[[#This Row],[Muestra]],Estructura!$Y$4:$AB$175,4,0)</f>
        <v>M-1001</v>
      </c>
    </row>
    <row r="114" spans="1:27" ht="30.6" x14ac:dyDescent="0.3">
      <c r="A114" s="18" t="s">
        <v>554</v>
      </c>
      <c r="B114" s="12">
        <f t="shared" si="61"/>
        <v>1</v>
      </c>
      <c r="C114" s="25" t="str">
        <f t="shared" si="97"/>
        <v>Agricultura</v>
      </c>
      <c r="D114" s="25" t="str">
        <f t="shared" si="98"/>
        <v>Agropecuario y Forestal</v>
      </c>
      <c r="E114" s="51">
        <v>82</v>
      </c>
      <c r="F114" s="25" t="str">
        <f t="shared" ref="F114:G114" si="126">+F113</f>
        <v>Fruta</v>
      </c>
      <c r="G114" s="25" t="str">
        <f t="shared" si="126"/>
        <v>Exportaciones</v>
      </c>
      <c r="H114" s="50" t="s">
        <v>697</v>
      </c>
      <c r="I114" s="49" t="s">
        <v>663</v>
      </c>
      <c r="J114" s="12" t="str">
        <f t="shared" si="94"/>
        <v>Ninguno</v>
      </c>
      <c r="K114" s="48" t="str">
        <f t="shared" si="94"/>
        <v>Tipo de Fruta</v>
      </c>
      <c r="L114" s="44" t="str">
        <f t="shared" si="70"/>
        <v>Año 2020</v>
      </c>
      <c r="M114" s="12" t="str">
        <f t="shared" si="91"/>
        <v>Dólares (USD)</v>
      </c>
      <c r="N114" s="12" t="str">
        <f t="shared" si="92"/>
        <v>Oficina de Estudios y Políticas Agrarias (ODEPA)</v>
      </c>
      <c r="O114" s="45" t="str">
        <f>"Valor de las exportaciones de fruta, por "&amp;Sitio_Publico[[#This Row],[Muestra]]&amp;", con destino a  "&amp;I114&amp;", durante el "&amp;L114</f>
        <v>Valor de las exportaciones de fruta, por Tipo de Fruta, con destino a  Indonesia, durante el Año 2020</v>
      </c>
      <c r="P11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Indonesia durante el Año 2020 de acuerdo a datos recopilados por la Oficina de Estudios y Políticas Agrarias (ODEPA)- Dólares (USD)</v>
      </c>
      <c r="Q114" s="27" t="str">
        <f t="shared" si="100"/>
        <v>Gráfico Proporciones</v>
      </c>
      <c r="R114" s="28"/>
      <c r="S114" s="47" t="str">
        <f t="shared" si="96"/>
        <v>https://analytics.zoho.com/open-view/2395394000006082576?ZOHO_CRITERIA=%22Trasposicion_4.2%22.%22ID_territorio%22%3D82</v>
      </c>
      <c r="T114" s="16">
        <f t="shared" si="63"/>
        <v>777</v>
      </c>
      <c r="U114" s="24" t="s">
        <v>445</v>
      </c>
      <c r="V114" s="20" t="str">
        <f>+Sitio_Publico[[#This Row],[idcoleccion]]&amp;"-"&amp;Sitio_Publico[[#This Row],[id]]</f>
        <v>1-0113</v>
      </c>
      <c r="W114" s="20">
        <f>+VLOOKUP(Sitio_Publico[[#This Row],[territorio]],Estructura!$AE$4:$AH$1500,4,0)</f>
        <v>0</v>
      </c>
      <c r="X114" s="20" t="str">
        <f>+VLOOKUP(Sitio_Publico[[#This Row],[tema]],Estructura!$G$4:$J$1514,4,0)</f>
        <v>T-100</v>
      </c>
      <c r="Y114" s="20" t="str">
        <f>+VLOOKUP(Sitio_Publico[[#This Row],[contenido]],Estructura!$L$4:$O$18,4,0)</f>
        <v>C-101</v>
      </c>
      <c r="Z114" s="20" t="str">
        <f>+VLOOKUP(Sitio_Publico[[#This Row],[Filtro Integrado]],Estructura!$U$4:$W$52,3,0)</f>
        <v>FI-1</v>
      </c>
      <c r="AA114" s="20" t="str">
        <f>+VLOOKUP(Sitio_Publico[[#This Row],[Muestra]],Estructura!$Y$4:$AB$175,4,0)</f>
        <v>M-1001</v>
      </c>
    </row>
    <row r="115" spans="1:27" ht="30.6" x14ac:dyDescent="0.3">
      <c r="A115" s="18" t="s">
        <v>555</v>
      </c>
      <c r="B115" s="12">
        <f t="shared" si="61"/>
        <v>1</v>
      </c>
      <c r="C115" s="25" t="str">
        <f t="shared" si="97"/>
        <v>Agricultura</v>
      </c>
      <c r="D115" s="25" t="str">
        <f t="shared" si="98"/>
        <v>Agropecuario y Forestal</v>
      </c>
      <c r="E115" s="51">
        <v>89</v>
      </c>
      <c r="F115" s="25" t="str">
        <f t="shared" ref="F115:G115" si="127">+F114</f>
        <v>Fruta</v>
      </c>
      <c r="G115" s="25" t="str">
        <f t="shared" si="127"/>
        <v>Exportaciones</v>
      </c>
      <c r="H115" s="50" t="s">
        <v>697</v>
      </c>
      <c r="I115" s="49" t="s">
        <v>665</v>
      </c>
      <c r="J115" s="12" t="str">
        <f t="shared" si="94"/>
        <v>Ninguno</v>
      </c>
      <c r="K115" s="48" t="str">
        <f t="shared" si="94"/>
        <v>Tipo de Fruta</v>
      </c>
      <c r="L115" s="44" t="str">
        <f t="shared" si="70"/>
        <v>Año 2020</v>
      </c>
      <c r="M115" s="12" t="str">
        <f t="shared" si="91"/>
        <v>Dólares (USD)</v>
      </c>
      <c r="N115" s="12" t="str">
        <f t="shared" si="92"/>
        <v>Oficina de Estudios y Políticas Agrarias (ODEPA)</v>
      </c>
      <c r="O115" s="45" t="str">
        <f>"Valor de las exportaciones de fruta, por "&amp;Sitio_Publico[[#This Row],[Muestra]]&amp;", con destino a  "&amp;I115&amp;", durante el "&amp;L115</f>
        <v>Valor de las exportaciones de fruta, por Tipo de Fruta, con destino a  Israel, durante el Año 2020</v>
      </c>
      <c r="P11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Israel durante el Año 2020 de acuerdo a datos recopilados por la Oficina de Estudios y Políticas Agrarias (ODEPA)- Dólares (USD)</v>
      </c>
      <c r="Q115" s="27" t="str">
        <f t="shared" si="100"/>
        <v>Gráfico Proporciones</v>
      </c>
      <c r="R115" s="28"/>
      <c r="S115" s="47" t="str">
        <f t="shared" si="96"/>
        <v>https://analytics.zoho.com/open-view/2395394000006082576?ZOHO_CRITERIA=%22Trasposicion_4.2%22.%22ID_territorio%22%3D89</v>
      </c>
      <c r="T115" s="16">
        <f t="shared" si="63"/>
        <v>777</v>
      </c>
      <c r="U115" s="24" t="s">
        <v>445</v>
      </c>
      <c r="V115" s="20" t="str">
        <f>+Sitio_Publico[[#This Row],[idcoleccion]]&amp;"-"&amp;Sitio_Publico[[#This Row],[id]]</f>
        <v>1-0114</v>
      </c>
      <c r="W115" s="20">
        <f>+VLOOKUP(Sitio_Publico[[#This Row],[territorio]],Estructura!$AE$4:$AH$1500,4,0)</f>
        <v>0</v>
      </c>
      <c r="X115" s="20" t="str">
        <f>+VLOOKUP(Sitio_Publico[[#This Row],[tema]],Estructura!$G$4:$J$1514,4,0)</f>
        <v>T-100</v>
      </c>
      <c r="Y115" s="20" t="str">
        <f>+VLOOKUP(Sitio_Publico[[#This Row],[contenido]],Estructura!$L$4:$O$18,4,0)</f>
        <v>C-101</v>
      </c>
      <c r="Z115" s="20" t="str">
        <f>+VLOOKUP(Sitio_Publico[[#This Row],[Filtro Integrado]],Estructura!$U$4:$W$52,3,0)</f>
        <v>FI-1</v>
      </c>
      <c r="AA115" s="20" t="str">
        <f>+VLOOKUP(Sitio_Publico[[#This Row],[Muestra]],Estructura!$Y$4:$AB$175,4,0)</f>
        <v>M-1001</v>
      </c>
    </row>
    <row r="116" spans="1:27" ht="30.6" x14ac:dyDescent="0.3">
      <c r="A116" s="18" t="s">
        <v>556</v>
      </c>
      <c r="B116" s="12">
        <f t="shared" si="61"/>
        <v>1</v>
      </c>
      <c r="C116" s="25" t="str">
        <f t="shared" si="97"/>
        <v>Agricultura</v>
      </c>
      <c r="D116" s="25" t="str">
        <f t="shared" si="98"/>
        <v>Agropecuario y Forestal</v>
      </c>
      <c r="E116" s="51">
        <v>90</v>
      </c>
      <c r="F116" s="25" t="str">
        <f t="shared" ref="F116:G116" si="128">+F115</f>
        <v>Fruta</v>
      </c>
      <c r="G116" s="25" t="str">
        <f t="shared" si="128"/>
        <v>Exportaciones</v>
      </c>
      <c r="H116" s="50" t="s">
        <v>697</v>
      </c>
      <c r="I116" s="49" t="s">
        <v>666</v>
      </c>
      <c r="J116" s="12" t="str">
        <f t="shared" si="94"/>
        <v>Ninguno</v>
      </c>
      <c r="K116" s="48" t="str">
        <f t="shared" si="94"/>
        <v>Tipo de Fruta</v>
      </c>
      <c r="L116" s="44" t="str">
        <f t="shared" si="70"/>
        <v>Año 2020</v>
      </c>
      <c r="M116" s="12" t="str">
        <f t="shared" si="91"/>
        <v>Dólares (USD)</v>
      </c>
      <c r="N116" s="12" t="str">
        <f t="shared" si="92"/>
        <v>Oficina de Estudios y Políticas Agrarias (ODEPA)</v>
      </c>
      <c r="O116" s="45" t="str">
        <f>"Valor de las exportaciones de fruta, por "&amp;Sitio_Publico[[#This Row],[Muestra]]&amp;", con destino a  "&amp;I116&amp;", durante el "&amp;L116</f>
        <v>Valor de las exportaciones de fruta, por Tipo de Fruta, con destino a  Italia, durante el Año 2020</v>
      </c>
      <c r="P11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Italia durante el Año 2020 de acuerdo a datos recopilados por la Oficina de Estudios y Políticas Agrarias (ODEPA)- Dólares (USD)</v>
      </c>
      <c r="Q116" s="27" t="str">
        <f t="shared" si="100"/>
        <v>Gráfico Proporciones</v>
      </c>
      <c r="R116" s="28"/>
      <c r="S116" s="47" t="str">
        <f t="shared" si="96"/>
        <v>https://analytics.zoho.com/open-view/2395394000006082576?ZOHO_CRITERIA=%22Trasposicion_4.2%22.%22ID_territorio%22%3D90</v>
      </c>
      <c r="T116" s="16">
        <f t="shared" si="63"/>
        <v>777</v>
      </c>
      <c r="U116" s="24" t="s">
        <v>445</v>
      </c>
      <c r="V116" s="20" t="str">
        <f>+Sitio_Publico[[#This Row],[idcoleccion]]&amp;"-"&amp;Sitio_Publico[[#This Row],[id]]</f>
        <v>1-0115</v>
      </c>
      <c r="W116" s="20">
        <f>+VLOOKUP(Sitio_Publico[[#This Row],[territorio]],Estructura!$AE$4:$AH$1500,4,0)</f>
        <v>0</v>
      </c>
      <c r="X116" s="20" t="str">
        <f>+VLOOKUP(Sitio_Publico[[#This Row],[tema]],Estructura!$G$4:$J$1514,4,0)</f>
        <v>T-100</v>
      </c>
      <c r="Y116" s="20" t="str">
        <f>+VLOOKUP(Sitio_Publico[[#This Row],[contenido]],Estructura!$L$4:$O$18,4,0)</f>
        <v>C-101</v>
      </c>
      <c r="Z116" s="20" t="str">
        <f>+VLOOKUP(Sitio_Publico[[#This Row],[Filtro Integrado]],Estructura!$U$4:$W$52,3,0)</f>
        <v>FI-1</v>
      </c>
      <c r="AA116" s="20" t="str">
        <f>+VLOOKUP(Sitio_Publico[[#This Row],[Muestra]],Estructura!$Y$4:$AB$175,4,0)</f>
        <v>M-1001</v>
      </c>
    </row>
    <row r="117" spans="1:27" ht="30.6" x14ac:dyDescent="0.3">
      <c r="A117" s="18" t="s">
        <v>557</v>
      </c>
      <c r="B117" s="12">
        <f t="shared" si="61"/>
        <v>1</v>
      </c>
      <c r="C117" s="25" t="str">
        <f t="shared" si="97"/>
        <v>Agricultura</v>
      </c>
      <c r="D117" s="25" t="str">
        <f t="shared" si="98"/>
        <v>Agropecuario y Forestal</v>
      </c>
      <c r="E117" s="51">
        <v>92</v>
      </c>
      <c r="F117" s="25" t="str">
        <f t="shared" ref="F117:G117" si="129">+F116</f>
        <v>Fruta</v>
      </c>
      <c r="G117" s="25" t="str">
        <f t="shared" si="129"/>
        <v>Exportaciones</v>
      </c>
      <c r="H117" s="50" t="s">
        <v>697</v>
      </c>
      <c r="I117" s="49" t="s">
        <v>667</v>
      </c>
      <c r="J117" s="12" t="str">
        <f t="shared" si="94"/>
        <v>Ninguno</v>
      </c>
      <c r="K117" s="48" t="str">
        <f t="shared" si="94"/>
        <v>Tipo de Fruta</v>
      </c>
      <c r="L117" s="44" t="str">
        <f t="shared" si="70"/>
        <v>Año 2020</v>
      </c>
      <c r="M117" s="12" t="str">
        <f t="shared" si="91"/>
        <v>Dólares (USD)</v>
      </c>
      <c r="N117" s="12" t="str">
        <f t="shared" si="92"/>
        <v>Oficina de Estudios y Políticas Agrarias (ODEPA)</v>
      </c>
      <c r="O117" s="45" t="str">
        <f>"Valor de las exportaciones de fruta, por "&amp;Sitio_Publico[[#This Row],[Muestra]]&amp;", con destino a  "&amp;I117&amp;", durante el "&amp;L117</f>
        <v>Valor de las exportaciones de fruta, por Tipo de Fruta, con destino a  Japón, durante el Año 2020</v>
      </c>
      <c r="P11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Japón durante el Año 2020 de acuerdo a datos recopilados por la Oficina de Estudios y Políticas Agrarias (ODEPA)- Dólares (USD)</v>
      </c>
      <c r="Q117" s="27" t="str">
        <f t="shared" si="100"/>
        <v>Gráfico Proporciones</v>
      </c>
      <c r="R117" s="28"/>
      <c r="S117" s="47" t="str">
        <f t="shared" si="96"/>
        <v>https://analytics.zoho.com/open-view/2395394000006082576?ZOHO_CRITERIA=%22Trasposicion_4.2%22.%22ID_territorio%22%3D92</v>
      </c>
      <c r="T117" s="16">
        <f t="shared" si="63"/>
        <v>777</v>
      </c>
      <c r="U117" s="24" t="s">
        <v>445</v>
      </c>
      <c r="V117" s="20" t="str">
        <f>+Sitio_Publico[[#This Row],[idcoleccion]]&amp;"-"&amp;Sitio_Publico[[#This Row],[id]]</f>
        <v>1-0116</v>
      </c>
      <c r="W117" s="20">
        <f>+VLOOKUP(Sitio_Publico[[#This Row],[territorio]],Estructura!$AE$4:$AH$1500,4,0)</f>
        <v>0</v>
      </c>
      <c r="X117" s="20" t="str">
        <f>+VLOOKUP(Sitio_Publico[[#This Row],[tema]],Estructura!$G$4:$J$1514,4,0)</f>
        <v>T-100</v>
      </c>
      <c r="Y117" s="20" t="str">
        <f>+VLOOKUP(Sitio_Publico[[#This Row],[contenido]],Estructura!$L$4:$O$18,4,0)</f>
        <v>C-101</v>
      </c>
      <c r="Z117" s="20" t="str">
        <f>+VLOOKUP(Sitio_Publico[[#This Row],[Filtro Integrado]],Estructura!$U$4:$W$52,3,0)</f>
        <v>FI-1</v>
      </c>
      <c r="AA117" s="20" t="str">
        <f>+VLOOKUP(Sitio_Publico[[#This Row],[Muestra]],Estructura!$Y$4:$AB$175,4,0)</f>
        <v>M-1001</v>
      </c>
    </row>
    <row r="118" spans="1:27" ht="30.6" x14ac:dyDescent="0.3">
      <c r="A118" s="18" t="s">
        <v>558</v>
      </c>
      <c r="B118" s="12">
        <f t="shared" si="61"/>
        <v>1</v>
      </c>
      <c r="C118" s="25" t="str">
        <f t="shared" si="97"/>
        <v>Agricultura</v>
      </c>
      <c r="D118" s="25" t="str">
        <f t="shared" si="98"/>
        <v>Agropecuario y Forestal</v>
      </c>
      <c r="E118" s="51">
        <v>99</v>
      </c>
      <c r="F118" s="25" t="str">
        <f t="shared" ref="F118:G118" si="130">+F117</f>
        <v>Fruta</v>
      </c>
      <c r="G118" s="25" t="str">
        <f t="shared" si="130"/>
        <v>Exportaciones</v>
      </c>
      <c r="H118" s="50" t="s">
        <v>697</v>
      </c>
      <c r="I118" s="49" t="s">
        <v>669</v>
      </c>
      <c r="J118" s="12" t="str">
        <f t="shared" si="94"/>
        <v>Ninguno</v>
      </c>
      <c r="K118" s="48" t="str">
        <f t="shared" si="94"/>
        <v>Tipo de Fruta</v>
      </c>
      <c r="L118" s="44" t="str">
        <f t="shared" si="70"/>
        <v>Año 2020</v>
      </c>
      <c r="M118" s="12" t="str">
        <f t="shared" si="91"/>
        <v>Dólares (USD)</v>
      </c>
      <c r="N118" s="12" t="str">
        <f t="shared" si="92"/>
        <v>Oficina de Estudios y Políticas Agrarias (ODEPA)</v>
      </c>
      <c r="O118" s="45" t="str">
        <f>"Valor de las exportaciones de fruta, por "&amp;Sitio_Publico[[#This Row],[Muestra]]&amp;", con destino a  "&amp;I118&amp;", durante el "&amp;L118</f>
        <v>Valor de las exportaciones de fruta, por Tipo de Fruta, con destino a  Kuwait, durante el Año 2020</v>
      </c>
      <c r="P11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Kuwait durante el Año 2020 de acuerdo a datos recopilados por la Oficina de Estudios y Políticas Agrarias (ODEPA)- Dólares (USD)</v>
      </c>
      <c r="Q118" s="27" t="str">
        <f t="shared" si="100"/>
        <v>Gráfico Proporciones</v>
      </c>
      <c r="R118" s="28"/>
      <c r="S118" s="47" t="str">
        <f t="shared" si="96"/>
        <v>https://analytics.zoho.com/open-view/2395394000006082576?ZOHO_CRITERIA=%22Trasposicion_4.2%22.%22ID_territorio%22%3D99</v>
      </c>
      <c r="T118" s="16">
        <f t="shared" si="63"/>
        <v>777</v>
      </c>
      <c r="U118" s="24" t="s">
        <v>445</v>
      </c>
      <c r="V118" s="20" t="str">
        <f>+Sitio_Publico[[#This Row],[idcoleccion]]&amp;"-"&amp;Sitio_Publico[[#This Row],[id]]</f>
        <v>1-0117</v>
      </c>
      <c r="W118" s="20">
        <f>+VLOOKUP(Sitio_Publico[[#This Row],[territorio]],Estructura!$AE$4:$AH$1500,4,0)</f>
        <v>0</v>
      </c>
      <c r="X118" s="20" t="str">
        <f>+VLOOKUP(Sitio_Publico[[#This Row],[tema]],Estructura!$G$4:$J$1514,4,0)</f>
        <v>T-100</v>
      </c>
      <c r="Y118" s="20" t="str">
        <f>+VLOOKUP(Sitio_Publico[[#This Row],[contenido]],Estructura!$L$4:$O$18,4,0)</f>
        <v>C-101</v>
      </c>
      <c r="Z118" s="20" t="str">
        <f>+VLOOKUP(Sitio_Publico[[#This Row],[Filtro Integrado]],Estructura!$U$4:$W$52,3,0)</f>
        <v>FI-1</v>
      </c>
      <c r="AA118" s="20" t="str">
        <f>+VLOOKUP(Sitio_Publico[[#This Row],[Muestra]],Estructura!$Y$4:$AB$175,4,0)</f>
        <v>M-1001</v>
      </c>
    </row>
    <row r="119" spans="1:27" ht="30.6" x14ac:dyDescent="0.3">
      <c r="A119" s="18" t="s">
        <v>559</v>
      </c>
      <c r="B119" s="12">
        <f t="shared" si="61"/>
        <v>1</v>
      </c>
      <c r="C119" s="25" t="str">
        <f t="shared" si="97"/>
        <v>Agricultura</v>
      </c>
      <c r="D119" s="25" t="str">
        <f t="shared" si="98"/>
        <v>Agropecuario y Forestal</v>
      </c>
      <c r="E119" s="51">
        <v>102</v>
      </c>
      <c r="F119" s="25" t="str">
        <f t="shared" ref="F119:G119" si="131">+F118</f>
        <v>Fruta</v>
      </c>
      <c r="G119" s="25" t="str">
        <f t="shared" si="131"/>
        <v>Exportaciones</v>
      </c>
      <c r="H119" s="50" t="s">
        <v>697</v>
      </c>
      <c r="I119" s="49" t="s">
        <v>672</v>
      </c>
      <c r="J119" s="12" t="str">
        <f t="shared" si="94"/>
        <v>Ninguno</v>
      </c>
      <c r="K119" s="48" t="str">
        <f t="shared" si="94"/>
        <v>Tipo de Fruta</v>
      </c>
      <c r="L119" s="44" t="str">
        <f t="shared" si="70"/>
        <v>Año 2020</v>
      </c>
      <c r="M119" s="12" t="str">
        <f t="shared" si="91"/>
        <v>Dólares (USD)</v>
      </c>
      <c r="N119" s="12" t="str">
        <f t="shared" si="92"/>
        <v>Oficina de Estudios y Políticas Agrarias (ODEPA)</v>
      </c>
      <c r="O119" s="45" t="str">
        <f>"Valor de las exportaciones de fruta, por "&amp;Sitio_Publico[[#This Row],[Muestra]]&amp;", con destino a  "&amp;I119&amp;", durante el "&amp;L119</f>
        <v>Valor de las exportaciones de fruta, por Tipo de Fruta, con destino a  Letonia, durante el Año 2020</v>
      </c>
      <c r="P11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Letonia durante el Año 2020 de acuerdo a datos recopilados por la Oficina de Estudios y Políticas Agrarias (ODEPA)- Dólares (USD)</v>
      </c>
      <c r="Q119" s="27" t="str">
        <f t="shared" si="100"/>
        <v>Gráfico Proporciones</v>
      </c>
      <c r="R119" s="28"/>
      <c r="S119" s="47" t="str">
        <f t="shared" si="96"/>
        <v>https://analytics.zoho.com/open-view/2395394000006082576?ZOHO_CRITERIA=%22Trasposicion_4.2%22.%22ID_territorio%22%3D102</v>
      </c>
      <c r="T119" s="16">
        <f t="shared" si="63"/>
        <v>777</v>
      </c>
      <c r="U119" s="24" t="s">
        <v>445</v>
      </c>
      <c r="V119" s="20" t="str">
        <f>+Sitio_Publico[[#This Row],[idcoleccion]]&amp;"-"&amp;Sitio_Publico[[#This Row],[id]]</f>
        <v>1-0118</v>
      </c>
      <c r="W119" s="20">
        <f>+VLOOKUP(Sitio_Publico[[#This Row],[territorio]],Estructura!$AE$4:$AH$1500,4,0)</f>
        <v>0</v>
      </c>
      <c r="X119" s="20" t="str">
        <f>+VLOOKUP(Sitio_Publico[[#This Row],[tema]],Estructura!$G$4:$J$1514,4,0)</f>
        <v>T-100</v>
      </c>
      <c r="Y119" s="20" t="str">
        <f>+VLOOKUP(Sitio_Publico[[#This Row],[contenido]],Estructura!$L$4:$O$18,4,0)</f>
        <v>C-101</v>
      </c>
      <c r="Z119" s="20" t="str">
        <f>+VLOOKUP(Sitio_Publico[[#This Row],[Filtro Integrado]],Estructura!$U$4:$W$52,3,0)</f>
        <v>FI-1</v>
      </c>
      <c r="AA119" s="20" t="str">
        <f>+VLOOKUP(Sitio_Publico[[#This Row],[Muestra]],Estructura!$Y$4:$AB$175,4,0)</f>
        <v>M-1001</v>
      </c>
    </row>
    <row r="120" spans="1:27" ht="30.6" x14ac:dyDescent="0.3">
      <c r="A120" s="18" t="s">
        <v>560</v>
      </c>
      <c r="B120" s="12">
        <f t="shared" si="61"/>
        <v>1</v>
      </c>
      <c r="C120" s="25" t="str">
        <f t="shared" si="97"/>
        <v>Agricultura</v>
      </c>
      <c r="D120" s="25" t="str">
        <f t="shared" si="98"/>
        <v>Agropecuario y Forestal</v>
      </c>
      <c r="E120" s="51">
        <v>105</v>
      </c>
      <c r="F120" s="25" t="str">
        <f t="shared" ref="F120:G120" si="132">+F119</f>
        <v>Fruta</v>
      </c>
      <c r="G120" s="25" t="str">
        <f t="shared" si="132"/>
        <v>Exportaciones</v>
      </c>
      <c r="H120" s="50" t="s">
        <v>697</v>
      </c>
      <c r="I120" s="49" t="s">
        <v>670</v>
      </c>
      <c r="J120" s="12" t="str">
        <f t="shared" si="94"/>
        <v>Ninguno</v>
      </c>
      <c r="K120" s="48" t="str">
        <f t="shared" si="94"/>
        <v>Tipo de Fruta</v>
      </c>
      <c r="L120" s="44" t="str">
        <f t="shared" si="70"/>
        <v>Año 2020</v>
      </c>
      <c r="M120" s="12" t="str">
        <f t="shared" si="91"/>
        <v>Dólares (USD)</v>
      </c>
      <c r="N120" s="12" t="str">
        <f t="shared" si="92"/>
        <v>Oficina de Estudios y Políticas Agrarias (ODEPA)</v>
      </c>
      <c r="O120" s="45" t="str">
        <f>"Valor de las exportaciones de fruta, por "&amp;Sitio_Publico[[#This Row],[Muestra]]&amp;", con destino a  "&amp;I120&amp;", durante el "&amp;L120</f>
        <v>Valor de las exportaciones de fruta, por Tipo de Fruta, con destino a  Libia, durante el Año 2020</v>
      </c>
      <c r="P12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Libia durante el Año 2020 de acuerdo a datos recopilados por la Oficina de Estudios y Políticas Agrarias (ODEPA)- Dólares (USD)</v>
      </c>
      <c r="Q120" s="27" t="str">
        <f t="shared" ref="Q120:Q149" si="133">+Q119</f>
        <v>Gráfico Proporciones</v>
      </c>
      <c r="R120" s="28"/>
      <c r="S120" s="47" t="str">
        <f t="shared" si="96"/>
        <v>https://analytics.zoho.com/open-view/2395394000006082576?ZOHO_CRITERIA=%22Trasposicion_4.2%22.%22ID_territorio%22%3D105</v>
      </c>
      <c r="T120" s="16">
        <f t="shared" si="63"/>
        <v>777</v>
      </c>
      <c r="U120" s="24" t="s">
        <v>445</v>
      </c>
      <c r="V120" s="20" t="str">
        <f>+Sitio_Publico[[#This Row],[idcoleccion]]&amp;"-"&amp;Sitio_Publico[[#This Row],[id]]</f>
        <v>1-0119</v>
      </c>
      <c r="W120" s="20">
        <f>+VLOOKUP(Sitio_Publico[[#This Row],[territorio]],Estructura!$AE$4:$AH$1500,4,0)</f>
        <v>0</v>
      </c>
      <c r="X120" s="20" t="str">
        <f>+VLOOKUP(Sitio_Publico[[#This Row],[tema]],Estructura!$G$4:$J$1514,4,0)</f>
        <v>T-100</v>
      </c>
      <c r="Y120" s="20" t="str">
        <f>+VLOOKUP(Sitio_Publico[[#This Row],[contenido]],Estructura!$L$4:$O$18,4,0)</f>
        <v>C-101</v>
      </c>
      <c r="Z120" s="20" t="str">
        <f>+VLOOKUP(Sitio_Publico[[#This Row],[Filtro Integrado]],Estructura!$U$4:$W$52,3,0)</f>
        <v>FI-1</v>
      </c>
      <c r="AA120" s="20" t="str">
        <f>+VLOOKUP(Sitio_Publico[[#This Row],[Muestra]],Estructura!$Y$4:$AB$175,4,0)</f>
        <v>M-1001</v>
      </c>
    </row>
    <row r="121" spans="1:27" ht="30.6" x14ac:dyDescent="0.3">
      <c r="A121" s="18" t="s">
        <v>561</v>
      </c>
      <c r="B121" s="12">
        <f t="shared" si="61"/>
        <v>1</v>
      </c>
      <c r="C121" s="25" t="str">
        <f t="shared" si="97"/>
        <v>Agricultura</v>
      </c>
      <c r="D121" s="25" t="str">
        <f t="shared" si="98"/>
        <v>Agropecuario y Forestal</v>
      </c>
      <c r="E121" s="51">
        <v>107</v>
      </c>
      <c r="F121" s="25" t="str">
        <f t="shared" ref="F121:G121" si="134">+F120</f>
        <v>Fruta</v>
      </c>
      <c r="G121" s="25" t="str">
        <f t="shared" si="134"/>
        <v>Exportaciones</v>
      </c>
      <c r="H121" s="50" t="s">
        <v>697</v>
      </c>
      <c r="I121" s="49" t="s">
        <v>671</v>
      </c>
      <c r="J121" s="12" t="str">
        <f t="shared" si="94"/>
        <v>Ninguno</v>
      </c>
      <c r="K121" s="48" t="str">
        <f t="shared" si="94"/>
        <v>Tipo de Fruta</v>
      </c>
      <c r="L121" s="44" t="str">
        <f t="shared" si="70"/>
        <v>Año 2020</v>
      </c>
      <c r="M121" s="12" t="str">
        <f t="shared" si="91"/>
        <v>Dólares (USD)</v>
      </c>
      <c r="N121" s="12" t="str">
        <f t="shared" si="92"/>
        <v>Oficina de Estudios y Políticas Agrarias (ODEPA)</v>
      </c>
      <c r="O121" s="45" t="str">
        <f>"Valor de las exportaciones de fruta, por "&amp;Sitio_Publico[[#This Row],[Muestra]]&amp;", con destino a  "&amp;I121&amp;", durante el "&amp;L121</f>
        <v>Valor de las exportaciones de fruta, por Tipo de Fruta, con destino a  Lituania, durante el Año 2020</v>
      </c>
      <c r="P12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Lituania durante el Año 2020 de acuerdo a datos recopilados por la Oficina de Estudios y Políticas Agrarias (ODEPA)- Dólares (USD)</v>
      </c>
      <c r="Q121" s="27" t="str">
        <f t="shared" si="133"/>
        <v>Gráfico Proporciones</v>
      </c>
      <c r="R121" s="28"/>
      <c r="S121" s="47" t="str">
        <f t="shared" si="96"/>
        <v>https://analytics.zoho.com/open-view/2395394000006082576?ZOHO_CRITERIA=%22Trasposicion_4.2%22.%22ID_territorio%22%3D107</v>
      </c>
      <c r="T121" s="16">
        <f t="shared" si="63"/>
        <v>777</v>
      </c>
      <c r="U121" s="24" t="s">
        <v>445</v>
      </c>
      <c r="V121" s="20" t="str">
        <f>+Sitio_Publico[[#This Row],[idcoleccion]]&amp;"-"&amp;Sitio_Publico[[#This Row],[id]]</f>
        <v>1-0120</v>
      </c>
      <c r="W121" s="20">
        <f>+VLOOKUP(Sitio_Publico[[#This Row],[territorio]],Estructura!$AE$4:$AH$1500,4,0)</f>
        <v>0</v>
      </c>
      <c r="X121" s="20" t="str">
        <f>+VLOOKUP(Sitio_Publico[[#This Row],[tema]],Estructura!$G$4:$J$1514,4,0)</f>
        <v>T-100</v>
      </c>
      <c r="Y121" s="20" t="str">
        <f>+VLOOKUP(Sitio_Publico[[#This Row],[contenido]],Estructura!$L$4:$O$18,4,0)</f>
        <v>C-101</v>
      </c>
      <c r="Z121" s="20" t="str">
        <f>+VLOOKUP(Sitio_Publico[[#This Row],[Filtro Integrado]],Estructura!$U$4:$W$52,3,0)</f>
        <v>FI-1</v>
      </c>
      <c r="AA121" s="20" t="str">
        <f>+VLOOKUP(Sitio_Publico[[#This Row],[Muestra]],Estructura!$Y$4:$AB$175,4,0)</f>
        <v>M-1001</v>
      </c>
    </row>
    <row r="122" spans="1:27" ht="30.6" x14ac:dyDescent="0.3">
      <c r="A122" s="18" t="s">
        <v>562</v>
      </c>
      <c r="B122" s="12">
        <f t="shared" si="61"/>
        <v>1</v>
      </c>
      <c r="C122" s="25" t="str">
        <f t="shared" si="97"/>
        <v>Agricultura</v>
      </c>
      <c r="D122" s="25" t="str">
        <f t="shared" si="98"/>
        <v>Agropecuario y Forestal</v>
      </c>
      <c r="E122" s="51">
        <v>116</v>
      </c>
      <c r="F122" s="25" t="str">
        <f t="shared" ref="F122:G122" si="135">+F121</f>
        <v>Fruta</v>
      </c>
      <c r="G122" s="25" t="str">
        <f t="shared" si="135"/>
        <v>Exportaciones</v>
      </c>
      <c r="H122" s="50" t="s">
        <v>697</v>
      </c>
      <c r="I122" s="49" t="s">
        <v>636</v>
      </c>
      <c r="J122" s="12" t="str">
        <f t="shared" si="94"/>
        <v>Ninguno</v>
      </c>
      <c r="K122" s="48" t="str">
        <f t="shared" si="94"/>
        <v>Tipo de Fruta</v>
      </c>
      <c r="L122" s="44" t="str">
        <f t="shared" si="70"/>
        <v>Año 2020</v>
      </c>
      <c r="M122" s="12" t="str">
        <f t="shared" si="91"/>
        <v>Dólares (USD)</v>
      </c>
      <c r="N122" s="12" t="str">
        <f t="shared" si="92"/>
        <v>Oficina de Estudios y Políticas Agrarias (ODEPA)</v>
      </c>
      <c r="O122" s="45" t="str">
        <f>"Valor de las exportaciones de fruta, por "&amp;Sitio_Publico[[#This Row],[Muestra]]&amp;", con destino a  "&amp;I122&amp;", durante el "&amp;L122</f>
        <v>Valor de las exportaciones de fruta, por Tipo de Fruta, con destino a  Marruecos, durante el Año 2020</v>
      </c>
      <c r="P12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Marruecos durante el Año 2020 de acuerdo a datos recopilados por la Oficina de Estudios y Políticas Agrarias (ODEPA)- Dólares (USD)</v>
      </c>
      <c r="Q122" s="27" t="str">
        <f t="shared" si="133"/>
        <v>Gráfico Proporciones</v>
      </c>
      <c r="R122" s="28"/>
      <c r="S122" s="47" t="str">
        <f t="shared" si="96"/>
        <v>https://analytics.zoho.com/open-view/2395394000006082576?ZOHO_CRITERIA=%22Trasposicion_4.2%22.%22ID_territorio%22%3D116</v>
      </c>
      <c r="T122" s="16">
        <f t="shared" si="63"/>
        <v>777</v>
      </c>
      <c r="U122" s="24" t="s">
        <v>445</v>
      </c>
      <c r="V122" s="20" t="str">
        <f>+Sitio_Publico[[#This Row],[idcoleccion]]&amp;"-"&amp;Sitio_Publico[[#This Row],[id]]</f>
        <v>1-0121</v>
      </c>
      <c r="W122" s="20">
        <f>+VLOOKUP(Sitio_Publico[[#This Row],[territorio]],Estructura!$AE$4:$AH$1500,4,0)</f>
        <v>0</v>
      </c>
      <c r="X122" s="20" t="str">
        <f>+VLOOKUP(Sitio_Publico[[#This Row],[tema]],Estructura!$G$4:$J$1514,4,0)</f>
        <v>T-100</v>
      </c>
      <c r="Y122" s="20" t="str">
        <f>+VLOOKUP(Sitio_Publico[[#This Row],[contenido]],Estructura!$L$4:$O$18,4,0)</f>
        <v>C-101</v>
      </c>
      <c r="Z122" s="20" t="str">
        <f>+VLOOKUP(Sitio_Publico[[#This Row],[Filtro Integrado]],Estructura!$U$4:$W$52,3,0)</f>
        <v>FI-1</v>
      </c>
      <c r="AA122" s="20" t="str">
        <f>+VLOOKUP(Sitio_Publico[[#This Row],[Muestra]],Estructura!$Y$4:$AB$175,4,0)</f>
        <v>M-1001</v>
      </c>
    </row>
    <row r="123" spans="1:27" ht="30.6" x14ac:dyDescent="0.3">
      <c r="A123" s="18" t="s">
        <v>563</v>
      </c>
      <c r="B123" s="12">
        <f t="shared" si="61"/>
        <v>1</v>
      </c>
      <c r="C123" s="25" t="str">
        <f t="shared" si="97"/>
        <v>Agricultura</v>
      </c>
      <c r="D123" s="25" t="str">
        <f t="shared" si="98"/>
        <v>Agropecuario y Forestal</v>
      </c>
      <c r="E123" s="51">
        <v>119</v>
      </c>
      <c r="F123" s="25" t="str">
        <f t="shared" ref="F123:G123" si="136">+F122</f>
        <v>Fruta</v>
      </c>
      <c r="G123" s="25" t="str">
        <f t="shared" si="136"/>
        <v>Exportaciones</v>
      </c>
      <c r="H123" s="50" t="s">
        <v>697</v>
      </c>
      <c r="I123" s="49" t="s">
        <v>673</v>
      </c>
      <c r="J123" s="12" t="str">
        <f t="shared" si="94"/>
        <v>Ninguno</v>
      </c>
      <c r="K123" s="48" t="str">
        <f t="shared" si="94"/>
        <v>Tipo de Fruta</v>
      </c>
      <c r="L123" s="44" t="str">
        <f t="shared" si="70"/>
        <v>Año 2020</v>
      </c>
      <c r="M123" s="12" t="str">
        <f t="shared" si="91"/>
        <v>Dólares (USD)</v>
      </c>
      <c r="N123" s="12" t="str">
        <f t="shared" si="92"/>
        <v>Oficina de Estudios y Políticas Agrarias (ODEPA)</v>
      </c>
      <c r="O123" s="45" t="str">
        <f>"Valor de las exportaciones de fruta, por "&amp;Sitio_Publico[[#This Row],[Muestra]]&amp;", con destino a  "&amp;I123&amp;", durante el "&amp;L123</f>
        <v>Valor de las exportaciones de fruta, por Tipo de Fruta, con destino a  México, durante el Año 2020</v>
      </c>
      <c r="P12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México durante el Año 2020 de acuerdo a datos recopilados por la Oficina de Estudios y Políticas Agrarias (ODEPA)- Dólares (USD)</v>
      </c>
      <c r="Q123" s="27" t="str">
        <f t="shared" si="133"/>
        <v>Gráfico Proporciones</v>
      </c>
      <c r="R123" s="28"/>
      <c r="S123" s="47" t="str">
        <f t="shared" si="96"/>
        <v>https://analytics.zoho.com/open-view/2395394000006082576?ZOHO_CRITERIA=%22Trasposicion_4.2%22.%22ID_territorio%22%3D119</v>
      </c>
      <c r="T123" s="16">
        <f t="shared" si="63"/>
        <v>777</v>
      </c>
      <c r="U123" s="24" t="s">
        <v>445</v>
      </c>
      <c r="V123" s="20" t="str">
        <f>+Sitio_Publico[[#This Row],[idcoleccion]]&amp;"-"&amp;Sitio_Publico[[#This Row],[id]]</f>
        <v>1-0122</v>
      </c>
      <c r="W123" s="20">
        <f>+VLOOKUP(Sitio_Publico[[#This Row],[territorio]],Estructura!$AE$4:$AH$1500,4,0)</f>
        <v>0</v>
      </c>
      <c r="X123" s="20" t="str">
        <f>+VLOOKUP(Sitio_Publico[[#This Row],[tema]],Estructura!$G$4:$J$1514,4,0)</f>
        <v>T-100</v>
      </c>
      <c r="Y123" s="20" t="str">
        <f>+VLOOKUP(Sitio_Publico[[#This Row],[contenido]],Estructura!$L$4:$O$18,4,0)</f>
        <v>C-101</v>
      </c>
      <c r="Z123" s="20" t="str">
        <f>+VLOOKUP(Sitio_Publico[[#This Row],[Filtro Integrado]],Estructura!$U$4:$W$52,3,0)</f>
        <v>FI-1</v>
      </c>
      <c r="AA123" s="20" t="str">
        <f>+VLOOKUP(Sitio_Publico[[#This Row],[Muestra]],Estructura!$Y$4:$AB$175,4,0)</f>
        <v>M-1001</v>
      </c>
    </row>
    <row r="124" spans="1:27" ht="30.6" x14ac:dyDescent="0.3">
      <c r="A124" s="18" t="s">
        <v>564</v>
      </c>
      <c r="B124" s="12">
        <f t="shared" si="61"/>
        <v>1</v>
      </c>
      <c r="C124" s="25" t="str">
        <f t="shared" si="97"/>
        <v>Agricultura</v>
      </c>
      <c r="D124" s="25" t="str">
        <f t="shared" si="98"/>
        <v>Agropecuario y Forestal</v>
      </c>
      <c r="E124" s="51">
        <v>132</v>
      </c>
      <c r="F124" s="25" t="str">
        <f t="shared" ref="F124:G124" si="137">+F123</f>
        <v>Fruta</v>
      </c>
      <c r="G124" s="25" t="str">
        <f t="shared" si="137"/>
        <v>Exportaciones</v>
      </c>
      <c r="H124" s="50" t="s">
        <v>697</v>
      </c>
      <c r="I124" s="49" t="s">
        <v>675</v>
      </c>
      <c r="J124" s="12" t="str">
        <f t="shared" si="94"/>
        <v>Ninguno</v>
      </c>
      <c r="K124" s="48" t="str">
        <f t="shared" si="94"/>
        <v>Tipo de Fruta</v>
      </c>
      <c r="L124" s="44" t="str">
        <f t="shared" si="70"/>
        <v>Año 2020</v>
      </c>
      <c r="M124" s="12" t="str">
        <f t="shared" si="91"/>
        <v>Dólares (USD)</v>
      </c>
      <c r="N124" s="12" t="str">
        <f t="shared" si="92"/>
        <v>Oficina de Estudios y Políticas Agrarias (ODEPA)</v>
      </c>
      <c r="O124" s="45" t="str">
        <f>"Valor de las exportaciones de fruta, por "&amp;Sitio_Publico[[#This Row],[Muestra]]&amp;", con destino a  "&amp;I124&amp;", durante el "&amp;L124</f>
        <v>Valor de las exportaciones de fruta, por Tipo de Fruta, con destino a  Noruega, durante el Año 2020</v>
      </c>
      <c r="P12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Noruega durante el Año 2020 de acuerdo a datos recopilados por la Oficina de Estudios y Políticas Agrarias (ODEPA)- Dólares (USD)</v>
      </c>
      <c r="Q124" s="27" t="str">
        <f t="shared" si="133"/>
        <v>Gráfico Proporciones</v>
      </c>
      <c r="R124" s="28"/>
      <c r="S124" s="47" t="str">
        <f t="shared" si="96"/>
        <v>https://analytics.zoho.com/open-view/2395394000006082576?ZOHO_CRITERIA=%22Trasposicion_4.2%22.%22ID_territorio%22%3D132</v>
      </c>
      <c r="T124" s="16">
        <f t="shared" si="63"/>
        <v>777</v>
      </c>
      <c r="U124" s="24" t="s">
        <v>445</v>
      </c>
      <c r="V124" s="20" t="str">
        <f>+Sitio_Publico[[#This Row],[idcoleccion]]&amp;"-"&amp;Sitio_Publico[[#This Row],[id]]</f>
        <v>1-0123</v>
      </c>
      <c r="W124" s="20">
        <f>+VLOOKUP(Sitio_Publico[[#This Row],[territorio]],Estructura!$AE$4:$AH$1500,4,0)</f>
        <v>0</v>
      </c>
      <c r="X124" s="20" t="str">
        <f>+VLOOKUP(Sitio_Publico[[#This Row],[tema]],Estructura!$G$4:$J$1514,4,0)</f>
        <v>T-100</v>
      </c>
      <c r="Y124" s="20" t="str">
        <f>+VLOOKUP(Sitio_Publico[[#This Row],[contenido]],Estructura!$L$4:$O$18,4,0)</f>
        <v>C-101</v>
      </c>
      <c r="Z124" s="20" t="str">
        <f>+VLOOKUP(Sitio_Publico[[#This Row],[Filtro Integrado]],Estructura!$U$4:$W$52,3,0)</f>
        <v>FI-1</v>
      </c>
      <c r="AA124" s="20" t="str">
        <f>+VLOOKUP(Sitio_Publico[[#This Row],[Muestra]],Estructura!$Y$4:$AB$175,4,0)</f>
        <v>M-1001</v>
      </c>
    </row>
    <row r="125" spans="1:27" ht="30.6" x14ac:dyDescent="0.3">
      <c r="A125" s="18" t="s">
        <v>565</v>
      </c>
      <c r="B125" s="12">
        <f t="shared" si="61"/>
        <v>1</v>
      </c>
      <c r="C125" s="25" t="str">
        <f t="shared" si="97"/>
        <v>Agricultura</v>
      </c>
      <c r="D125" s="25" t="str">
        <f t="shared" si="98"/>
        <v>Agropecuario y Forestal</v>
      </c>
      <c r="E125" s="51">
        <v>133</v>
      </c>
      <c r="F125" s="25" t="str">
        <f t="shared" ref="F125:G125" si="138">+F124</f>
        <v>Fruta</v>
      </c>
      <c r="G125" s="25" t="str">
        <f t="shared" si="138"/>
        <v>Exportaciones</v>
      </c>
      <c r="H125" s="50" t="s">
        <v>697</v>
      </c>
      <c r="I125" s="49" t="s">
        <v>676</v>
      </c>
      <c r="J125" s="12" t="str">
        <f t="shared" si="94"/>
        <v>Ninguno</v>
      </c>
      <c r="K125" s="48" t="str">
        <f t="shared" si="94"/>
        <v>Tipo de Fruta</v>
      </c>
      <c r="L125" s="44" t="str">
        <f t="shared" si="70"/>
        <v>Año 2020</v>
      </c>
      <c r="M125" s="12" t="str">
        <f t="shared" si="91"/>
        <v>Dólares (USD)</v>
      </c>
      <c r="N125" s="12" t="str">
        <f t="shared" si="92"/>
        <v>Oficina de Estudios y Políticas Agrarias (ODEPA)</v>
      </c>
      <c r="O125" s="45" t="str">
        <f>"Valor de las exportaciones de fruta, por "&amp;Sitio_Publico[[#This Row],[Muestra]]&amp;", con destino a  "&amp;I125&amp;", durante el "&amp;L125</f>
        <v>Valor de las exportaciones de fruta, por Tipo de Fruta, con destino a  Nueva Zelanda, durante el Año 2020</v>
      </c>
      <c r="P12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Nueva Zelanda durante el Año 2020 de acuerdo a datos recopilados por la Oficina de Estudios y Políticas Agrarias (ODEPA)- Dólares (USD)</v>
      </c>
      <c r="Q125" s="27" t="str">
        <f t="shared" si="133"/>
        <v>Gráfico Proporciones</v>
      </c>
      <c r="R125" s="28"/>
      <c r="S125" s="47" t="str">
        <f t="shared" si="96"/>
        <v>https://analytics.zoho.com/open-view/2395394000006082576?ZOHO_CRITERIA=%22Trasposicion_4.2%22.%22ID_territorio%22%3D133</v>
      </c>
      <c r="T125" s="16">
        <f t="shared" si="63"/>
        <v>777</v>
      </c>
      <c r="U125" s="24" t="s">
        <v>445</v>
      </c>
      <c r="V125" s="20" t="str">
        <f>+Sitio_Publico[[#This Row],[idcoleccion]]&amp;"-"&amp;Sitio_Publico[[#This Row],[id]]</f>
        <v>1-0124</v>
      </c>
      <c r="W125" s="20">
        <f>+VLOOKUP(Sitio_Publico[[#This Row],[territorio]],Estructura!$AE$4:$AH$1500,4,0)</f>
        <v>0</v>
      </c>
      <c r="X125" s="20" t="str">
        <f>+VLOOKUP(Sitio_Publico[[#This Row],[tema]],Estructura!$G$4:$J$1514,4,0)</f>
        <v>T-100</v>
      </c>
      <c r="Y125" s="20" t="str">
        <f>+VLOOKUP(Sitio_Publico[[#This Row],[contenido]],Estructura!$L$4:$O$18,4,0)</f>
        <v>C-101</v>
      </c>
      <c r="Z125" s="20" t="str">
        <f>+VLOOKUP(Sitio_Publico[[#This Row],[Filtro Integrado]],Estructura!$U$4:$W$52,3,0)</f>
        <v>FI-1</v>
      </c>
      <c r="AA125" s="20" t="str">
        <f>+VLOOKUP(Sitio_Publico[[#This Row],[Muestra]],Estructura!$Y$4:$AB$175,4,0)</f>
        <v>M-1001</v>
      </c>
    </row>
    <row r="126" spans="1:27" ht="30.6" x14ac:dyDescent="0.3">
      <c r="A126" s="18" t="s">
        <v>566</v>
      </c>
      <c r="B126" s="12">
        <f t="shared" si="61"/>
        <v>1</v>
      </c>
      <c r="C126" s="25" t="str">
        <f t="shared" si="97"/>
        <v>Agricultura</v>
      </c>
      <c r="D126" s="25" t="str">
        <f t="shared" si="98"/>
        <v>Agropecuario y Forestal</v>
      </c>
      <c r="E126" s="51">
        <v>135</v>
      </c>
      <c r="F126" s="25" t="str">
        <f t="shared" ref="F126:G126" si="139">+F125</f>
        <v>Fruta</v>
      </c>
      <c r="G126" s="25" t="str">
        <f t="shared" si="139"/>
        <v>Exportaciones</v>
      </c>
      <c r="H126" s="50" t="s">
        <v>697</v>
      </c>
      <c r="I126" s="49" t="s">
        <v>674</v>
      </c>
      <c r="J126" s="12" t="str">
        <f t="shared" si="94"/>
        <v>Ninguno</v>
      </c>
      <c r="K126" s="48" t="str">
        <f t="shared" si="94"/>
        <v>Tipo de Fruta</v>
      </c>
      <c r="L126" s="44" t="str">
        <f t="shared" si="70"/>
        <v>Año 2020</v>
      </c>
      <c r="M126" s="12" t="str">
        <f t="shared" si="91"/>
        <v>Dólares (USD)</v>
      </c>
      <c r="N126" s="12" t="str">
        <f t="shared" si="92"/>
        <v>Oficina de Estudios y Políticas Agrarias (ODEPA)</v>
      </c>
      <c r="O126" s="45" t="str">
        <f>"Valor de las exportaciones de fruta, por "&amp;Sitio_Publico[[#This Row],[Muestra]]&amp;", con destino a  "&amp;I126&amp;", durante el "&amp;L126</f>
        <v>Valor de las exportaciones de fruta, por Tipo de Fruta, con destino a  Países Bajos, durante el Año 2020</v>
      </c>
      <c r="P12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Países Bajos durante el Año 2020 de acuerdo a datos recopilados por la Oficina de Estudios y Políticas Agrarias (ODEPA)- Dólares (USD)</v>
      </c>
      <c r="Q126" s="27" t="str">
        <f t="shared" si="133"/>
        <v>Gráfico Proporciones</v>
      </c>
      <c r="R126" s="28"/>
      <c r="S126" s="47" t="str">
        <f t="shared" si="96"/>
        <v>https://analytics.zoho.com/open-view/2395394000006082576?ZOHO_CRITERIA=%22Trasposicion_4.2%22.%22ID_territorio%22%3D135</v>
      </c>
      <c r="T126" s="16">
        <f t="shared" si="63"/>
        <v>777</v>
      </c>
      <c r="U126" s="24" t="s">
        <v>445</v>
      </c>
      <c r="V126" s="20" t="str">
        <f>+Sitio_Publico[[#This Row],[idcoleccion]]&amp;"-"&amp;Sitio_Publico[[#This Row],[id]]</f>
        <v>1-0125</v>
      </c>
      <c r="W126" s="20">
        <f>+VLOOKUP(Sitio_Publico[[#This Row],[territorio]],Estructura!$AE$4:$AH$1500,4,0)</f>
        <v>0</v>
      </c>
      <c r="X126" s="20" t="str">
        <f>+VLOOKUP(Sitio_Publico[[#This Row],[tema]],Estructura!$G$4:$J$1514,4,0)</f>
        <v>T-100</v>
      </c>
      <c r="Y126" s="20" t="str">
        <f>+VLOOKUP(Sitio_Publico[[#This Row],[contenido]],Estructura!$L$4:$O$18,4,0)</f>
        <v>C-101</v>
      </c>
      <c r="Z126" s="20" t="str">
        <f>+VLOOKUP(Sitio_Publico[[#This Row],[Filtro Integrado]],Estructura!$U$4:$W$52,3,0)</f>
        <v>FI-1</v>
      </c>
      <c r="AA126" s="20" t="str">
        <f>+VLOOKUP(Sitio_Publico[[#This Row],[Muestra]],Estructura!$Y$4:$AB$175,4,0)</f>
        <v>M-1001</v>
      </c>
    </row>
    <row r="127" spans="1:27" ht="30.6" x14ac:dyDescent="0.3">
      <c r="A127" s="18" t="s">
        <v>567</v>
      </c>
      <c r="B127" s="12">
        <f t="shared" si="61"/>
        <v>1</v>
      </c>
      <c r="C127" s="25" t="str">
        <f t="shared" si="97"/>
        <v>Agricultura</v>
      </c>
      <c r="D127" s="25" t="str">
        <f t="shared" si="98"/>
        <v>Agropecuario y Forestal</v>
      </c>
      <c r="E127" s="51">
        <v>139</v>
      </c>
      <c r="F127" s="25" t="str">
        <f t="shared" ref="F127:G127" si="140">+F126</f>
        <v>Fruta</v>
      </c>
      <c r="G127" s="25" t="str">
        <f t="shared" si="140"/>
        <v>Exportaciones</v>
      </c>
      <c r="H127" s="50" t="s">
        <v>697</v>
      </c>
      <c r="I127" s="49" t="s">
        <v>677</v>
      </c>
      <c r="J127" s="12" t="str">
        <f t="shared" si="94"/>
        <v>Ninguno</v>
      </c>
      <c r="K127" s="48" t="str">
        <f t="shared" si="94"/>
        <v>Tipo de Fruta</v>
      </c>
      <c r="L127" s="44" t="str">
        <f t="shared" si="70"/>
        <v>Año 2020</v>
      </c>
      <c r="M127" s="12" t="str">
        <f t="shared" si="91"/>
        <v>Dólares (USD)</v>
      </c>
      <c r="N127" s="12" t="str">
        <f t="shared" si="92"/>
        <v>Oficina de Estudios y Políticas Agrarias (ODEPA)</v>
      </c>
      <c r="O127" s="45" t="str">
        <f>"Valor de las exportaciones de fruta, por "&amp;Sitio_Publico[[#This Row],[Muestra]]&amp;", con destino a  "&amp;I127&amp;", durante el "&amp;L127</f>
        <v>Valor de las exportaciones de fruta, por Tipo de Fruta, con destino a  Panamá, durante el Año 2020</v>
      </c>
      <c r="P12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Panamá durante el Año 2020 de acuerdo a datos recopilados por la Oficina de Estudios y Políticas Agrarias (ODEPA)- Dólares (USD)</v>
      </c>
      <c r="Q127" s="27" t="str">
        <f t="shared" si="133"/>
        <v>Gráfico Proporciones</v>
      </c>
      <c r="R127" s="28"/>
      <c r="S127" s="47" t="str">
        <f t="shared" si="96"/>
        <v>https://analytics.zoho.com/open-view/2395394000006082576?ZOHO_CRITERIA=%22Trasposicion_4.2%22.%22ID_territorio%22%3D139</v>
      </c>
      <c r="T127" s="16">
        <f t="shared" si="63"/>
        <v>777</v>
      </c>
      <c r="U127" s="24" t="s">
        <v>445</v>
      </c>
      <c r="V127" s="20" t="str">
        <f>+Sitio_Publico[[#This Row],[idcoleccion]]&amp;"-"&amp;Sitio_Publico[[#This Row],[id]]</f>
        <v>1-0126</v>
      </c>
      <c r="W127" s="20">
        <f>+VLOOKUP(Sitio_Publico[[#This Row],[territorio]],Estructura!$AE$4:$AH$1500,4,0)</f>
        <v>0</v>
      </c>
      <c r="X127" s="20" t="str">
        <f>+VLOOKUP(Sitio_Publico[[#This Row],[tema]],Estructura!$G$4:$J$1514,4,0)</f>
        <v>T-100</v>
      </c>
      <c r="Y127" s="20" t="str">
        <f>+VLOOKUP(Sitio_Publico[[#This Row],[contenido]],Estructura!$L$4:$O$18,4,0)</f>
        <v>C-101</v>
      </c>
      <c r="Z127" s="20" t="str">
        <f>+VLOOKUP(Sitio_Publico[[#This Row],[Filtro Integrado]],Estructura!$U$4:$W$52,3,0)</f>
        <v>FI-1</v>
      </c>
      <c r="AA127" s="20" t="str">
        <f>+VLOOKUP(Sitio_Publico[[#This Row],[Muestra]],Estructura!$Y$4:$AB$175,4,0)</f>
        <v>M-1001</v>
      </c>
    </row>
    <row r="128" spans="1:27" ht="30.6" x14ac:dyDescent="0.3">
      <c r="A128" s="18" t="s">
        <v>568</v>
      </c>
      <c r="B128" s="12">
        <f t="shared" si="61"/>
        <v>1</v>
      </c>
      <c r="C128" s="25" t="str">
        <f t="shared" si="97"/>
        <v>Agricultura</v>
      </c>
      <c r="D128" s="25" t="str">
        <f t="shared" si="98"/>
        <v>Agropecuario y Forestal</v>
      </c>
      <c r="E128" s="51">
        <v>141</v>
      </c>
      <c r="F128" s="25" t="str">
        <f t="shared" ref="F128:G128" si="141">+F127</f>
        <v>Fruta</v>
      </c>
      <c r="G128" s="25" t="str">
        <f t="shared" si="141"/>
        <v>Exportaciones</v>
      </c>
      <c r="H128" s="50" t="s">
        <v>697</v>
      </c>
      <c r="I128" s="49" t="s">
        <v>683</v>
      </c>
      <c r="J128" s="12" t="str">
        <f t="shared" si="94"/>
        <v>Ninguno</v>
      </c>
      <c r="K128" s="48" t="str">
        <f t="shared" si="94"/>
        <v>Tipo de Fruta</v>
      </c>
      <c r="L128" s="44" t="str">
        <f t="shared" si="70"/>
        <v>Año 2020</v>
      </c>
      <c r="M128" s="12" t="str">
        <f t="shared" si="91"/>
        <v>Dólares (USD)</v>
      </c>
      <c r="N128" s="12" t="str">
        <f t="shared" si="92"/>
        <v>Oficina de Estudios y Políticas Agrarias (ODEPA)</v>
      </c>
      <c r="O128" s="45" t="str">
        <f>"Valor de las exportaciones de fruta, por "&amp;Sitio_Publico[[#This Row],[Muestra]]&amp;", con destino a  "&amp;I128&amp;", durante el "&amp;L128</f>
        <v>Valor de las exportaciones de fruta, por Tipo de Fruta, con destino a  Paraguay, durante el Año 2020</v>
      </c>
      <c r="P12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Paraguay durante el Año 2020 de acuerdo a datos recopilados por la Oficina de Estudios y Políticas Agrarias (ODEPA)- Dólares (USD)</v>
      </c>
      <c r="Q128" s="27" t="str">
        <f t="shared" si="133"/>
        <v>Gráfico Proporciones</v>
      </c>
      <c r="R128" s="28"/>
      <c r="S128" s="47" t="str">
        <f t="shared" si="96"/>
        <v>https://analytics.zoho.com/open-view/2395394000006082576?ZOHO_CRITERIA=%22Trasposicion_4.2%22.%22ID_territorio%22%3D141</v>
      </c>
      <c r="T128" s="16">
        <f t="shared" si="63"/>
        <v>777</v>
      </c>
      <c r="U128" s="24" t="s">
        <v>445</v>
      </c>
      <c r="V128" s="20" t="str">
        <f>+Sitio_Publico[[#This Row],[idcoleccion]]&amp;"-"&amp;Sitio_Publico[[#This Row],[id]]</f>
        <v>1-0127</v>
      </c>
      <c r="W128" s="20">
        <f>+VLOOKUP(Sitio_Publico[[#This Row],[territorio]],Estructura!$AE$4:$AH$1500,4,0)</f>
        <v>0</v>
      </c>
      <c r="X128" s="20" t="str">
        <f>+VLOOKUP(Sitio_Publico[[#This Row],[tema]],Estructura!$G$4:$J$1514,4,0)</f>
        <v>T-100</v>
      </c>
      <c r="Y128" s="20" t="str">
        <f>+VLOOKUP(Sitio_Publico[[#This Row],[contenido]],Estructura!$L$4:$O$18,4,0)</f>
        <v>C-101</v>
      </c>
      <c r="Z128" s="20" t="str">
        <f>+VLOOKUP(Sitio_Publico[[#This Row],[Filtro Integrado]],Estructura!$U$4:$W$52,3,0)</f>
        <v>FI-1</v>
      </c>
      <c r="AA128" s="20" t="str">
        <f>+VLOOKUP(Sitio_Publico[[#This Row],[Muestra]],Estructura!$Y$4:$AB$175,4,0)</f>
        <v>M-1001</v>
      </c>
    </row>
    <row r="129" spans="1:27" ht="30.6" x14ac:dyDescent="0.3">
      <c r="A129" s="18" t="s">
        <v>569</v>
      </c>
      <c r="B129" s="12">
        <f t="shared" si="61"/>
        <v>1</v>
      </c>
      <c r="C129" s="25" t="str">
        <f t="shared" si="97"/>
        <v>Agricultura</v>
      </c>
      <c r="D129" s="25" t="str">
        <f t="shared" si="98"/>
        <v>Agropecuario y Forestal</v>
      </c>
      <c r="E129" s="51">
        <v>142</v>
      </c>
      <c r="F129" s="25" t="str">
        <f t="shared" ref="F129:G129" si="142">+F128</f>
        <v>Fruta</v>
      </c>
      <c r="G129" s="25" t="str">
        <f t="shared" si="142"/>
        <v>Exportaciones</v>
      </c>
      <c r="H129" s="50" t="s">
        <v>697</v>
      </c>
      <c r="I129" s="49" t="s">
        <v>678</v>
      </c>
      <c r="J129" s="12" t="str">
        <f t="shared" si="94"/>
        <v>Ninguno</v>
      </c>
      <c r="K129" s="48" t="str">
        <f t="shared" si="94"/>
        <v>Tipo de Fruta</v>
      </c>
      <c r="L129" s="44" t="str">
        <f t="shared" si="70"/>
        <v>Año 2020</v>
      </c>
      <c r="M129" s="12" t="str">
        <f t="shared" si="91"/>
        <v>Dólares (USD)</v>
      </c>
      <c r="N129" s="12" t="str">
        <f t="shared" si="92"/>
        <v>Oficina de Estudios y Políticas Agrarias (ODEPA)</v>
      </c>
      <c r="O129" s="45" t="str">
        <f>"Valor de las exportaciones de fruta, por "&amp;Sitio_Publico[[#This Row],[Muestra]]&amp;", con destino a  "&amp;I129&amp;", durante el "&amp;L129</f>
        <v>Valor de las exportaciones de fruta, por Tipo de Fruta, con destino a  Perú, durante el Año 2020</v>
      </c>
      <c r="P12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Perú durante el Año 2020 de acuerdo a datos recopilados por la Oficina de Estudios y Políticas Agrarias (ODEPA)- Dólares (USD)</v>
      </c>
      <c r="Q129" s="27" t="str">
        <f t="shared" si="133"/>
        <v>Gráfico Proporciones</v>
      </c>
      <c r="R129" s="28"/>
      <c r="S129" s="47" t="str">
        <f t="shared" si="96"/>
        <v>https://analytics.zoho.com/open-view/2395394000006082576?ZOHO_CRITERIA=%22Trasposicion_4.2%22.%22ID_territorio%22%3D142</v>
      </c>
      <c r="T129" s="16">
        <f t="shared" si="63"/>
        <v>777</v>
      </c>
      <c r="U129" s="24" t="s">
        <v>445</v>
      </c>
      <c r="V129" s="20" t="str">
        <f>+Sitio_Publico[[#This Row],[idcoleccion]]&amp;"-"&amp;Sitio_Publico[[#This Row],[id]]</f>
        <v>1-0128</v>
      </c>
      <c r="W129" s="20">
        <f>+VLOOKUP(Sitio_Publico[[#This Row],[territorio]],Estructura!$AE$4:$AH$1500,4,0)</f>
        <v>0</v>
      </c>
      <c r="X129" s="20" t="str">
        <f>+VLOOKUP(Sitio_Publico[[#This Row],[tema]],Estructura!$G$4:$J$1514,4,0)</f>
        <v>T-100</v>
      </c>
      <c r="Y129" s="20" t="str">
        <f>+VLOOKUP(Sitio_Publico[[#This Row],[contenido]],Estructura!$L$4:$O$18,4,0)</f>
        <v>C-101</v>
      </c>
      <c r="Z129" s="20" t="str">
        <f>+VLOOKUP(Sitio_Publico[[#This Row],[Filtro Integrado]],Estructura!$U$4:$W$52,3,0)</f>
        <v>FI-1</v>
      </c>
      <c r="AA129" s="20" t="str">
        <f>+VLOOKUP(Sitio_Publico[[#This Row],[Muestra]],Estructura!$Y$4:$AB$175,4,0)</f>
        <v>M-1001</v>
      </c>
    </row>
    <row r="130" spans="1:27" ht="30.6" x14ac:dyDescent="0.3">
      <c r="A130" s="18" t="s">
        <v>570</v>
      </c>
      <c r="B130" s="12">
        <f t="shared" si="61"/>
        <v>1</v>
      </c>
      <c r="C130" s="25" t="str">
        <f t="shared" si="97"/>
        <v>Agricultura</v>
      </c>
      <c r="D130" s="25" t="str">
        <f t="shared" si="98"/>
        <v>Agropecuario y Forestal</v>
      </c>
      <c r="E130" s="51">
        <v>143</v>
      </c>
      <c r="F130" s="25" t="str">
        <f t="shared" ref="F130:G130" si="143">+F129</f>
        <v>Fruta</v>
      </c>
      <c r="G130" s="25" t="str">
        <f t="shared" si="143"/>
        <v>Exportaciones</v>
      </c>
      <c r="H130" s="50" t="s">
        <v>697</v>
      </c>
      <c r="I130" s="49" t="s">
        <v>680</v>
      </c>
      <c r="J130" s="12" t="str">
        <f t="shared" si="94"/>
        <v>Ninguno</v>
      </c>
      <c r="K130" s="48" t="str">
        <f t="shared" si="94"/>
        <v>Tipo de Fruta</v>
      </c>
      <c r="L130" s="44" t="str">
        <f t="shared" si="70"/>
        <v>Año 2020</v>
      </c>
      <c r="M130" s="12" t="str">
        <f t="shared" si="91"/>
        <v>Dólares (USD)</v>
      </c>
      <c r="N130" s="12" t="str">
        <f t="shared" si="92"/>
        <v>Oficina de Estudios y Políticas Agrarias (ODEPA)</v>
      </c>
      <c r="O130" s="45" t="str">
        <f>"Valor de las exportaciones de fruta, por "&amp;Sitio_Publico[[#This Row],[Muestra]]&amp;", con destino a  "&amp;I130&amp;", durante el "&amp;L130</f>
        <v>Valor de las exportaciones de fruta, por Tipo de Fruta, con destino a  Polonia, durante el Año 2020</v>
      </c>
      <c r="P13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Polonia durante el Año 2020 de acuerdo a datos recopilados por la Oficina de Estudios y Políticas Agrarias (ODEPA)- Dólares (USD)</v>
      </c>
      <c r="Q130" s="27" t="str">
        <f t="shared" si="133"/>
        <v>Gráfico Proporciones</v>
      </c>
      <c r="R130" s="28"/>
      <c r="S130" s="47" t="str">
        <f t="shared" si="96"/>
        <v>https://analytics.zoho.com/open-view/2395394000006082576?ZOHO_CRITERIA=%22Trasposicion_4.2%22.%22ID_territorio%22%3D143</v>
      </c>
      <c r="T130" s="16">
        <f t="shared" si="63"/>
        <v>777</v>
      </c>
      <c r="U130" s="24" t="s">
        <v>445</v>
      </c>
      <c r="V130" s="20" t="str">
        <f>+Sitio_Publico[[#This Row],[idcoleccion]]&amp;"-"&amp;Sitio_Publico[[#This Row],[id]]</f>
        <v>1-0129</v>
      </c>
      <c r="W130" s="20">
        <f>+VLOOKUP(Sitio_Publico[[#This Row],[territorio]],Estructura!$AE$4:$AH$1500,4,0)</f>
        <v>0</v>
      </c>
      <c r="X130" s="20" t="str">
        <f>+VLOOKUP(Sitio_Publico[[#This Row],[tema]],Estructura!$G$4:$J$1514,4,0)</f>
        <v>T-100</v>
      </c>
      <c r="Y130" s="20" t="str">
        <f>+VLOOKUP(Sitio_Publico[[#This Row],[contenido]],Estructura!$L$4:$O$18,4,0)</f>
        <v>C-101</v>
      </c>
      <c r="Z130" s="20" t="str">
        <f>+VLOOKUP(Sitio_Publico[[#This Row],[Filtro Integrado]],Estructura!$U$4:$W$52,3,0)</f>
        <v>FI-1</v>
      </c>
      <c r="AA130" s="20" t="str">
        <f>+VLOOKUP(Sitio_Publico[[#This Row],[Muestra]],Estructura!$Y$4:$AB$175,4,0)</f>
        <v>M-1001</v>
      </c>
    </row>
    <row r="131" spans="1:27" ht="30.6" x14ac:dyDescent="0.3">
      <c r="A131" s="18" t="s">
        <v>571</v>
      </c>
      <c r="B131" s="12">
        <f t="shared" si="61"/>
        <v>1</v>
      </c>
      <c r="C131" s="25" t="str">
        <f t="shared" si="97"/>
        <v>Agricultura</v>
      </c>
      <c r="D131" s="25" t="str">
        <f t="shared" si="98"/>
        <v>Agropecuario y Forestal</v>
      </c>
      <c r="E131" s="51">
        <v>144</v>
      </c>
      <c r="F131" s="25" t="str">
        <f t="shared" ref="F131:G131" si="144">+F130</f>
        <v>Fruta</v>
      </c>
      <c r="G131" s="25" t="str">
        <f t="shared" si="144"/>
        <v>Exportaciones</v>
      </c>
      <c r="H131" s="50" t="s">
        <v>697</v>
      </c>
      <c r="I131" s="49" t="s">
        <v>682</v>
      </c>
      <c r="J131" s="12" t="str">
        <f t="shared" si="94"/>
        <v>Ninguno</v>
      </c>
      <c r="K131" s="48" t="str">
        <f t="shared" si="94"/>
        <v>Tipo de Fruta</v>
      </c>
      <c r="L131" s="44" t="str">
        <f t="shared" si="70"/>
        <v>Año 2020</v>
      </c>
      <c r="M131" s="12" t="str">
        <f t="shared" si="91"/>
        <v>Dólares (USD)</v>
      </c>
      <c r="N131" s="12" t="str">
        <f t="shared" si="92"/>
        <v>Oficina de Estudios y Políticas Agrarias (ODEPA)</v>
      </c>
      <c r="O131" s="45" t="str">
        <f>"Valor de las exportaciones de fruta, por "&amp;Sitio_Publico[[#This Row],[Muestra]]&amp;", con destino a  "&amp;I131&amp;", durante el "&amp;L131</f>
        <v>Valor de las exportaciones de fruta, por Tipo de Fruta, con destino a  Portugal, durante el Año 2020</v>
      </c>
      <c r="P13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Portugal durante el Año 2020 de acuerdo a datos recopilados por la Oficina de Estudios y Políticas Agrarias (ODEPA)- Dólares (USD)</v>
      </c>
      <c r="Q131" s="27" t="str">
        <f t="shared" si="133"/>
        <v>Gráfico Proporciones</v>
      </c>
      <c r="R131" s="28"/>
      <c r="S131" s="47" t="str">
        <f t="shared" si="96"/>
        <v>https://analytics.zoho.com/open-view/2395394000006082576?ZOHO_CRITERIA=%22Trasposicion_4.2%22.%22ID_territorio%22%3D144</v>
      </c>
      <c r="T131" s="16">
        <f t="shared" si="63"/>
        <v>777</v>
      </c>
      <c r="U131" s="24" t="s">
        <v>445</v>
      </c>
      <c r="V131" s="20" t="str">
        <f>+Sitio_Publico[[#This Row],[idcoleccion]]&amp;"-"&amp;Sitio_Publico[[#This Row],[id]]</f>
        <v>1-0130</v>
      </c>
      <c r="W131" s="20">
        <f>+VLOOKUP(Sitio_Publico[[#This Row],[territorio]],Estructura!$AE$4:$AH$1500,4,0)</f>
        <v>0</v>
      </c>
      <c r="X131" s="20" t="str">
        <f>+VLOOKUP(Sitio_Publico[[#This Row],[tema]],Estructura!$G$4:$J$1514,4,0)</f>
        <v>T-100</v>
      </c>
      <c r="Y131" s="20" t="str">
        <f>+VLOOKUP(Sitio_Publico[[#This Row],[contenido]],Estructura!$L$4:$O$18,4,0)</f>
        <v>C-101</v>
      </c>
      <c r="Z131" s="20" t="str">
        <f>+VLOOKUP(Sitio_Publico[[#This Row],[Filtro Integrado]],Estructura!$U$4:$W$52,3,0)</f>
        <v>FI-1</v>
      </c>
      <c r="AA131" s="20" t="str">
        <f>+VLOOKUP(Sitio_Publico[[#This Row],[Muestra]],Estructura!$Y$4:$AB$175,4,0)</f>
        <v>M-1001</v>
      </c>
    </row>
    <row r="132" spans="1:27" ht="30.6" x14ac:dyDescent="0.3">
      <c r="A132" s="18" t="s">
        <v>572</v>
      </c>
      <c r="B132" s="12">
        <f t="shared" ref="B132:B195" si="145">+B131</f>
        <v>1</v>
      </c>
      <c r="C132" s="25" t="str">
        <f t="shared" si="97"/>
        <v>Agricultura</v>
      </c>
      <c r="D132" s="25" t="str">
        <f t="shared" si="98"/>
        <v>Agropecuario y Forestal</v>
      </c>
      <c r="E132" s="51">
        <v>145</v>
      </c>
      <c r="F132" s="25" t="str">
        <f t="shared" ref="F132:G132" si="146">+F131</f>
        <v>Fruta</v>
      </c>
      <c r="G132" s="25" t="str">
        <f t="shared" si="146"/>
        <v>Exportaciones</v>
      </c>
      <c r="H132" s="50" t="s">
        <v>697</v>
      </c>
      <c r="I132" s="49" t="s">
        <v>659</v>
      </c>
      <c r="J132" s="12" t="str">
        <f t="shared" si="94"/>
        <v>Ninguno</v>
      </c>
      <c r="K132" s="48" t="str">
        <f t="shared" si="94"/>
        <v>Tipo de Fruta</v>
      </c>
      <c r="L132" s="44" t="str">
        <f t="shared" si="70"/>
        <v>Año 2020</v>
      </c>
      <c r="M132" s="12" t="str">
        <f t="shared" si="91"/>
        <v>Dólares (USD)</v>
      </c>
      <c r="N132" s="12" t="str">
        <f t="shared" si="92"/>
        <v>Oficina de Estudios y Políticas Agrarias (ODEPA)</v>
      </c>
      <c r="O132" s="45" t="str">
        <f>"Valor de las exportaciones de fruta, por "&amp;Sitio_Publico[[#This Row],[Muestra]]&amp;", con destino a  "&amp;I132&amp;", durante el "&amp;L132</f>
        <v>Valor de las exportaciones de fruta, por Tipo de Fruta, con destino a  Reino Unido, durante el Año 2020</v>
      </c>
      <c r="P13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Reino Unido durante el Año 2020 de acuerdo a datos recopilados por la Oficina de Estudios y Políticas Agrarias (ODEPA)- Dólares (USD)</v>
      </c>
      <c r="Q132" s="27" t="str">
        <f t="shared" si="133"/>
        <v>Gráfico Proporciones</v>
      </c>
      <c r="R132" s="28"/>
      <c r="S132" s="47" t="str">
        <f t="shared" si="96"/>
        <v>https://analytics.zoho.com/open-view/2395394000006082576?ZOHO_CRITERIA=%22Trasposicion_4.2%22.%22ID_territorio%22%3D145</v>
      </c>
      <c r="T132" s="16">
        <f t="shared" ref="T132:T195" si="147">+T131</f>
        <v>777</v>
      </c>
      <c r="U132" s="24" t="s">
        <v>445</v>
      </c>
      <c r="V132" s="20" t="str">
        <f>+Sitio_Publico[[#This Row],[idcoleccion]]&amp;"-"&amp;Sitio_Publico[[#This Row],[id]]</f>
        <v>1-0131</v>
      </c>
      <c r="W132" s="20">
        <f>+VLOOKUP(Sitio_Publico[[#This Row],[territorio]],Estructura!$AE$4:$AH$1500,4,0)</f>
        <v>0</v>
      </c>
      <c r="X132" s="20" t="str">
        <f>+VLOOKUP(Sitio_Publico[[#This Row],[tema]],Estructura!$G$4:$J$1514,4,0)</f>
        <v>T-100</v>
      </c>
      <c r="Y132" s="20" t="str">
        <f>+VLOOKUP(Sitio_Publico[[#This Row],[contenido]],Estructura!$L$4:$O$18,4,0)</f>
        <v>C-101</v>
      </c>
      <c r="Z132" s="20" t="str">
        <f>+VLOOKUP(Sitio_Publico[[#This Row],[Filtro Integrado]],Estructura!$U$4:$W$52,3,0)</f>
        <v>FI-1</v>
      </c>
      <c r="AA132" s="20" t="str">
        <f>+VLOOKUP(Sitio_Publico[[#This Row],[Muestra]],Estructura!$Y$4:$AB$175,4,0)</f>
        <v>M-1001</v>
      </c>
    </row>
    <row r="133" spans="1:27" ht="40.799999999999997" x14ac:dyDescent="0.3">
      <c r="A133" s="18" t="s">
        <v>573</v>
      </c>
      <c r="B133" s="12">
        <f t="shared" si="145"/>
        <v>1</v>
      </c>
      <c r="C133" s="25" t="str">
        <f t="shared" si="97"/>
        <v>Agricultura</v>
      </c>
      <c r="D133" s="25" t="str">
        <f t="shared" si="98"/>
        <v>Agropecuario y Forestal</v>
      </c>
      <c r="E133" s="51">
        <v>149</v>
      </c>
      <c r="F133" s="25" t="str">
        <f t="shared" ref="F133:G133" si="148">+F132</f>
        <v>Fruta</v>
      </c>
      <c r="G133" s="25" t="str">
        <f t="shared" si="148"/>
        <v>Exportaciones</v>
      </c>
      <c r="H133" s="50" t="s">
        <v>697</v>
      </c>
      <c r="I133" s="49" t="s">
        <v>654</v>
      </c>
      <c r="J133" s="12" t="str">
        <f t="shared" si="94"/>
        <v>Ninguno</v>
      </c>
      <c r="K133" s="48" t="str">
        <f t="shared" si="94"/>
        <v>Tipo de Fruta</v>
      </c>
      <c r="L133" s="44" t="str">
        <f t="shared" si="70"/>
        <v>Año 2020</v>
      </c>
      <c r="M133" s="12" t="str">
        <f t="shared" si="91"/>
        <v>Dólares (USD)</v>
      </c>
      <c r="N133" s="12" t="str">
        <f t="shared" si="92"/>
        <v>Oficina de Estudios y Políticas Agrarias (ODEPA)</v>
      </c>
      <c r="O133" s="45" t="str">
        <f>"Valor de las exportaciones de fruta, por "&amp;Sitio_Publico[[#This Row],[Muestra]]&amp;", con destino a  "&amp;I133&amp;", durante el "&amp;L133</f>
        <v>Valor de las exportaciones de fruta, por Tipo de Fruta, con destino a  República Dominicana, durante el Año 2020</v>
      </c>
      <c r="P13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República Dominicana durante el Año 2020 de acuerdo a datos recopilados por la Oficina de Estudios y Políticas Agrarias (ODEPA)- Dólares (USD)</v>
      </c>
      <c r="Q133" s="27" t="str">
        <f t="shared" si="133"/>
        <v>Gráfico Proporciones</v>
      </c>
      <c r="R133" s="28"/>
      <c r="S133" s="47" t="str">
        <f t="shared" si="96"/>
        <v>https://analytics.zoho.com/open-view/2395394000006082576?ZOHO_CRITERIA=%22Trasposicion_4.2%22.%22ID_territorio%22%3D149</v>
      </c>
      <c r="T133" s="16">
        <f t="shared" si="147"/>
        <v>777</v>
      </c>
      <c r="U133" s="24" t="s">
        <v>445</v>
      </c>
      <c r="V133" s="20" t="str">
        <f>+Sitio_Publico[[#This Row],[idcoleccion]]&amp;"-"&amp;Sitio_Publico[[#This Row],[id]]</f>
        <v>1-0132</v>
      </c>
      <c r="W133" s="20">
        <f>+VLOOKUP(Sitio_Publico[[#This Row],[territorio]],Estructura!$AE$4:$AH$1500,4,0)</f>
        <v>0</v>
      </c>
      <c r="X133" s="20" t="str">
        <f>+VLOOKUP(Sitio_Publico[[#This Row],[tema]],Estructura!$G$4:$J$1514,4,0)</f>
        <v>T-100</v>
      </c>
      <c r="Y133" s="20" t="str">
        <f>+VLOOKUP(Sitio_Publico[[#This Row],[contenido]],Estructura!$L$4:$O$18,4,0)</f>
        <v>C-101</v>
      </c>
      <c r="Z133" s="20" t="str">
        <f>+VLOOKUP(Sitio_Publico[[#This Row],[Filtro Integrado]],Estructura!$U$4:$W$52,3,0)</f>
        <v>FI-1</v>
      </c>
      <c r="AA133" s="20" t="str">
        <f>+VLOOKUP(Sitio_Publico[[#This Row],[Muestra]],Estructura!$Y$4:$AB$175,4,0)</f>
        <v>M-1001</v>
      </c>
    </row>
    <row r="134" spans="1:27" ht="30.6" x14ac:dyDescent="0.3">
      <c r="A134" s="18" t="s">
        <v>574</v>
      </c>
      <c r="B134" s="12">
        <f t="shared" si="145"/>
        <v>1</v>
      </c>
      <c r="C134" s="25" t="str">
        <f t="shared" si="97"/>
        <v>Agricultura</v>
      </c>
      <c r="D134" s="25" t="str">
        <f t="shared" si="98"/>
        <v>Agropecuario y Forestal</v>
      </c>
      <c r="E134" s="51">
        <v>151</v>
      </c>
      <c r="F134" s="25" t="str">
        <f t="shared" ref="F134:G134" si="149">+F133</f>
        <v>Fruta</v>
      </c>
      <c r="G134" s="25" t="str">
        <f t="shared" si="149"/>
        <v>Exportaciones</v>
      </c>
      <c r="H134" s="50" t="s">
        <v>697</v>
      </c>
      <c r="I134" s="49" t="s">
        <v>684</v>
      </c>
      <c r="J134" s="12" t="str">
        <f t="shared" si="94"/>
        <v>Ninguno</v>
      </c>
      <c r="K134" s="48" t="str">
        <f t="shared" si="94"/>
        <v>Tipo de Fruta</v>
      </c>
      <c r="L134" s="44" t="str">
        <f t="shared" si="70"/>
        <v>Año 2020</v>
      </c>
      <c r="M134" s="12" t="str">
        <f t="shared" si="91"/>
        <v>Dólares (USD)</v>
      </c>
      <c r="N134" s="12" t="str">
        <f t="shared" si="92"/>
        <v>Oficina de Estudios y Políticas Agrarias (ODEPA)</v>
      </c>
      <c r="O134" s="45" t="str">
        <f>"Valor de las exportaciones de fruta, por "&amp;Sitio_Publico[[#This Row],[Muestra]]&amp;", con destino a  "&amp;I134&amp;", durante el "&amp;L134</f>
        <v>Valor de las exportaciones de fruta, por Tipo de Fruta, con destino a  Rumania, durante el Año 2020</v>
      </c>
      <c r="P13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Rumania durante el Año 2020 de acuerdo a datos recopilados por la Oficina de Estudios y Políticas Agrarias (ODEPA)- Dólares (USD)</v>
      </c>
      <c r="Q134" s="27" t="str">
        <f t="shared" si="133"/>
        <v>Gráfico Proporciones</v>
      </c>
      <c r="R134" s="28"/>
      <c r="S134" s="47" t="str">
        <f t="shared" si="96"/>
        <v>https://analytics.zoho.com/open-view/2395394000006082576?ZOHO_CRITERIA=%22Trasposicion_4.2%22.%22ID_territorio%22%3D151</v>
      </c>
      <c r="T134" s="16">
        <f t="shared" si="147"/>
        <v>777</v>
      </c>
      <c r="U134" s="24" t="s">
        <v>445</v>
      </c>
      <c r="V134" s="20" t="str">
        <f>+Sitio_Publico[[#This Row],[idcoleccion]]&amp;"-"&amp;Sitio_Publico[[#This Row],[id]]</f>
        <v>1-0133</v>
      </c>
      <c r="W134" s="20">
        <f>+VLOOKUP(Sitio_Publico[[#This Row],[territorio]],Estructura!$AE$4:$AH$1500,4,0)</f>
        <v>0</v>
      </c>
      <c r="X134" s="20" t="str">
        <f>+VLOOKUP(Sitio_Publico[[#This Row],[tema]],Estructura!$G$4:$J$1514,4,0)</f>
        <v>T-100</v>
      </c>
      <c r="Y134" s="20" t="str">
        <f>+VLOOKUP(Sitio_Publico[[#This Row],[contenido]],Estructura!$L$4:$O$18,4,0)</f>
        <v>C-101</v>
      </c>
      <c r="Z134" s="20" t="str">
        <f>+VLOOKUP(Sitio_Publico[[#This Row],[Filtro Integrado]],Estructura!$U$4:$W$52,3,0)</f>
        <v>FI-1</v>
      </c>
      <c r="AA134" s="20" t="str">
        <f>+VLOOKUP(Sitio_Publico[[#This Row],[Muestra]],Estructura!$Y$4:$AB$175,4,0)</f>
        <v>M-1001</v>
      </c>
    </row>
    <row r="135" spans="1:27" ht="30.6" x14ac:dyDescent="0.3">
      <c r="A135" s="18" t="s">
        <v>575</v>
      </c>
      <c r="B135" s="12">
        <f t="shared" si="145"/>
        <v>1</v>
      </c>
      <c r="C135" s="25" t="str">
        <f t="shared" si="97"/>
        <v>Agricultura</v>
      </c>
      <c r="D135" s="25" t="str">
        <f t="shared" si="98"/>
        <v>Agropecuario y Forestal</v>
      </c>
      <c r="E135" s="51">
        <v>152</v>
      </c>
      <c r="F135" s="25" t="str">
        <f t="shared" ref="F135:G135" si="150">+F134</f>
        <v>Fruta</v>
      </c>
      <c r="G135" s="25" t="str">
        <f t="shared" si="150"/>
        <v>Exportaciones</v>
      </c>
      <c r="H135" s="50" t="s">
        <v>697</v>
      </c>
      <c r="I135" s="49" t="s">
        <v>685</v>
      </c>
      <c r="J135" s="12" t="str">
        <f t="shared" si="94"/>
        <v>Ninguno</v>
      </c>
      <c r="K135" s="48" t="str">
        <f t="shared" si="94"/>
        <v>Tipo de Fruta</v>
      </c>
      <c r="L135" s="44" t="str">
        <f t="shared" si="70"/>
        <v>Año 2020</v>
      </c>
      <c r="M135" s="12" t="str">
        <f t="shared" si="91"/>
        <v>Dólares (USD)</v>
      </c>
      <c r="N135" s="12" t="str">
        <f t="shared" si="92"/>
        <v>Oficina de Estudios y Políticas Agrarias (ODEPA)</v>
      </c>
      <c r="O135" s="45" t="str">
        <f>"Valor de las exportaciones de fruta, por "&amp;Sitio_Publico[[#This Row],[Muestra]]&amp;", con destino a  "&amp;I135&amp;", durante el "&amp;L135</f>
        <v>Valor de las exportaciones de fruta, por Tipo de Fruta, con destino a  Rusia, durante el Año 2020</v>
      </c>
      <c r="P13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Rusia durante el Año 2020 de acuerdo a datos recopilados por la Oficina de Estudios y Políticas Agrarias (ODEPA)- Dólares (USD)</v>
      </c>
      <c r="Q135" s="27" t="str">
        <f t="shared" si="133"/>
        <v>Gráfico Proporciones</v>
      </c>
      <c r="R135" s="28"/>
      <c r="S135" s="47" t="str">
        <f t="shared" si="96"/>
        <v>https://analytics.zoho.com/open-view/2395394000006082576?ZOHO_CRITERIA=%22Trasposicion_4.2%22.%22ID_territorio%22%3D152</v>
      </c>
      <c r="T135" s="16">
        <f t="shared" si="147"/>
        <v>777</v>
      </c>
      <c r="U135" s="24" t="s">
        <v>445</v>
      </c>
      <c r="V135" s="20" t="str">
        <f>+Sitio_Publico[[#This Row],[idcoleccion]]&amp;"-"&amp;Sitio_Publico[[#This Row],[id]]</f>
        <v>1-0134</v>
      </c>
      <c r="W135" s="20">
        <f>+VLOOKUP(Sitio_Publico[[#This Row],[territorio]],Estructura!$AE$4:$AH$1500,4,0)</f>
        <v>0</v>
      </c>
      <c r="X135" s="20" t="str">
        <f>+VLOOKUP(Sitio_Publico[[#This Row],[tema]],Estructura!$G$4:$J$1514,4,0)</f>
        <v>T-100</v>
      </c>
      <c r="Y135" s="20" t="str">
        <f>+VLOOKUP(Sitio_Publico[[#This Row],[contenido]],Estructura!$L$4:$O$18,4,0)</f>
        <v>C-101</v>
      </c>
      <c r="Z135" s="20" t="str">
        <f>+VLOOKUP(Sitio_Publico[[#This Row],[Filtro Integrado]],Estructura!$U$4:$W$52,3,0)</f>
        <v>FI-1</v>
      </c>
      <c r="AA135" s="20" t="str">
        <f>+VLOOKUP(Sitio_Publico[[#This Row],[Muestra]],Estructura!$Y$4:$AB$175,4,0)</f>
        <v>M-1001</v>
      </c>
    </row>
    <row r="136" spans="1:27" ht="30.6" x14ac:dyDescent="0.3">
      <c r="A136" s="18" t="s">
        <v>576</v>
      </c>
      <c r="B136" s="12">
        <f t="shared" si="145"/>
        <v>1</v>
      </c>
      <c r="C136" s="25" t="str">
        <f t="shared" si="97"/>
        <v>Agricultura</v>
      </c>
      <c r="D136" s="25" t="str">
        <f t="shared" si="98"/>
        <v>Agropecuario y Forestal</v>
      </c>
      <c r="E136" s="51">
        <v>163</v>
      </c>
      <c r="F136" s="25" t="str">
        <f t="shared" ref="F136:G136" si="151">+F135</f>
        <v>Fruta</v>
      </c>
      <c r="G136" s="25" t="str">
        <f t="shared" si="151"/>
        <v>Exportaciones</v>
      </c>
      <c r="H136" s="50" t="s">
        <v>697</v>
      </c>
      <c r="I136" s="49" t="s">
        <v>687</v>
      </c>
      <c r="J136" s="12" t="str">
        <f t="shared" si="94"/>
        <v>Ninguno</v>
      </c>
      <c r="K136" s="48" t="str">
        <f t="shared" si="94"/>
        <v>Tipo de Fruta</v>
      </c>
      <c r="L136" s="44" t="str">
        <f t="shared" si="94"/>
        <v>Año 2020</v>
      </c>
      <c r="M136" s="12" t="str">
        <f t="shared" si="91"/>
        <v>Dólares (USD)</v>
      </c>
      <c r="N136" s="12" t="str">
        <f t="shared" si="92"/>
        <v>Oficina de Estudios y Políticas Agrarias (ODEPA)</v>
      </c>
      <c r="O136" s="45" t="str">
        <f>"Valor de las exportaciones de fruta, por "&amp;Sitio_Publico[[#This Row],[Muestra]]&amp;", con destino a  "&amp;I136&amp;", durante el "&amp;L136</f>
        <v>Valor de las exportaciones de fruta, por Tipo de Fruta, con destino a  Singapur, durante el Año 2020</v>
      </c>
      <c r="P13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Singapur durante el Año 2020 de acuerdo a datos recopilados por la Oficina de Estudios y Políticas Agrarias (ODEPA)- Dólares (USD)</v>
      </c>
      <c r="Q136" s="27" t="str">
        <f t="shared" si="133"/>
        <v>Gráfico Proporciones</v>
      </c>
      <c r="R136" s="28"/>
      <c r="S136" s="47" t="str">
        <f t="shared" si="96"/>
        <v>https://analytics.zoho.com/open-view/2395394000006082576?ZOHO_CRITERIA=%22Trasposicion_4.2%22.%22ID_territorio%22%3D163</v>
      </c>
      <c r="T136" s="16">
        <f t="shared" si="147"/>
        <v>777</v>
      </c>
      <c r="U136" s="24" t="s">
        <v>445</v>
      </c>
      <c r="V136" s="20" t="str">
        <f>+Sitio_Publico[[#This Row],[idcoleccion]]&amp;"-"&amp;Sitio_Publico[[#This Row],[id]]</f>
        <v>1-0135</v>
      </c>
      <c r="W136" s="20">
        <f>+VLOOKUP(Sitio_Publico[[#This Row],[territorio]],Estructura!$AE$4:$AH$1500,4,0)</f>
        <v>0</v>
      </c>
      <c r="X136" s="20" t="str">
        <f>+VLOOKUP(Sitio_Publico[[#This Row],[tema]],Estructura!$G$4:$J$1514,4,0)</f>
        <v>T-100</v>
      </c>
      <c r="Y136" s="20" t="str">
        <f>+VLOOKUP(Sitio_Publico[[#This Row],[contenido]],Estructura!$L$4:$O$18,4,0)</f>
        <v>C-101</v>
      </c>
      <c r="Z136" s="20" t="str">
        <f>+VLOOKUP(Sitio_Publico[[#This Row],[Filtro Integrado]],Estructura!$U$4:$W$52,3,0)</f>
        <v>FI-1</v>
      </c>
      <c r="AA136" s="20" t="str">
        <f>+VLOOKUP(Sitio_Publico[[#This Row],[Muestra]],Estructura!$Y$4:$AB$175,4,0)</f>
        <v>M-1001</v>
      </c>
    </row>
    <row r="137" spans="1:27" ht="30.6" x14ac:dyDescent="0.3">
      <c r="A137" s="18" t="s">
        <v>577</v>
      </c>
      <c r="B137" s="12">
        <f t="shared" si="145"/>
        <v>1</v>
      </c>
      <c r="C137" s="25" t="str">
        <f t="shared" si="97"/>
        <v>Agricultura</v>
      </c>
      <c r="D137" s="25" t="str">
        <f t="shared" si="98"/>
        <v>Agropecuario y Forestal</v>
      </c>
      <c r="E137" s="51">
        <v>171</v>
      </c>
      <c r="F137" s="25" t="str">
        <f t="shared" ref="F137:G137" si="152">+F136</f>
        <v>Fruta</v>
      </c>
      <c r="G137" s="25" t="str">
        <f t="shared" si="152"/>
        <v>Exportaciones</v>
      </c>
      <c r="H137" s="50" t="s">
        <v>697</v>
      </c>
      <c r="I137" s="49" t="s">
        <v>689</v>
      </c>
      <c r="J137" s="12" t="str">
        <f t="shared" si="94"/>
        <v>Ninguno</v>
      </c>
      <c r="K137" s="48" t="str">
        <f t="shared" si="94"/>
        <v>Tipo de Fruta</v>
      </c>
      <c r="L137" s="44" t="str">
        <f t="shared" si="94"/>
        <v>Año 2020</v>
      </c>
      <c r="M137" s="12" t="str">
        <f t="shared" si="91"/>
        <v>Dólares (USD)</v>
      </c>
      <c r="N137" s="12" t="str">
        <f t="shared" si="92"/>
        <v>Oficina de Estudios y Políticas Agrarias (ODEPA)</v>
      </c>
      <c r="O137" s="45" t="str">
        <f>"Valor de las exportaciones de fruta, por "&amp;Sitio_Publico[[#This Row],[Muestra]]&amp;", con destino a  "&amp;I137&amp;", durante el "&amp;L137</f>
        <v>Valor de las exportaciones de fruta, por Tipo de Fruta, con destino a  Suecia, durante el Año 2020</v>
      </c>
      <c r="P137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Suecia durante el Año 2020 de acuerdo a datos recopilados por la Oficina de Estudios y Políticas Agrarias (ODEPA)- Dólares (USD)</v>
      </c>
      <c r="Q137" s="27" t="str">
        <f t="shared" si="133"/>
        <v>Gráfico Proporciones</v>
      </c>
      <c r="R137" s="28"/>
      <c r="S137" s="47" t="str">
        <f t="shared" si="96"/>
        <v>https://analytics.zoho.com/open-view/2395394000006082576?ZOHO_CRITERIA=%22Trasposicion_4.2%22.%22ID_territorio%22%3D171</v>
      </c>
      <c r="T137" s="16">
        <f t="shared" si="147"/>
        <v>777</v>
      </c>
      <c r="U137" s="24" t="s">
        <v>445</v>
      </c>
      <c r="V137" s="20" t="str">
        <f>+Sitio_Publico[[#This Row],[idcoleccion]]&amp;"-"&amp;Sitio_Publico[[#This Row],[id]]</f>
        <v>1-0136</v>
      </c>
      <c r="W137" s="20">
        <f>+VLOOKUP(Sitio_Publico[[#This Row],[territorio]],Estructura!$AE$4:$AH$1500,4,0)</f>
        <v>0</v>
      </c>
      <c r="X137" s="20" t="str">
        <f>+VLOOKUP(Sitio_Publico[[#This Row],[tema]],Estructura!$G$4:$J$1514,4,0)</f>
        <v>T-100</v>
      </c>
      <c r="Y137" s="20" t="str">
        <f>+VLOOKUP(Sitio_Publico[[#This Row],[contenido]],Estructura!$L$4:$O$18,4,0)</f>
        <v>C-101</v>
      </c>
      <c r="Z137" s="20" t="str">
        <f>+VLOOKUP(Sitio_Publico[[#This Row],[Filtro Integrado]],Estructura!$U$4:$W$52,3,0)</f>
        <v>FI-1</v>
      </c>
      <c r="AA137" s="20" t="str">
        <f>+VLOOKUP(Sitio_Publico[[#This Row],[Muestra]],Estructura!$Y$4:$AB$175,4,0)</f>
        <v>M-1001</v>
      </c>
    </row>
    <row r="138" spans="1:27" ht="30.6" x14ac:dyDescent="0.3">
      <c r="A138" s="18" t="s">
        <v>578</v>
      </c>
      <c r="B138" s="12">
        <f t="shared" si="145"/>
        <v>1</v>
      </c>
      <c r="C138" s="25" t="str">
        <f t="shared" si="97"/>
        <v>Agricultura</v>
      </c>
      <c r="D138" s="25" t="str">
        <f t="shared" si="98"/>
        <v>Agropecuario y Forestal</v>
      </c>
      <c r="E138" s="51">
        <v>172</v>
      </c>
      <c r="F138" s="25" t="str">
        <f t="shared" ref="F138:G138" si="153">+F137</f>
        <v>Fruta</v>
      </c>
      <c r="G138" s="25" t="str">
        <f t="shared" si="153"/>
        <v>Exportaciones</v>
      </c>
      <c r="H138" s="50" t="s">
        <v>697</v>
      </c>
      <c r="I138" s="49" t="s">
        <v>647</v>
      </c>
      <c r="J138" s="12" t="str">
        <f t="shared" si="94"/>
        <v>Ninguno</v>
      </c>
      <c r="K138" s="48" t="str">
        <f t="shared" si="94"/>
        <v>Tipo de Fruta</v>
      </c>
      <c r="L138" s="44" t="str">
        <f t="shared" si="94"/>
        <v>Año 2020</v>
      </c>
      <c r="M138" s="12" t="str">
        <f t="shared" si="91"/>
        <v>Dólares (USD)</v>
      </c>
      <c r="N138" s="12" t="str">
        <f t="shared" si="92"/>
        <v>Oficina de Estudios y Políticas Agrarias (ODEPA)</v>
      </c>
      <c r="O138" s="45" t="str">
        <f>"Valor de las exportaciones de fruta, por "&amp;Sitio_Publico[[#This Row],[Muestra]]&amp;", con destino a  "&amp;I138&amp;", durante el "&amp;L138</f>
        <v>Valor de las exportaciones de fruta, por Tipo de Fruta, con destino a  Suiza, durante el Año 2020</v>
      </c>
      <c r="P138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Suiza durante el Año 2020 de acuerdo a datos recopilados por la Oficina de Estudios y Políticas Agrarias (ODEPA)- Dólares (USD)</v>
      </c>
      <c r="Q138" s="27" t="str">
        <f t="shared" si="133"/>
        <v>Gráfico Proporciones</v>
      </c>
      <c r="R138" s="28"/>
      <c r="S138" s="47" t="str">
        <f t="shared" si="96"/>
        <v>https://analytics.zoho.com/open-view/2395394000006082576?ZOHO_CRITERIA=%22Trasposicion_4.2%22.%22ID_territorio%22%3D172</v>
      </c>
      <c r="T138" s="16">
        <f t="shared" si="147"/>
        <v>777</v>
      </c>
      <c r="U138" s="24" t="s">
        <v>445</v>
      </c>
      <c r="V138" s="20" t="str">
        <f>+Sitio_Publico[[#This Row],[idcoleccion]]&amp;"-"&amp;Sitio_Publico[[#This Row],[id]]</f>
        <v>1-0137</v>
      </c>
      <c r="W138" s="20">
        <f>+VLOOKUP(Sitio_Publico[[#This Row],[territorio]],Estructura!$AE$4:$AH$1500,4,0)</f>
        <v>0</v>
      </c>
      <c r="X138" s="20" t="str">
        <f>+VLOOKUP(Sitio_Publico[[#This Row],[tema]],Estructura!$G$4:$J$1514,4,0)</f>
        <v>T-100</v>
      </c>
      <c r="Y138" s="20" t="str">
        <f>+VLOOKUP(Sitio_Publico[[#This Row],[contenido]],Estructura!$L$4:$O$18,4,0)</f>
        <v>C-101</v>
      </c>
      <c r="Z138" s="20" t="str">
        <f>+VLOOKUP(Sitio_Publico[[#This Row],[Filtro Integrado]],Estructura!$U$4:$W$52,3,0)</f>
        <v>FI-1</v>
      </c>
      <c r="AA138" s="20" t="str">
        <f>+VLOOKUP(Sitio_Publico[[#This Row],[Muestra]],Estructura!$Y$4:$AB$175,4,0)</f>
        <v>M-1001</v>
      </c>
    </row>
    <row r="139" spans="1:27" ht="30.6" x14ac:dyDescent="0.3">
      <c r="A139" s="18" t="s">
        <v>579</v>
      </c>
      <c r="B139" s="12">
        <f t="shared" si="145"/>
        <v>1</v>
      </c>
      <c r="C139" s="25" t="str">
        <f t="shared" si="97"/>
        <v>Agricultura</v>
      </c>
      <c r="D139" s="25" t="str">
        <f t="shared" si="98"/>
        <v>Agropecuario y Forestal</v>
      </c>
      <c r="E139" s="51">
        <v>174</v>
      </c>
      <c r="F139" s="25" t="str">
        <f t="shared" ref="F139:G139" si="154">+F138</f>
        <v>Fruta</v>
      </c>
      <c r="G139" s="25" t="str">
        <f t="shared" si="154"/>
        <v>Exportaciones</v>
      </c>
      <c r="H139" s="50" t="s">
        <v>697</v>
      </c>
      <c r="I139" s="49" t="s">
        <v>690</v>
      </c>
      <c r="J139" s="12" t="str">
        <f t="shared" si="94"/>
        <v>Ninguno</v>
      </c>
      <c r="K139" s="48" t="str">
        <f t="shared" si="94"/>
        <v>Tipo de Fruta</v>
      </c>
      <c r="L139" s="44" t="str">
        <f t="shared" si="94"/>
        <v>Año 2020</v>
      </c>
      <c r="M139" s="12" t="str">
        <f t="shared" si="91"/>
        <v>Dólares (USD)</v>
      </c>
      <c r="N139" s="12" t="str">
        <f t="shared" si="92"/>
        <v>Oficina de Estudios y Políticas Agrarias (ODEPA)</v>
      </c>
      <c r="O139" s="45" t="str">
        <f>"Valor de las exportaciones de fruta, por "&amp;Sitio_Publico[[#This Row],[Muestra]]&amp;", con destino a  "&amp;I139&amp;", durante el "&amp;L139</f>
        <v>Valor de las exportaciones de fruta, por Tipo de Fruta, con destino a  Tailandia, durante el Año 2020</v>
      </c>
      <c r="P139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Tailandia durante el Año 2020 de acuerdo a datos recopilados por la Oficina de Estudios y Políticas Agrarias (ODEPA)- Dólares (USD)</v>
      </c>
      <c r="Q139" s="27" t="str">
        <f t="shared" si="133"/>
        <v>Gráfico Proporciones</v>
      </c>
      <c r="R139" s="28"/>
      <c r="S139" s="47" t="str">
        <f t="shared" si="96"/>
        <v>https://analytics.zoho.com/open-view/2395394000006082576?ZOHO_CRITERIA=%22Trasposicion_4.2%22.%22ID_territorio%22%3D174</v>
      </c>
      <c r="T139" s="16">
        <f t="shared" si="147"/>
        <v>777</v>
      </c>
      <c r="U139" s="24" t="s">
        <v>445</v>
      </c>
      <c r="V139" s="20" t="str">
        <f>+Sitio_Publico[[#This Row],[idcoleccion]]&amp;"-"&amp;Sitio_Publico[[#This Row],[id]]</f>
        <v>1-0138</v>
      </c>
      <c r="W139" s="20">
        <f>+VLOOKUP(Sitio_Publico[[#This Row],[territorio]],Estructura!$AE$4:$AH$1500,4,0)</f>
        <v>0</v>
      </c>
      <c r="X139" s="20" t="str">
        <f>+VLOOKUP(Sitio_Publico[[#This Row],[tema]],Estructura!$G$4:$J$1514,4,0)</f>
        <v>T-100</v>
      </c>
      <c r="Y139" s="20" t="str">
        <f>+VLOOKUP(Sitio_Publico[[#This Row],[contenido]],Estructura!$L$4:$O$18,4,0)</f>
        <v>C-101</v>
      </c>
      <c r="Z139" s="20" t="str">
        <f>+VLOOKUP(Sitio_Publico[[#This Row],[Filtro Integrado]],Estructura!$U$4:$W$52,3,0)</f>
        <v>FI-1</v>
      </c>
      <c r="AA139" s="20" t="str">
        <f>+VLOOKUP(Sitio_Publico[[#This Row],[Muestra]],Estructura!$Y$4:$AB$175,4,0)</f>
        <v>M-1001</v>
      </c>
    </row>
    <row r="140" spans="1:27" ht="30.6" x14ac:dyDescent="0.3">
      <c r="A140" s="18" t="s">
        <v>580</v>
      </c>
      <c r="B140" s="12">
        <f t="shared" si="145"/>
        <v>1</v>
      </c>
      <c r="C140" s="25" t="str">
        <f t="shared" si="97"/>
        <v>Agricultura</v>
      </c>
      <c r="D140" s="25" t="str">
        <f t="shared" si="98"/>
        <v>Agropecuario y Forestal</v>
      </c>
      <c r="E140" s="51">
        <v>175</v>
      </c>
      <c r="F140" s="25" t="str">
        <f t="shared" ref="F140:G140" si="155">+F139</f>
        <v>Fruta</v>
      </c>
      <c r="G140" s="25" t="str">
        <f t="shared" si="155"/>
        <v>Exportaciones</v>
      </c>
      <c r="H140" s="50" t="s">
        <v>697</v>
      </c>
      <c r="I140" s="49" t="s">
        <v>692</v>
      </c>
      <c r="J140" s="12" t="str">
        <f t="shared" si="94"/>
        <v>Ninguno</v>
      </c>
      <c r="K140" s="48" t="str">
        <f t="shared" si="94"/>
        <v>Tipo de Fruta</v>
      </c>
      <c r="L140" s="44" t="str">
        <f t="shared" si="94"/>
        <v>Año 2020</v>
      </c>
      <c r="M140" s="12" t="str">
        <f t="shared" si="91"/>
        <v>Dólares (USD)</v>
      </c>
      <c r="N140" s="12" t="str">
        <f t="shared" si="92"/>
        <v>Oficina de Estudios y Políticas Agrarias (ODEPA)</v>
      </c>
      <c r="O140" s="45" t="str">
        <f>"Valor de las exportaciones de fruta, por "&amp;Sitio_Publico[[#This Row],[Muestra]]&amp;", con destino a  "&amp;I140&amp;", durante el "&amp;L140</f>
        <v>Valor de las exportaciones de fruta, por Tipo de Fruta, con destino a  Taiwán, durante el Año 2020</v>
      </c>
      <c r="P140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Taiwán durante el Año 2020 de acuerdo a datos recopilados por la Oficina de Estudios y Políticas Agrarias (ODEPA)- Dólares (USD)</v>
      </c>
      <c r="Q140" s="27" t="str">
        <f t="shared" si="133"/>
        <v>Gráfico Proporciones</v>
      </c>
      <c r="R140" s="28"/>
      <c r="S140" s="47" t="str">
        <f t="shared" si="96"/>
        <v>https://analytics.zoho.com/open-view/2395394000006082576?ZOHO_CRITERIA=%22Trasposicion_4.2%22.%22ID_territorio%22%3D175</v>
      </c>
      <c r="T140" s="16">
        <f t="shared" si="147"/>
        <v>777</v>
      </c>
      <c r="U140" s="24" t="s">
        <v>445</v>
      </c>
      <c r="V140" s="20" t="str">
        <f>+Sitio_Publico[[#This Row],[idcoleccion]]&amp;"-"&amp;Sitio_Publico[[#This Row],[id]]</f>
        <v>1-0139</v>
      </c>
      <c r="W140" s="20">
        <f>+VLOOKUP(Sitio_Publico[[#This Row],[territorio]],Estructura!$AE$4:$AH$1500,4,0)</f>
        <v>0</v>
      </c>
      <c r="X140" s="20" t="str">
        <f>+VLOOKUP(Sitio_Publico[[#This Row],[tema]],Estructura!$G$4:$J$1514,4,0)</f>
        <v>T-100</v>
      </c>
      <c r="Y140" s="20" t="str">
        <f>+VLOOKUP(Sitio_Publico[[#This Row],[contenido]],Estructura!$L$4:$O$18,4,0)</f>
        <v>C-101</v>
      </c>
      <c r="Z140" s="20" t="str">
        <f>+VLOOKUP(Sitio_Publico[[#This Row],[Filtro Integrado]],Estructura!$U$4:$W$52,3,0)</f>
        <v>FI-1</v>
      </c>
      <c r="AA140" s="20" t="str">
        <f>+VLOOKUP(Sitio_Publico[[#This Row],[Muestra]],Estructura!$Y$4:$AB$175,4,0)</f>
        <v>M-1001</v>
      </c>
    </row>
    <row r="141" spans="1:27" ht="30.6" x14ac:dyDescent="0.3">
      <c r="A141" s="18" t="s">
        <v>581</v>
      </c>
      <c r="B141" s="12">
        <f t="shared" si="145"/>
        <v>1</v>
      </c>
      <c r="C141" s="25" t="str">
        <f t="shared" si="97"/>
        <v>Agricultura</v>
      </c>
      <c r="D141" s="25" t="str">
        <f t="shared" si="98"/>
        <v>Agropecuario y Forestal</v>
      </c>
      <c r="E141" s="51">
        <v>184</v>
      </c>
      <c r="F141" s="25" t="str">
        <f t="shared" ref="F141:G141" si="156">+F140</f>
        <v>Fruta</v>
      </c>
      <c r="G141" s="25" t="str">
        <f t="shared" si="156"/>
        <v>Exportaciones</v>
      </c>
      <c r="H141" s="50" t="s">
        <v>697</v>
      </c>
      <c r="I141" s="49" t="s">
        <v>691</v>
      </c>
      <c r="J141" s="12" t="str">
        <f t="shared" si="94"/>
        <v>Ninguno</v>
      </c>
      <c r="K141" s="48" t="str">
        <f t="shared" si="94"/>
        <v>Tipo de Fruta</v>
      </c>
      <c r="L141" s="44" t="str">
        <f t="shared" si="94"/>
        <v>Año 2020</v>
      </c>
      <c r="M141" s="12" t="str">
        <f t="shared" si="91"/>
        <v>Dólares (USD)</v>
      </c>
      <c r="N141" s="12" t="str">
        <f t="shared" si="92"/>
        <v>Oficina de Estudios y Políticas Agrarias (ODEPA)</v>
      </c>
      <c r="O141" s="45" t="str">
        <f>"Valor de las exportaciones de fruta, por "&amp;Sitio_Publico[[#This Row],[Muestra]]&amp;", con destino a  "&amp;I141&amp;", durante el "&amp;L141</f>
        <v>Valor de las exportaciones de fruta, por Tipo de Fruta, con destino a  Turquía, durante el Año 2020</v>
      </c>
      <c r="P141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Turquía durante el Año 2020 de acuerdo a datos recopilados por la Oficina de Estudios y Políticas Agrarias (ODEPA)- Dólares (USD)</v>
      </c>
      <c r="Q141" s="27" t="str">
        <f t="shared" si="133"/>
        <v>Gráfico Proporciones</v>
      </c>
      <c r="R141" s="28"/>
      <c r="S141" s="47" t="str">
        <f t="shared" si="96"/>
        <v>https://analytics.zoho.com/open-view/2395394000006082576?ZOHO_CRITERIA=%22Trasposicion_4.2%22.%22ID_territorio%22%3D184</v>
      </c>
      <c r="T141" s="16">
        <f t="shared" si="147"/>
        <v>777</v>
      </c>
      <c r="U141" s="24" t="s">
        <v>445</v>
      </c>
      <c r="V141" s="20" t="str">
        <f>+Sitio_Publico[[#This Row],[idcoleccion]]&amp;"-"&amp;Sitio_Publico[[#This Row],[id]]</f>
        <v>1-0140</v>
      </c>
      <c r="W141" s="20">
        <f>+VLOOKUP(Sitio_Publico[[#This Row],[territorio]],Estructura!$AE$4:$AH$1500,4,0)</f>
        <v>0</v>
      </c>
      <c r="X141" s="20" t="str">
        <f>+VLOOKUP(Sitio_Publico[[#This Row],[tema]],Estructura!$G$4:$J$1514,4,0)</f>
        <v>T-100</v>
      </c>
      <c r="Y141" s="20" t="str">
        <f>+VLOOKUP(Sitio_Publico[[#This Row],[contenido]],Estructura!$L$4:$O$18,4,0)</f>
        <v>C-101</v>
      </c>
      <c r="Z141" s="20" t="str">
        <f>+VLOOKUP(Sitio_Publico[[#This Row],[Filtro Integrado]],Estructura!$U$4:$W$52,3,0)</f>
        <v>FI-1</v>
      </c>
      <c r="AA141" s="20" t="str">
        <f>+VLOOKUP(Sitio_Publico[[#This Row],[Muestra]],Estructura!$Y$4:$AB$175,4,0)</f>
        <v>M-1001</v>
      </c>
    </row>
    <row r="142" spans="1:27" ht="30.6" x14ac:dyDescent="0.3">
      <c r="A142" s="18" t="s">
        <v>582</v>
      </c>
      <c r="B142" s="12">
        <f t="shared" si="145"/>
        <v>1</v>
      </c>
      <c r="C142" s="25" t="str">
        <f t="shared" si="97"/>
        <v>Agricultura</v>
      </c>
      <c r="D142" s="25" t="str">
        <f t="shared" si="98"/>
        <v>Agropecuario y Forestal</v>
      </c>
      <c r="E142" s="51">
        <v>188</v>
      </c>
      <c r="F142" s="25" t="str">
        <f t="shared" ref="F142:G142" si="157">+F141</f>
        <v>Fruta</v>
      </c>
      <c r="G142" s="25" t="str">
        <f t="shared" si="157"/>
        <v>Exportaciones</v>
      </c>
      <c r="H142" s="50" t="s">
        <v>697</v>
      </c>
      <c r="I142" s="49" t="s">
        <v>693</v>
      </c>
      <c r="J142" s="12" t="str">
        <f t="shared" si="94"/>
        <v>Ninguno</v>
      </c>
      <c r="K142" s="48" t="str">
        <f t="shared" si="94"/>
        <v>Tipo de Fruta</v>
      </c>
      <c r="L142" s="44" t="str">
        <f t="shared" si="94"/>
        <v>Año 2020</v>
      </c>
      <c r="M142" s="12" t="str">
        <f t="shared" si="91"/>
        <v>Dólares (USD)</v>
      </c>
      <c r="N142" s="12" t="str">
        <f t="shared" si="92"/>
        <v>Oficina de Estudios y Políticas Agrarias (ODEPA)</v>
      </c>
      <c r="O142" s="45" t="str">
        <f>"Valor de las exportaciones de fruta, por "&amp;Sitio_Publico[[#This Row],[Muestra]]&amp;", con destino a  "&amp;I142&amp;", durante el "&amp;L142</f>
        <v>Valor de las exportaciones de fruta, por Tipo de Fruta, con destino a  Uruguay, durante el Año 2020</v>
      </c>
      <c r="P142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Uruguay durante el Año 2020 de acuerdo a datos recopilados por la Oficina de Estudios y Políticas Agrarias (ODEPA)- Dólares (USD)</v>
      </c>
      <c r="Q142" s="27" t="str">
        <f t="shared" si="133"/>
        <v>Gráfico Proporciones</v>
      </c>
      <c r="R142" s="28"/>
      <c r="S142" s="47" t="str">
        <f t="shared" si="96"/>
        <v>https://analytics.zoho.com/open-view/2395394000006082576?ZOHO_CRITERIA=%22Trasposicion_4.2%22.%22ID_territorio%22%3D188</v>
      </c>
      <c r="T142" s="16">
        <f t="shared" si="147"/>
        <v>777</v>
      </c>
      <c r="U142" s="24" t="s">
        <v>445</v>
      </c>
      <c r="V142" s="20" t="str">
        <f>+Sitio_Publico[[#This Row],[idcoleccion]]&amp;"-"&amp;Sitio_Publico[[#This Row],[id]]</f>
        <v>1-0141</v>
      </c>
      <c r="W142" s="20">
        <f>+VLOOKUP(Sitio_Publico[[#This Row],[territorio]],Estructura!$AE$4:$AH$1500,4,0)</f>
        <v>0</v>
      </c>
      <c r="X142" s="20" t="str">
        <f>+VLOOKUP(Sitio_Publico[[#This Row],[tema]],Estructura!$G$4:$J$1514,4,0)</f>
        <v>T-100</v>
      </c>
      <c r="Y142" s="20" t="str">
        <f>+VLOOKUP(Sitio_Publico[[#This Row],[contenido]],Estructura!$L$4:$O$18,4,0)</f>
        <v>C-101</v>
      </c>
      <c r="Z142" s="20" t="str">
        <f>+VLOOKUP(Sitio_Publico[[#This Row],[Filtro Integrado]],Estructura!$U$4:$W$52,3,0)</f>
        <v>FI-1</v>
      </c>
      <c r="AA142" s="20" t="str">
        <f>+VLOOKUP(Sitio_Publico[[#This Row],[Muestra]],Estructura!$Y$4:$AB$175,4,0)</f>
        <v>M-1001</v>
      </c>
    </row>
    <row r="143" spans="1:27" ht="30.6" x14ac:dyDescent="0.3">
      <c r="A143" s="18" t="s">
        <v>583</v>
      </c>
      <c r="B143" s="12">
        <f t="shared" si="145"/>
        <v>1</v>
      </c>
      <c r="C143" s="25" t="str">
        <f t="shared" si="97"/>
        <v>Agricultura</v>
      </c>
      <c r="D143" s="25" t="str">
        <f t="shared" si="98"/>
        <v>Agropecuario y Forestal</v>
      </c>
      <c r="E143" s="51">
        <v>192</v>
      </c>
      <c r="F143" s="25" t="str">
        <f t="shared" ref="F143:G143" si="158">+F142</f>
        <v>Fruta</v>
      </c>
      <c r="G143" s="25" t="str">
        <f t="shared" si="158"/>
        <v>Exportaciones</v>
      </c>
      <c r="H143" s="50" t="s">
        <v>697</v>
      </c>
      <c r="I143" s="49" t="s">
        <v>695</v>
      </c>
      <c r="J143" s="12" t="str">
        <f t="shared" si="94"/>
        <v>Ninguno</v>
      </c>
      <c r="K143" s="48" t="str">
        <f t="shared" si="94"/>
        <v>Tipo de Fruta</v>
      </c>
      <c r="L143" s="44" t="str">
        <f t="shared" si="94"/>
        <v>Año 2020</v>
      </c>
      <c r="M143" s="12" t="str">
        <f t="shared" si="91"/>
        <v>Dólares (USD)</v>
      </c>
      <c r="N143" s="12" t="str">
        <f t="shared" si="92"/>
        <v>Oficina de Estudios y Políticas Agrarias (ODEPA)</v>
      </c>
      <c r="O143" s="45" t="str">
        <f>"Valor de las exportaciones de fruta, por "&amp;Sitio_Publico[[#This Row],[Muestra]]&amp;", con destino a  "&amp;I143&amp;", durante el "&amp;L143</f>
        <v>Valor de las exportaciones de fruta, por Tipo de Fruta, con destino a  Venezuela, durante el Año 2020</v>
      </c>
      <c r="P143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Venezuela durante el Año 2020 de acuerdo a datos recopilados por la Oficina de Estudios y Políticas Agrarias (ODEPA)- Dólares (USD)</v>
      </c>
      <c r="Q143" s="27" t="str">
        <f t="shared" si="133"/>
        <v>Gráfico Proporciones</v>
      </c>
      <c r="R143" s="28"/>
      <c r="S143" s="47" t="str">
        <f t="shared" si="96"/>
        <v>https://analytics.zoho.com/open-view/2395394000006082576?ZOHO_CRITERIA=%22Trasposicion_4.2%22.%22ID_territorio%22%3D192</v>
      </c>
      <c r="T143" s="16">
        <f t="shared" si="147"/>
        <v>777</v>
      </c>
      <c r="U143" s="24" t="s">
        <v>445</v>
      </c>
      <c r="V143" s="20" t="str">
        <f>+Sitio_Publico[[#This Row],[idcoleccion]]&amp;"-"&amp;Sitio_Publico[[#This Row],[id]]</f>
        <v>1-0142</v>
      </c>
      <c r="W143" s="20">
        <f>+VLOOKUP(Sitio_Publico[[#This Row],[territorio]],Estructura!$AE$4:$AH$1500,4,0)</f>
        <v>0</v>
      </c>
      <c r="X143" s="20" t="str">
        <f>+VLOOKUP(Sitio_Publico[[#This Row],[tema]],Estructura!$G$4:$J$1514,4,0)</f>
        <v>T-100</v>
      </c>
      <c r="Y143" s="20" t="str">
        <f>+VLOOKUP(Sitio_Publico[[#This Row],[contenido]],Estructura!$L$4:$O$18,4,0)</f>
        <v>C-101</v>
      </c>
      <c r="Z143" s="20" t="str">
        <f>+VLOOKUP(Sitio_Publico[[#This Row],[Filtro Integrado]],Estructura!$U$4:$W$52,3,0)</f>
        <v>FI-1</v>
      </c>
      <c r="AA143" s="20" t="str">
        <f>+VLOOKUP(Sitio_Publico[[#This Row],[Muestra]],Estructura!$Y$4:$AB$175,4,0)</f>
        <v>M-1001</v>
      </c>
    </row>
    <row r="144" spans="1:27" ht="30.6" x14ac:dyDescent="0.3">
      <c r="A144" s="18" t="s">
        <v>584</v>
      </c>
      <c r="B144" s="12">
        <f t="shared" si="145"/>
        <v>1</v>
      </c>
      <c r="C144" s="25" t="str">
        <f t="shared" si="97"/>
        <v>Agricultura</v>
      </c>
      <c r="D144" s="25" t="str">
        <f t="shared" si="98"/>
        <v>Agropecuario y Forestal</v>
      </c>
      <c r="E144" s="51">
        <v>193</v>
      </c>
      <c r="F144" s="25" t="str">
        <f t="shared" ref="F144:G144" si="159">+F143</f>
        <v>Fruta</v>
      </c>
      <c r="G144" s="25" t="str">
        <f t="shared" si="159"/>
        <v>Exportaciones</v>
      </c>
      <c r="H144" s="50" t="s">
        <v>697</v>
      </c>
      <c r="I144" s="49" t="s">
        <v>696</v>
      </c>
      <c r="J144" s="12" t="str">
        <f t="shared" si="94"/>
        <v>Ninguno</v>
      </c>
      <c r="K144" s="48" t="str">
        <f t="shared" si="94"/>
        <v>Tipo de Fruta</v>
      </c>
      <c r="L144" s="44" t="str">
        <f t="shared" si="94"/>
        <v>Año 2020</v>
      </c>
      <c r="M144" s="12" t="str">
        <f t="shared" si="91"/>
        <v>Dólares (USD)</v>
      </c>
      <c r="N144" s="12" t="str">
        <f t="shared" si="92"/>
        <v>Oficina de Estudios y Políticas Agrarias (ODEPA)</v>
      </c>
      <c r="O144" s="45" t="str">
        <f>"Valor de las exportaciones de fruta, por "&amp;Sitio_Publico[[#This Row],[Muestra]]&amp;", con destino a  "&amp;I144&amp;", durante el "&amp;L144</f>
        <v>Valor de las exportaciones de fruta, por Tipo de Fruta, con destino a  Vietnam, durante el Año 2020</v>
      </c>
      <c r="P144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Vietnam durante el Año 2020 de acuerdo a datos recopilados por la Oficina de Estudios y Políticas Agrarias (ODEPA)- Dólares (USD)</v>
      </c>
      <c r="Q144" s="27" t="str">
        <f t="shared" si="133"/>
        <v>Gráfico Proporciones</v>
      </c>
      <c r="R144" s="28"/>
      <c r="S144" s="47" t="str">
        <f t="shared" si="96"/>
        <v>https://analytics.zoho.com/open-view/2395394000006082576?ZOHO_CRITERIA=%22Trasposicion_4.2%22.%22ID_territorio%22%3D193</v>
      </c>
      <c r="T144" s="16">
        <f t="shared" si="147"/>
        <v>777</v>
      </c>
      <c r="U144" s="24" t="s">
        <v>445</v>
      </c>
      <c r="V144" s="20" t="str">
        <f>+Sitio_Publico[[#This Row],[idcoleccion]]&amp;"-"&amp;Sitio_Publico[[#This Row],[id]]</f>
        <v>1-0143</v>
      </c>
      <c r="W144" s="20">
        <f>+VLOOKUP(Sitio_Publico[[#This Row],[territorio]],Estructura!$AE$4:$AH$1500,4,0)</f>
        <v>0</v>
      </c>
      <c r="X144" s="20" t="str">
        <f>+VLOOKUP(Sitio_Publico[[#This Row],[tema]],Estructura!$G$4:$J$1514,4,0)</f>
        <v>T-100</v>
      </c>
      <c r="Y144" s="20" t="str">
        <f>+VLOOKUP(Sitio_Publico[[#This Row],[contenido]],Estructura!$L$4:$O$18,4,0)</f>
        <v>C-101</v>
      </c>
      <c r="Z144" s="20" t="str">
        <f>+VLOOKUP(Sitio_Publico[[#This Row],[Filtro Integrado]],Estructura!$U$4:$W$52,3,0)</f>
        <v>FI-1</v>
      </c>
      <c r="AA144" s="20" t="str">
        <f>+VLOOKUP(Sitio_Publico[[#This Row],[Muestra]],Estructura!$Y$4:$AB$175,4,0)</f>
        <v>M-1001</v>
      </c>
    </row>
    <row r="145" spans="1:27" ht="30.6" x14ac:dyDescent="0.3">
      <c r="A145" s="18" t="s">
        <v>585</v>
      </c>
      <c r="B145" s="12">
        <f t="shared" si="145"/>
        <v>1</v>
      </c>
      <c r="C145" s="25" t="str">
        <f t="shared" si="97"/>
        <v>Agricultura</v>
      </c>
      <c r="D145" s="25" t="str">
        <f t="shared" si="98"/>
        <v>Agropecuario y Forestal</v>
      </c>
      <c r="E145" s="51">
        <v>3096</v>
      </c>
      <c r="F145" s="25" t="str">
        <f t="shared" ref="F145:G145" si="160">+F144</f>
        <v>Fruta</v>
      </c>
      <c r="G145" s="25" t="str">
        <f t="shared" si="160"/>
        <v>Exportaciones</v>
      </c>
      <c r="H145" s="50" t="s">
        <v>697</v>
      </c>
      <c r="I145" s="49" t="s">
        <v>661</v>
      </c>
      <c r="J145" s="12" t="str">
        <f t="shared" si="94"/>
        <v>Ninguno</v>
      </c>
      <c r="K145" s="48" t="str">
        <f t="shared" si="94"/>
        <v>Tipo de Fruta</v>
      </c>
      <c r="L145" s="44" t="str">
        <f t="shared" si="94"/>
        <v>Año 2020</v>
      </c>
      <c r="M145" s="12" t="str">
        <f t="shared" si="91"/>
        <v>Dólares (USD)</v>
      </c>
      <c r="N145" s="12" t="str">
        <f t="shared" si="92"/>
        <v>Oficina de Estudios y Políticas Agrarias (ODEPA)</v>
      </c>
      <c r="O145" s="45" t="str">
        <f>"Valor de las exportaciones de fruta, por "&amp;Sitio_Publico[[#This Row],[Muestra]]&amp;", con destino a  "&amp;I145&amp;", durante el "&amp;L145</f>
        <v>Valor de las exportaciones de fruta, por Tipo de Fruta, con destino a  Hong Kong, durante el Año 2020</v>
      </c>
      <c r="P145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Hong Kong durante el Año 2020 de acuerdo a datos recopilados por la Oficina de Estudios y Políticas Agrarias (ODEPA)- Dólares (USD)</v>
      </c>
      <c r="Q145" s="27" t="str">
        <f t="shared" si="133"/>
        <v>Gráfico Proporciones</v>
      </c>
      <c r="R145" s="28"/>
      <c r="S145" s="47" t="str">
        <f t="shared" si="96"/>
        <v>https://analytics.zoho.com/open-view/2395394000006082576?ZOHO_CRITERIA=%22Trasposicion_4.2%22.%22ID_territorio%22%3D3096</v>
      </c>
      <c r="T145" s="16">
        <f t="shared" si="147"/>
        <v>777</v>
      </c>
      <c r="U145" s="24" t="s">
        <v>445</v>
      </c>
      <c r="V145" s="20" t="str">
        <f>+Sitio_Publico[[#This Row],[idcoleccion]]&amp;"-"&amp;Sitio_Publico[[#This Row],[id]]</f>
        <v>1-0144</v>
      </c>
      <c r="W145" s="20">
        <f>+VLOOKUP(Sitio_Publico[[#This Row],[territorio]],Estructura!$AE$4:$AH$1500,4,0)</f>
        <v>0</v>
      </c>
      <c r="X145" s="20" t="str">
        <f>+VLOOKUP(Sitio_Publico[[#This Row],[tema]],Estructura!$G$4:$J$1514,4,0)</f>
        <v>T-100</v>
      </c>
      <c r="Y145" s="20" t="str">
        <f>+VLOOKUP(Sitio_Publico[[#This Row],[contenido]],Estructura!$L$4:$O$18,4,0)</f>
        <v>C-101</v>
      </c>
      <c r="Z145" s="20" t="str">
        <f>+VLOOKUP(Sitio_Publico[[#This Row],[Filtro Integrado]],Estructura!$U$4:$W$52,3,0)</f>
        <v>FI-1</v>
      </c>
      <c r="AA145" s="20" t="str">
        <f>+VLOOKUP(Sitio_Publico[[#This Row],[Muestra]],Estructura!$Y$4:$AB$175,4,0)</f>
        <v>M-1001</v>
      </c>
    </row>
    <row r="146" spans="1:27" ht="30.6" x14ac:dyDescent="0.3">
      <c r="A146" s="18" t="s">
        <v>586</v>
      </c>
      <c r="B146" s="12">
        <f t="shared" si="145"/>
        <v>1</v>
      </c>
      <c r="C146" s="25" t="str">
        <f t="shared" si="97"/>
        <v>Agricultura</v>
      </c>
      <c r="D146" s="25" t="str">
        <f t="shared" si="98"/>
        <v>Agropecuario y Forestal</v>
      </c>
      <c r="E146" s="51">
        <v>3097</v>
      </c>
      <c r="F146" s="25" t="str">
        <f t="shared" ref="F146:G146" si="161">+F145</f>
        <v>Fruta</v>
      </c>
      <c r="G146" s="25" t="str">
        <f t="shared" si="161"/>
        <v>Exportaciones</v>
      </c>
      <c r="H146" s="50" t="s">
        <v>697</v>
      </c>
      <c r="I146" s="49" t="s">
        <v>681</v>
      </c>
      <c r="J146" s="12" t="str">
        <f t="shared" si="94"/>
        <v>Ninguno</v>
      </c>
      <c r="K146" s="48" t="str">
        <f t="shared" si="94"/>
        <v>Tipo de Fruta</v>
      </c>
      <c r="L146" s="44" t="str">
        <f t="shared" si="94"/>
        <v>Año 2020</v>
      </c>
      <c r="M146" s="12" t="str">
        <f t="shared" si="91"/>
        <v>Dólares (USD)</v>
      </c>
      <c r="N146" s="12" t="str">
        <f t="shared" si="92"/>
        <v>Oficina de Estudios y Políticas Agrarias (ODEPA)</v>
      </c>
      <c r="O146" s="45" t="str">
        <f>"Valor de las exportaciones de fruta, por "&amp;Sitio_Publico[[#This Row],[Muestra]]&amp;", con destino a  "&amp;I146&amp;", durante el "&amp;L146</f>
        <v>Valor de las exportaciones de fruta, por Tipo de Fruta, con destino a  Puerto Rico, durante el Año 2020</v>
      </c>
      <c r="P146" s="45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Puerto Rico durante el Año 2020 de acuerdo a datos recopilados por la Oficina de Estudios y Políticas Agrarias (ODEPA)- Dólares (USD)</v>
      </c>
      <c r="Q146" s="27" t="str">
        <f t="shared" si="133"/>
        <v>Gráfico Proporciones</v>
      </c>
      <c r="R146" s="28"/>
      <c r="S146" s="47" t="str">
        <f t="shared" si="96"/>
        <v>https://analytics.zoho.com/open-view/2395394000006082576?ZOHO_CRITERIA=%22Trasposicion_4.2%22.%22ID_territorio%22%3D3097</v>
      </c>
      <c r="T146" s="16">
        <f t="shared" si="147"/>
        <v>777</v>
      </c>
      <c r="U146" s="24" t="s">
        <v>445</v>
      </c>
      <c r="V146" s="20" t="str">
        <f>+Sitio_Publico[[#This Row],[idcoleccion]]&amp;"-"&amp;Sitio_Publico[[#This Row],[id]]</f>
        <v>1-0145</v>
      </c>
      <c r="W146" s="20">
        <f>+VLOOKUP(Sitio_Publico[[#This Row],[territorio]],Estructura!$AE$4:$AH$1500,4,0)</f>
        <v>0</v>
      </c>
      <c r="X146" s="20" t="str">
        <f>+VLOOKUP(Sitio_Publico[[#This Row],[tema]],Estructura!$G$4:$J$1514,4,0)</f>
        <v>T-100</v>
      </c>
      <c r="Y146" s="20" t="str">
        <f>+VLOOKUP(Sitio_Publico[[#This Row],[contenido]],Estructura!$L$4:$O$18,4,0)</f>
        <v>C-101</v>
      </c>
      <c r="Z146" s="20" t="str">
        <f>+VLOOKUP(Sitio_Publico[[#This Row],[Filtro Integrado]],Estructura!$U$4:$W$52,3,0)</f>
        <v>FI-1</v>
      </c>
      <c r="AA146" s="20" t="str">
        <f>+VLOOKUP(Sitio_Publico[[#This Row],[Muestra]],Estructura!$Y$4:$AB$175,4,0)</f>
        <v>M-1001</v>
      </c>
    </row>
    <row r="147" spans="1:27" ht="46.2" customHeight="1" x14ac:dyDescent="0.3">
      <c r="A147" s="43" t="s">
        <v>587</v>
      </c>
      <c r="B147" s="12">
        <f t="shared" si="145"/>
        <v>1</v>
      </c>
      <c r="C147" s="25" t="str">
        <f t="shared" si="97"/>
        <v>Agricultura</v>
      </c>
      <c r="D147" s="25" t="str">
        <f t="shared" si="98"/>
        <v>Agropecuario y Forestal</v>
      </c>
      <c r="E147" s="35">
        <v>100101001</v>
      </c>
      <c r="F147" s="25" t="str">
        <f t="shared" ref="F147:G147" si="162">+F146</f>
        <v>Fruta</v>
      </c>
      <c r="G147" s="25" t="str">
        <f t="shared" si="162"/>
        <v>Exportaciones</v>
      </c>
      <c r="H147" s="40" t="s">
        <v>703</v>
      </c>
      <c r="I147" s="49" t="s">
        <v>14</v>
      </c>
      <c r="J147" s="12" t="str">
        <f t="shared" si="94"/>
        <v>Ninguno</v>
      </c>
      <c r="K147" s="37" t="s">
        <v>457</v>
      </c>
      <c r="L147" s="44" t="s">
        <v>451</v>
      </c>
      <c r="M147" s="12" t="str">
        <f t="shared" si="91"/>
        <v>Dólares (USD)</v>
      </c>
      <c r="N147" s="12" t="str">
        <f t="shared" si="92"/>
        <v>Oficina de Estudios y Políticas Agrarias (ODEPA)</v>
      </c>
      <c r="O147" s="45" t="str">
        <f>"Valor de las exportaciones de "&amp;Sitio_Publico[[#This Row],[Muestra]]&amp;", de acuerdo a su procesamiento, durante el "&amp;L147</f>
        <v>Valor de las exportaciones de Arándano, de acuerdo a su procesamiento, durante el Periodo 2012-2020</v>
      </c>
      <c r="P147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Arándano de Chile diferenciado por el tipo de procesamiento recibido. La serie se extiende para el Periodo 2012-2020 de acuerdo a datos recopilados por la Oficina de Estudios y Políticas Agrarias (ODEPA)- Dólares (USD)</v>
      </c>
      <c r="Q147" s="27" t="str">
        <f t="shared" si="133"/>
        <v>Gráfico Proporciones</v>
      </c>
      <c r="R147" s="28"/>
      <c r="S147" s="47" t="str">
        <f>+"https://analytics.zoho.com/open-view/2395394000006080903?ZOHO_CRITERIA=%22Trasposicion_4.2%22.%22Id_Categor%C3%ADa%22%20%3D%20"&amp;E147</f>
        <v>https://analytics.zoho.com/open-view/2395394000006080903?ZOHO_CRITERIA=%22Trasposicion_4.2%22.%22Id_Categor%C3%ADa%22%20%3D%20100101001</v>
      </c>
      <c r="T147" s="16">
        <f t="shared" si="147"/>
        <v>777</v>
      </c>
      <c r="U147" s="24" t="s">
        <v>445</v>
      </c>
      <c r="V147" s="20" t="str">
        <f>+Sitio_Publico[[#This Row],[idcoleccion]]&amp;"-"&amp;Sitio_Publico[[#This Row],[id]]</f>
        <v>1-0146</v>
      </c>
      <c r="W147" s="20">
        <f>+VLOOKUP(Sitio_Publico[[#This Row],[territorio]],Estructura!$AE$4:$AH$1500,4,0)</f>
        <v>10000000</v>
      </c>
      <c r="X147" s="20" t="str">
        <f>+VLOOKUP(Sitio_Publico[[#This Row],[tema]],Estructura!$G$4:$J$1514,4,0)</f>
        <v>T-100</v>
      </c>
      <c r="Y147" s="20" t="str">
        <f>+VLOOKUP(Sitio_Publico[[#This Row],[contenido]],Estructura!$L$4:$O$18,4,0)</f>
        <v>C-101</v>
      </c>
      <c r="Z147" s="20" t="str">
        <f>+VLOOKUP(Sitio_Publico[[#This Row],[Filtro Integrado]],Estructura!$U$4:$W$52,3,0)</f>
        <v>FI-1</v>
      </c>
      <c r="AA147" s="20" t="str">
        <f>+VLOOKUP(Sitio_Publico[[#This Row],[Muestra]],Estructura!$Y$4:$AB$175,4,0)</f>
        <v>M-102</v>
      </c>
    </row>
    <row r="148" spans="1:27" ht="40.799999999999997" x14ac:dyDescent="0.3">
      <c r="A148" s="18" t="s">
        <v>588</v>
      </c>
      <c r="B148" s="12">
        <f t="shared" si="145"/>
        <v>1</v>
      </c>
      <c r="C148" s="25" t="str">
        <f t="shared" si="97"/>
        <v>Agricultura</v>
      </c>
      <c r="D148" s="25" t="str">
        <f t="shared" si="98"/>
        <v>Agropecuario y Forestal</v>
      </c>
      <c r="E148" s="35">
        <v>100101004</v>
      </c>
      <c r="F148" s="25" t="str">
        <f t="shared" ref="F148:G148" si="163">+F147</f>
        <v>Fruta</v>
      </c>
      <c r="G148" s="25" t="str">
        <f t="shared" si="163"/>
        <v>Exportaciones</v>
      </c>
      <c r="H148" s="40" t="s">
        <v>703</v>
      </c>
      <c r="I148" s="49" t="s">
        <v>14</v>
      </c>
      <c r="J148" s="12" t="str">
        <f t="shared" si="94"/>
        <v>Ninguno</v>
      </c>
      <c r="K148" s="37" t="s">
        <v>458</v>
      </c>
      <c r="L148" s="44" t="str">
        <f t="shared" si="94"/>
        <v>Periodo 2012-2020</v>
      </c>
      <c r="M148" s="12" t="str">
        <f t="shared" si="91"/>
        <v>Dólares (USD)</v>
      </c>
      <c r="N148" s="12" t="str">
        <f t="shared" si="92"/>
        <v>Oficina de Estudios y Políticas Agrarias (ODEPA)</v>
      </c>
      <c r="O148" s="45" t="str">
        <f>"Valor de las exportaciones de "&amp;Sitio_Publico[[#This Row],[Muestra]]&amp;", de acuerdo a su procesamiento, durante el "&amp;L148</f>
        <v>Valor de las exportaciones de Frambuesa, de acuerdo a su procesamiento, durante el Periodo 2012-2020</v>
      </c>
      <c r="P148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Frambuesa de Chile diferenciado por el tipo de procesamiento recibido. La serie se extiende para el Periodo 2012-2020 de acuerdo a datos recopilados por la Oficina de Estudios y Políticas Agrarias (ODEPA)- Dólares (USD)</v>
      </c>
      <c r="Q148" s="27" t="str">
        <f t="shared" si="133"/>
        <v>Gráfico Proporciones</v>
      </c>
      <c r="R148" s="28"/>
      <c r="S148" s="47" t="str">
        <f t="shared" ref="S148:S182" si="164">+"https://analytics.zoho.com/open-view/2395394000006080903?ZOHO_CRITERIA=%22Trasposicion_4.2%22.%22Id_Categor%C3%ADa%22%20%3D%20"&amp;E148</f>
        <v>https://analytics.zoho.com/open-view/2395394000006080903?ZOHO_CRITERIA=%22Trasposicion_4.2%22.%22Id_Categor%C3%ADa%22%20%3D%20100101004</v>
      </c>
      <c r="T148" s="16">
        <f t="shared" si="147"/>
        <v>777</v>
      </c>
      <c r="U148" s="24" t="s">
        <v>445</v>
      </c>
      <c r="V148" s="20" t="str">
        <f>+Sitio_Publico[[#This Row],[idcoleccion]]&amp;"-"&amp;Sitio_Publico[[#This Row],[id]]</f>
        <v>1-0147</v>
      </c>
      <c r="W148" s="20">
        <f>+VLOOKUP(Sitio_Publico[[#This Row],[territorio]],Estructura!$AE$4:$AH$1500,4,0)</f>
        <v>10000000</v>
      </c>
      <c r="X148" s="20" t="str">
        <f>+VLOOKUP(Sitio_Publico[[#This Row],[tema]],Estructura!$G$4:$J$1514,4,0)</f>
        <v>T-100</v>
      </c>
      <c r="Y148" s="20" t="str">
        <f>+VLOOKUP(Sitio_Publico[[#This Row],[contenido]],Estructura!$L$4:$O$18,4,0)</f>
        <v>C-101</v>
      </c>
      <c r="Z148" s="20" t="str">
        <f>+VLOOKUP(Sitio_Publico[[#This Row],[Filtro Integrado]],Estructura!$U$4:$W$52,3,0)</f>
        <v>FI-1</v>
      </c>
      <c r="AA148" s="20" t="str">
        <f>+VLOOKUP(Sitio_Publico[[#This Row],[Muestra]],Estructura!$Y$4:$AB$175,4,0)</f>
        <v>M-103</v>
      </c>
    </row>
    <row r="149" spans="1:27" ht="40.799999999999997" x14ac:dyDescent="0.3">
      <c r="A149" s="18" t="s">
        <v>589</v>
      </c>
      <c r="B149" s="12">
        <f t="shared" si="145"/>
        <v>1</v>
      </c>
      <c r="C149" s="25" t="str">
        <f t="shared" si="97"/>
        <v>Agricultura</v>
      </c>
      <c r="D149" s="25" t="str">
        <f t="shared" si="98"/>
        <v>Agropecuario y Forestal</v>
      </c>
      <c r="E149" s="35">
        <v>100101006</v>
      </c>
      <c r="F149" s="25" t="str">
        <f t="shared" ref="F149:G149" si="165">+F148</f>
        <v>Fruta</v>
      </c>
      <c r="G149" s="25" t="str">
        <f t="shared" si="165"/>
        <v>Exportaciones</v>
      </c>
      <c r="H149" s="40" t="s">
        <v>703</v>
      </c>
      <c r="I149" s="49" t="s">
        <v>14</v>
      </c>
      <c r="J149" s="12" t="str">
        <f t="shared" si="94"/>
        <v>Ninguno</v>
      </c>
      <c r="K149" s="37" t="s">
        <v>459</v>
      </c>
      <c r="L149" s="44" t="str">
        <f t="shared" si="94"/>
        <v>Periodo 2012-2020</v>
      </c>
      <c r="M149" s="12" t="str">
        <f t="shared" si="91"/>
        <v>Dólares (USD)</v>
      </c>
      <c r="N149" s="12" t="str">
        <f t="shared" si="92"/>
        <v>Oficina de Estudios y Políticas Agrarias (ODEPA)</v>
      </c>
      <c r="O149" s="45" t="str">
        <f>"Valor de las exportaciones de "&amp;Sitio_Publico[[#This Row],[Muestra]]&amp;", de acuerdo a su procesamiento, durante el "&amp;L149</f>
        <v>Valor de las exportaciones de Higo, de acuerdo a su procesamiento, durante el Periodo 2012-2020</v>
      </c>
      <c r="P149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Higo de Chile diferenciado por el tipo de procesamiento recibido. La serie se extiende para el Periodo 2012-2020 de acuerdo a datos recopilados por la Oficina de Estudios y Políticas Agrarias (ODEPA)- Dólares (USD)</v>
      </c>
      <c r="Q149" s="27" t="str">
        <f t="shared" si="133"/>
        <v>Gráfico Proporciones</v>
      </c>
      <c r="R149" s="28"/>
      <c r="S149" s="47" t="str">
        <f t="shared" si="164"/>
        <v>https://analytics.zoho.com/open-view/2395394000006080903?ZOHO_CRITERIA=%22Trasposicion_4.2%22.%22Id_Categor%C3%ADa%22%20%3D%20100101006</v>
      </c>
      <c r="T149" s="16">
        <f t="shared" si="147"/>
        <v>777</v>
      </c>
      <c r="U149" s="24" t="s">
        <v>445</v>
      </c>
      <c r="V149" s="20" t="str">
        <f>+Sitio_Publico[[#This Row],[idcoleccion]]&amp;"-"&amp;Sitio_Publico[[#This Row],[id]]</f>
        <v>1-0148</v>
      </c>
      <c r="W149" s="20">
        <f>+VLOOKUP(Sitio_Publico[[#This Row],[territorio]],Estructura!$AE$4:$AH$1500,4,0)</f>
        <v>10000000</v>
      </c>
      <c r="X149" s="20" t="str">
        <f>+VLOOKUP(Sitio_Publico[[#This Row],[tema]],Estructura!$G$4:$J$1514,4,0)</f>
        <v>T-100</v>
      </c>
      <c r="Y149" s="20" t="str">
        <f>+VLOOKUP(Sitio_Publico[[#This Row],[contenido]],Estructura!$L$4:$O$18,4,0)</f>
        <v>C-101</v>
      </c>
      <c r="Z149" s="20" t="str">
        <f>+VLOOKUP(Sitio_Publico[[#This Row],[Filtro Integrado]],Estructura!$U$4:$W$52,3,0)</f>
        <v>FI-1</v>
      </c>
      <c r="AA149" s="20" t="str">
        <f>+VLOOKUP(Sitio_Publico[[#This Row],[Muestra]],Estructura!$Y$4:$AB$175,4,0)</f>
        <v>M-104</v>
      </c>
    </row>
    <row r="150" spans="1:27" ht="40.799999999999997" x14ac:dyDescent="0.3">
      <c r="A150" s="18" t="s">
        <v>590</v>
      </c>
      <c r="B150" s="12">
        <f t="shared" si="145"/>
        <v>1</v>
      </c>
      <c r="C150" s="25" t="str">
        <f t="shared" ref="C150:C182" si="166">+C149</f>
        <v>Agricultura</v>
      </c>
      <c r="D150" s="25" t="str">
        <f t="shared" ref="D150:D182" si="167">+D149</f>
        <v>Agropecuario y Forestal</v>
      </c>
      <c r="E150" s="35">
        <v>100101007</v>
      </c>
      <c r="F150" s="25" t="str">
        <f t="shared" ref="F150:G150" si="168">+F149</f>
        <v>Fruta</v>
      </c>
      <c r="G150" s="25" t="str">
        <f t="shared" si="168"/>
        <v>Exportaciones</v>
      </c>
      <c r="H150" s="40" t="s">
        <v>703</v>
      </c>
      <c r="I150" s="49" t="s">
        <v>14</v>
      </c>
      <c r="J150" s="12" t="str">
        <f t="shared" ref="J150" si="169">+J149</f>
        <v>Ninguno</v>
      </c>
      <c r="K150" s="37" t="s">
        <v>460</v>
      </c>
      <c r="L150" s="44" t="str">
        <f t="shared" ref="L150" si="170">+L149</f>
        <v>Periodo 2012-2020</v>
      </c>
      <c r="M150" s="12" t="str">
        <f t="shared" ref="M150:M182" si="171">+M149</f>
        <v>Dólares (USD)</v>
      </c>
      <c r="N150" s="12" t="str">
        <f t="shared" ref="N150:N182" si="172">+N149</f>
        <v>Oficina de Estudios y Políticas Agrarias (ODEPA)</v>
      </c>
      <c r="O150" s="45" t="str">
        <f>"Valor de las exportaciones de "&amp;Sitio_Publico[[#This Row],[Muestra]]&amp;", de acuerdo a su procesamiento, durante el "&amp;L150</f>
        <v>Valor de las exportaciones de Kiwi, de acuerdo a su procesamiento, durante el Periodo 2012-2020</v>
      </c>
      <c r="P150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Kiwi de Chile diferenciado por el tipo de procesamiento recibido. La serie se extiende para el Periodo 2012-2020 de acuerdo a datos recopilados por la Oficina de Estudios y Políticas Agrarias (ODEPA)- Dólares (USD)</v>
      </c>
      <c r="Q150" s="27" t="str">
        <f t="shared" ref="Q150:Q182" si="173">+Q149</f>
        <v>Gráfico Proporciones</v>
      </c>
      <c r="R150" s="28"/>
      <c r="S150" s="47" t="str">
        <f t="shared" si="164"/>
        <v>https://analytics.zoho.com/open-view/2395394000006080903?ZOHO_CRITERIA=%22Trasposicion_4.2%22.%22Id_Categor%C3%ADa%22%20%3D%20100101007</v>
      </c>
      <c r="T150" s="16">
        <f t="shared" si="147"/>
        <v>777</v>
      </c>
      <c r="U150" s="24" t="s">
        <v>445</v>
      </c>
      <c r="V150" s="20" t="str">
        <f>+Sitio_Publico[[#This Row],[idcoleccion]]&amp;"-"&amp;Sitio_Publico[[#This Row],[id]]</f>
        <v>1-0149</v>
      </c>
      <c r="W150" s="20">
        <f>+VLOOKUP(Sitio_Publico[[#This Row],[territorio]],Estructura!$AE$4:$AH$1500,4,0)</f>
        <v>10000000</v>
      </c>
      <c r="X150" s="20" t="str">
        <f>+VLOOKUP(Sitio_Publico[[#This Row],[tema]],Estructura!$G$4:$J$1514,4,0)</f>
        <v>T-100</v>
      </c>
      <c r="Y150" s="20" t="str">
        <f>+VLOOKUP(Sitio_Publico[[#This Row],[contenido]],Estructura!$L$4:$O$18,4,0)</f>
        <v>C-101</v>
      </c>
      <c r="Z150" s="20" t="str">
        <f>+VLOOKUP(Sitio_Publico[[#This Row],[Filtro Integrado]],Estructura!$U$4:$W$52,3,0)</f>
        <v>FI-1</v>
      </c>
      <c r="AA150" s="20" t="str">
        <f>+VLOOKUP(Sitio_Publico[[#This Row],[Muestra]],Estructura!$Y$4:$AB$175,4,0)</f>
        <v>M-105</v>
      </c>
    </row>
    <row r="151" spans="1:27" ht="40.799999999999997" x14ac:dyDescent="0.3">
      <c r="A151" s="18" t="s">
        <v>591</v>
      </c>
      <c r="B151" s="12">
        <f t="shared" si="145"/>
        <v>1</v>
      </c>
      <c r="C151" s="25" t="str">
        <f t="shared" si="166"/>
        <v>Agricultura</v>
      </c>
      <c r="D151" s="25" t="str">
        <f t="shared" si="167"/>
        <v>Agropecuario y Forestal</v>
      </c>
      <c r="E151" s="35">
        <v>100101008</v>
      </c>
      <c r="F151" s="25" t="str">
        <f t="shared" ref="F151:G151" si="174">+F150</f>
        <v>Fruta</v>
      </c>
      <c r="G151" s="25" t="str">
        <f t="shared" si="174"/>
        <v>Exportaciones</v>
      </c>
      <c r="H151" s="40" t="s">
        <v>703</v>
      </c>
      <c r="I151" s="49" t="s">
        <v>14</v>
      </c>
      <c r="J151" s="12" t="str">
        <f t="shared" ref="J151" si="175">+J150</f>
        <v>Ninguno</v>
      </c>
      <c r="K151" s="37" t="s">
        <v>461</v>
      </c>
      <c r="L151" s="44" t="str">
        <f t="shared" ref="L151" si="176">+L150</f>
        <v>Periodo 2012-2020</v>
      </c>
      <c r="M151" s="12" t="str">
        <f t="shared" si="171"/>
        <v>Dólares (USD)</v>
      </c>
      <c r="N151" s="12" t="str">
        <f t="shared" si="172"/>
        <v>Oficina de Estudios y Políticas Agrarias (ODEPA)</v>
      </c>
      <c r="O151" s="45" t="str">
        <f>"Valor de las exportaciones de "&amp;Sitio_Publico[[#This Row],[Muestra]]&amp;", de acuerdo a su procesamiento, durante el "&amp;L151</f>
        <v>Valor de las exportaciones de Mora, de acuerdo a su procesamiento, durante el Periodo 2012-2020</v>
      </c>
      <c r="P151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Mora de Chile diferenciado por el tipo de procesamiento recibido. La serie se extiende para el Periodo 2012-2020 de acuerdo a datos recopilados por la Oficina de Estudios y Políticas Agrarias (ODEPA)- Dólares (USD)</v>
      </c>
      <c r="Q151" s="27" t="str">
        <f t="shared" si="173"/>
        <v>Gráfico Proporciones</v>
      </c>
      <c r="R151" s="28"/>
      <c r="S151" s="47" t="str">
        <f t="shared" si="164"/>
        <v>https://analytics.zoho.com/open-view/2395394000006080903?ZOHO_CRITERIA=%22Trasposicion_4.2%22.%22Id_Categor%C3%ADa%22%20%3D%20100101008</v>
      </c>
      <c r="T151" s="16">
        <f t="shared" si="147"/>
        <v>777</v>
      </c>
      <c r="U151" s="24" t="s">
        <v>445</v>
      </c>
      <c r="V151" s="20" t="str">
        <f>+Sitio_Publico[[#This Row],[idcoleccion]]&amp;"-"&amp;Sitio_Publico[[#This Row],[id]]</f>
        <v>1-0150</v>
      </c>
      <c r="W151" s="20">
        <f>+VLOOKUP(Sitio_Publico[[#This Row],[territorio]],Estructura!$AE$4:$AH$1500,4,0)</f>
        <v>10000000</v>
      </c>
      <c r="X151" s="20" t="str">
        <f>+VLOOKUP(Sitio_Publico[[#This Row],[tema]],Estructura!$G$4:$J$1514,4,0)</f>
        <v>T-100</v>
      </c>
      <c r="Y151" s="20" t="str">
        <f>+VLOOKUP(Sitio_Publico[[#This Row],[contenido]],Estructura!$L$4:$O$18,4,0)</f>
        <v>C-101</v>
      </c>
      <c r="Z151" s="20" t="str">
        <f>+VLOOKUP(Sitio_Publico[[#This Row],[Filtro Integrado]],Estructura!$U$4:$W$52,3,0)</f>
        <v>FI-1</v>
      </c>
      <c r="AA151" s="20" t="str">
        <f>+VLOOKUP(Sitio_Publico[[#This Row],[Muestra]],Estructura!$Y$4:$AB$175,4,0)</f>
        <v>M-106</v>
      </c>
    </row>
    <row r="152" spans="1:27" ht="40.799999999999997" x14ac:dyDescent="0.3">
      <c r="A152" s="18" t="s">
        <v>592</v>
      </c>
      <c r="B152" s="12">
        <f t="shared" si="145"/>
        <v>1</v>
      </c>
      <c r="C152" s="25" t="str">
        <f t="shared" si="166"/>
        <v>Agricultura</v>
      </c>
      <c r="D152" s="25" t="str">
        <f t="shared" si="167"/>
        <v>Agropecuario y Forestal</v>
      </c>
      <c r="E152" s="35">
        <v>100101011</v>
      </c>
      <c r="F152" s="25" t="str">
        <f t="shared" ref="F152:G152" si="177">+F151</f>
        <v>Fruta</v>
      </c>
      <c r="G152" s="25" t="str">
        <f t="shared" si="177"/>
        <v>Exportaciones</v>
      </c>
      <c r="H152" s="40" t="s">
        <v>703</v>
      </c>
      <c r="I152" s="49" t="s">
        <v>14</v>
      </c>
      <c r="J152" s="12" t="str">
        <f t="shared" ref="J152" si="178">+J151</f>
        <v>Ninguno</v>
      </c>
      <c r="K152" s="37" t="s">
        <v>462</v>
      </c>
      <c r="L152" s="44" t="str">
        <f t="shared" ref="L152" si="179">+L151</f>
        <v>Periodo 2012-2020</v>
      </c>
      <c r="M152" s="12" t="str">
        <f t="shared" si="171"/>
        <v>Dólares (USD)</v>
      </c>
      <c r="N152" s="12" t="str">
        <f t="shared" si="172"/>
        <v>Oficina de Estudios y Políticas Agrarias (ODEPA)</v>
      </c>
      <c r="O152" s="45" t="str">
        <f>"Valor de las exportaciones de "&amp;Sitio_Publico[[#This Row],[Muestra]]&amp;", de acuerdo a su procesamiento, durante el "&amp;L152</f>
        <v>Valor de las exportaciones de Otros berries, de acuerdo a su procesamiento, durante el Periodo 2012-2020</v>
      </c>
      <c r="P152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berries de Chile diferenciado por el tipo de procesamiento recibido. La serie se extiende para el Periodo 2012-2020 de acuerdo a datos recopilados por la Oficina de Estudios y Políticas Agrarias (ODEPA)- Dólares (USD)</v>
      </c>
      <c r="Q152" s="27" t="str">
        <f t="shared" si="173"/>
        <v>Gráfico Proporciones</v>
      </c>
      <c r="R152" s="28"/>
      <c r="S152" s="47" t="str">
        <f t="shared" si="164"/>
        <v>https://analytics.zoho.com/open-view/2395394000006080903?ZOHO_CRITERIA=%22Trasposicion_4.2%22.%22Id_Categor%C3%ADa%22%20%3D%20100101011</v>
      </c>
      <c r="T152" s="16">
        <f t="shared" si="147"/>
        <v>777</v>
      </c>
      <c r="U152" s="24" t="s">
        <v>445</v>
      </c>
      <c r="V152" s="20" t="str">
        <f>+Sitio_Publico[[#This Row],[idcoleccion]]&amp;"-"&amp;Sitio_Publico[[#This Row],[id]]</f>
        <v>1-0151</v>
      </c>
      <c r="W152" s="20">
        <f>+VLOOKUP(Sitio_Publico[[#This Row],[territorio]],Estructura!$AE$4:$AH$1500,4,0)</f>
        <v>10000000</v>
      </c>
      <c r="X152" s="20" t="str">
        <f>+VLOOKUP(Sitio_Publico[[#This Row],[tema]],Estructura!$G$4:$J$1514,4,0)</f>
        <v>T-100</v>
      </c>
      <c r="Y152" s="20" t="str">
        <f>+VLOOKUP(Sitio_Publico[[#This Row],[contenido]],Estructura!$L$4:$O$18,4,0)</f>
        <v>C-101</v>
      </c>
      <c r="Z152" s="20" t="str">
        <f>+VLOOKUP(Sitio_Publico[[#This Row],[Filtro Integrado]],Estructura!$U$4:$W$52,3,0)</f>
        <v>FI-1</v>
      </c>
      <c r="AA152" s="20" t="str">
        <f>+VLOOKUP(Sitio_Publico[[#This Row],[Muestra]],Estructura!$Y$4:$AB$175,4,0)</f>
        <v>M-107</v>
      </c>
    </row>
    <row r="153" spans="1:27" ht="40.799999999999997" x14ac:dyDescent="0.3">
      <c r="A153" s="18" t="s">
        <v>593</v>
      </c>
      <c r="B153" s="12">
        <f t="shared" si="145"/>
        <v>1</v>
      </c>
      <c r="C153" s="25" t="str">
        <f t="shared" si="166"/>
        <v>Agricultura</v>
      </c>
      <c r="D153" s="25" t="str">
        <f t="shared" si="167"/>
        <v>Agropecuario y Forestal</v>
      </c>
      <c r="E153" s="35">
        <v>100102003</v>
      </c>
      <c r="F153" s="25" t="str">
        <f t="shared" ref="F153:G153" si="180">+F152</f>
        <v>Fruta</v>
      </c>
      <c r="G153" s="25" t="str">
        <f t="shared" si="180"/>
        <v>Exportaciones</v>
      </c>
      <c r="H153" s="40" t="s">
        <v>703</v>
      </c>
      <c r="I153" s="49" t="s">
        <v>14</v>
      </c>
      <c r="J153" s="12" t="str">
        <f t="shared" ref="J153" si="181">+J152</f>
        <v>Ninguno</v>
      </c>
      <c r="K153" s="37" t="s">
        <v>463</v>
      </c>
      <c r="L153" s="44" t="str">
        <f t="shared" ref="L153" si="182">+L152</f>
        <v>Periodo 2012-2020</v>
      </c>
      <c r="M153" s="12" t="str">
        <f t="shared" si="171"/>
        <v>Dólares (USD)</v>
      </c>
      <c r="N153" s="12" t="str">
        <f t="shared" si="172"/>
        <v>Oficina de Estudios y Políticas Agrarias (ODEPA)</v>
      </c>
      <c r="O153" s="45" t="str">
        <f>"Valor de las exportaciones de "&amp;Sitio_Publico[[#This Row],[Muestra]]&amp;", de acuerdo a su procesamiento, durante el "&amp;L153</f>
        <v>Valor de las exportaciones de Limón, de acuerdo a su procesamiento, durante el Periodo 2012-2020</v>
      </c>
      <c r="P153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Limón de Chile diferenciado por el tipo de procesamiento recibido. La serie se extiende para el Periodo 2012-2020 de acuerdo a datos recopilados por la Oficina de Estudios y Políticas Agrarias (ODEPA)- Dólares (USD)</v>
      </c>
      <c r="Q153" s="27" t="str">
        <f t="shared" si="173"/>
        <v>Gráfico Proporciones</v>
      </c>
      <c r="R153" s="28"/>
      <c r="S153" s="47" t="str">
        <f t="shared" si="164"/>
        <v>https://analytics.zoho.com/open-view/2395394000006080903?ZOHO_CRITERIA=%22Trasposicion_4.2%22.%22Id_Categor%C3%ADa%22%20%3D%20100102003</v>
      </c>
      <c r="T153" s="16">
        <f t="shared" si="147"/>
        <v>777</v>
      </c>
      <c r="U153" s="24" t="s">
        <v>445</v>
      </c>
      <c r="V153" s="20" t="str">
        <f>+Sitio_Publico[[#This Row],[idcoleccion]]&amp;"-"&amp;Sitio_Publico[[#This Row],[id]]</f>
        <v>1-0152</v>
      </c>
      <c r="W153" s="20">
        <f>+VLOOKUP(Sitio_Publico[[#This Row],[territorio]],Estructura!$AE$4:$AH$1500,4,0)</f>
        <v>10000000</v>
      </c>
      <c r="X153" s="20" t="str">
        <f>+VLOOKUP(Sitio_Publico[[#This Row],[tema]],Estructura!$G$4:$J$1514,4,0)</f>
        <v>T-100</v>
      </c>
      <c r="Y153" s="20" t="str">
        <f>+VLOOKUP(Sitio_Publico[[#This Row],[contenido]],Estructura!$L$4:$O$18,4,0)</f>
        <v>C-101</v>
      </c>
      <c r="Z153" s="20" t="str">
        <f>+VLOOKUP(Sitio_Publico[[#This Row],[Filtro Integrado]],Estructura!$U$4:$W$52,3,0)</f>
        <v>FI-1</v>
      </c>
      <c r="AA153" s="20" t="str">
        <f>+VLOOKUP(Sitio_Publico[[#This Row],[Muestra]],Estructura!$Y$4:$AB$175,4,0)</f>
        <v>M-108</v>
      </c>
    </row>
    <row r="154" spans="1:27" ht="40.799999999999997" x14ac:dyDescent="0.3">
      <c r="A154" s="18" t="s">
        <v>594</v>
      </c>
      <c r="B154" s="12">
        <f t="shared" si="145"/>
        <v>1</v>
      </c>
      <c r="C154" s="25" t="str">
        <f t="shared" si="166"/>
        <v>Agricultura</v>
      </c>
      <c r="D154" s="25" t="str">
        <f t="shared" si="167"/>
        <v>Agropecuario y Forestal</v>
      </c>
      <c r="E154" s="35">
        <v>100102004</v>
      </c>
      <c r="F154" s="25" t="str">
        <f t="shared" ref="F154:G154" si="183">+F153</f>
        <v>Fruta</v>
      </c>
      <c r="G154" s="25" t="str">
        <f t="shared" si="183"/>
        <v>Exportaciones</v>
      </c>
      <c r="H154" s="40" t="s">
        <v>703</v>
      </c>
      <c r="I154" s="49" t="s">
        <v>14</v>
      </c>
      <c r="J154" s="12" t="str">
        <f t="shared" ref="J154" si="184">+J153</f>
        <v>Ninguno</v>
      </c>
      <c r="K154" s="37" t="s">
        <v>464</v>
      </c>
      <c r="L154" s="44" t="str">
        <f t="shared" ref="L154" si="185">+L153</f>
        <v>Periodo 2012-2020</v>
      </c>
      <c r="M154" s="12" t="str">
        <f t="shared" si="171"/>
        <v>Dólares (USD)</v>
      </c>
      <c r="N154" s="12" t="str">
        <f t="shared" si="172"/>
        <v>Oficina de Estudios y Políticas Agrarias (ODEPA)</v>
      </c>
      <c r="O154" s="45" t="str">
        <f>"Valor de las exportaciones de "&amp;Sitio_Publico[[#This Row],[Muestra]]&amp;", de acuerdo a su procesamiento, durante el "&amp;L154</f>
        <v>Valor de las exportaciones de Mandarina, de acuerdo a su procesamiento, durante el Periodo 2012-2020</v>
      </c>
      <c r="P154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Mandarina de Chile diferenciado por el tipo de procesamiento recibido. La serie se extiende para el Periodo 2012-2020 de acuerdo a datos recopilados por la Oficina de Estudios y Políticas Agrarias (ODEPA)- Dólares (USD)</v>
      </c>
      <c r="Q154" s="27" t="str">
        <f t="shared" si="173"/>
        <v>Gráfico Proporciones</v>
      </c>
      <c r="R154" s="28"/>
      <c r="S154" s="47" t="str">
        <f t="shared" si="164"/>
        <v>https://analytics.zoho.com/open-view/2395394000006080903?ZOHO_CRITERIA=%22Trasposicion_4.2%22.%22Id_Categor%C3%ADa%22%20%3D%20100102004</v>
      </c>
      <c r="T154" s="16">
        <f t="shared" si="147"/>
        <v>777</v>
      </c>
      <c r="U154" s="24" t="s">
        <v>445</v>
      </c>
      <c r="V154" s="20" t="str">
        <f>+Sitio_Publico[[#This Row],[idcoleccion]]&amp;"-"&amp;Sitio_Publico[[#This Row],[id]]</f>
        <v>1-0153</v>
      </c>
      <c r="W154" s="20">
        <f>+VLOOKUP(Sitio_Publico[[#This Row],[territorio]],Estructura!$AE$4:$AH$1500,4,0)</f>
        <v>10000000</v>
      </c>
      <c r="X154" s="20" t="str">
        <f>+VLOOKUP(Sitio_Publico[[#This Row],[tema]],Estructura!$G$4:$J$1514,4,0)</f>
        <v>T-100</v>
      </c>
      <c r="Y154" s="20" t="str">
        <f>+VLOOKUP(Sitio_Publico[[#This Row],[contenido]],Estructura!$L$4:$O$18,4,0)</f>
        <v>C-101</v>
      </c>
      <c r="Z154" s="20" t="str">
        <f>+VLOOKUP(Sitio_Publico[[#This Row],[Filtro Integrado]],Estructura!$U$4:$W$52,3,0)</f>
        <v>FI-1</v>
      </c>
      <c r="AA154" s="20" t="str">
        <f>+VLOOKUP(Sitio_Publico[[#This Row],[Muestra]],Estructura!$Y$4:$AB$175,4,0)</f>
        <v>M-109</v>
      </c>
    </row>
    <row r="155" spans="1:27" ht="40.799999999999997" x14ac:dyDescent="0.3">
      <c r="A155" s="18" t="s">
        <v>595</v>
      </c>
      <c r="B155" s="12">
        <f t="shared" si="145"/>
        <v>1</v>
      </c>
      <c r="C155" s="25" t="str">
        <f t="shared" si="166"/>
        <v>Agricultura</v>
      </c>
      <c r="D155" s="25" t="str">
        <f t="shared" si="167"/>
        <v>Agropecuario y Forestal</v>
      </c>
      <c r="E155" s="35">
        <v>100102005</v>
      </c>
      <c r="F155" s="25" t="str">
        <f t="shared" ref="F155:G155" si="186">+F154</f>
        <v>Fruta</v>
      </c>
      <c r="G155" s="25" t="str">
        <f t="shared" si="186"/>
        <v>Exportaciones</v>
      </c>
      <c r="H155" s="40" t="s">
        <v>703</v>
      </c>
      <c r="I155" s="49" t="s">
        <v>14</v>
      </c>
      <c r="J155" s="12" t="str">
        <f t="shared" ref="J155" si="187">+J154</f>
        <v>Ninguno</v>
      </c>
      <c r="K155" s="37" t="s">
        <v>465</v>
      </c>
      <c r="L155" s="44" t="str">
        <f t="shared" ref="L155" si="188">+L154</f>
        <v>Periodo 2012-2020</v>
      </c>
      <c r="M155" s="12" t="str">
        <f t="shared" si="171"/>
        <v>Dólares (USD)</v>
      </c>
      <c r="N155" s="12" t="str">
        <f t="shared" si="172"/>
        <v>Oficina de Estudios y Políticas Agrarias (ODEPA)</v>
      </c>
      <c r="O155" s="45" t="str">
        <f>"Valor de las exportaciones de "&amp;Sitio_Publico[[#This Row],[Muestra]]&amp;", de acuerdo a su procesamiento, durante el "&amp;L155</f>
        <v>Valor de las exportaciones de Naranja, de acuerdo a su procesamiento, durante el Periodo 2012-2020</v>
      </c>
      <c r="P155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Naranja de Chile diferenciado por el tipo de procesamiento recibido. La serie se extiende para el Periodo 2012-2020 de acuerdo a datos recopilados por la Oficina de Estudios y Políticas Agrarias (ODEPA)- Dólares (USD)</v>
      </c>
      <c r="Q155" s="27" t="str">
        <f t="shared" si="173"/>
        <v>Gráfico Proporciones</v>
      </c>
      <c r="R155" s="28"/>
      <c r="S155" s="47" t="str">
        <f t="shared" si="164"/>
        <v>https://analytics.zoho.com/open-view/2395394000006080903?ZOHO_CRITERIA=%22Trasposicion_4.2%22.%22Id_Categor%C3%ADa%22%20%3D%20100102005</v>
      </c>
      <c r="T155" s="16">
        <f t="shared" si="147"/>
        <v>777</v>
      </c>
      <c r="U155" s="24" t="s">
        <v>445</v>
      </c>
      <c r="V155" s="20" t="str">
        <f>+Sitio_Publico[[#This Row],[idcoleccion]]&amp;"-"&amp;Sitio_Publico[[#This Row],[id]]</f>
        <v>1-0154</v>
      </c>
      <c r="W155" s="20">
        <f>+VLOOKUP(Sitio_Publico[[#This Row],[territorio]],Estructura!$AE$4:$AH$1500,4,0)</f>
        <v>10000000</v>
      </c>
      <c r="X155" s="20" t="str">
        <f>+VLOOKUP(Sitio_Publico[[#This Row],[tema]],Estructura!$G$4:$J$1514,4,0)</f>
        <v>T-100</v>
      </c>
      <c r="Y155" s="20" t="str">
        <f>+VLOOKUP(Sitio_Publico[[#This Row],[contenido]],Estructura!$L$4:$O$18,4,0)</f>
        <v>C-101</v>
      </c>
      <c r="Z155" s="20" t="str">
        <f>+VLOOKUP(Sitio_Publico[[#This Row],[Filtro Integrado]],Estructura!$U$4:$W$52,3,0)</f>
        <v>FI-1</v>
      </c>
      <c r="AA155" s="20" t="str">
        <f>+VLOOKUP(Sitio_Publico[[#This Row],[Muestra]],Estructura!$Y$4:$AB$175,4,0)</f>
        <v>M-110</v>
      </c>
    </row>
    <row r="156" spans="1:27" ht="40.799999999999997" x14ac:dyDescent="0.3">
      <c r="A156" s="18" t="s">
        <v>596</v>
      </c>
      <c r="B156" s="12">
        <f t="shared" si="145"/>
        <v>1</v>
      </c>
      <c r="C156" s="25" t="str">
        <f t="shared" si="166"/>
        <v>Agricultura</v>
      </c>
      <c r="D156" s="25" t="str">
        <f t="shared" si="167"/>
        <v>Agropecuario y Forestal</v>
      </c>
      <c r="E156" s="35">
        <v>100102006</v>
      </c>
      <c r="F156" s="25" t="str">
        <f t="shared" ref="F156:G156" si="189">+F155</f>
        <v>Fruta</v>
      </c>
      <c r="G156" s="25" t="str">
        <f t="shared" si="189"/>
        <v>Exportaciones</v>
      </c>
      <c r="H156" s="40" t="s">
        <v>703</v>
      </c>
      <c r="I156" s="49" t="s">
        <v>14</v>
      </c>
      <c r="J156" s="12" t="str">
        <f t="shared" ref="J156" si="190">+J155</f>
        <v>Ninguno</v>
      </c>
      <c r="K156" s="37" t="s">
        <v>466</v>
      </c>
      <c r="L156" s="44" t="str">
        <f t="shared" ref="L156" si="191">+L155</f>
        <v>Periodo 2012-2020</v>
      </c>
      <c r="M156" s="12" t="str">
        <f t="shared" si="171"/>
        <v>Dólares (USD)</v>
      </c>
      <c r="N156" s="12" t="str">
        <f t="shared" si="172"/>
        <v>Oficina de Estudios y Políticas Agrarias (ODEPA)</v>
      </c>
      <c r="O156" s="45" t="str">
        <f>"Valor de las exportaciones de "&amp;Sitio_Publico[[#This Row],[Muestra]]&amp;", de acuerdo a su procesamiento, durante el "&amp;L156</f>
        <v>Valor de las exportaciones de Pomelo, de acuerdo a su procesamiento, durante el Periodo 2012-2020</v>
      </c>
      <c r="P156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Pomelo de Chile diferenciado por el tipo de procesamiento recibido. La serie se extiende para el Periodo 2012-2020 de acuerdo a datos recopilados por la Oficina de Estudios y Políticas Agrarias (ODEPA)- Dólares (USD)</v>
      </c>
      <c r="Q156" s="27" t="str">
        <f t="shared" si="173"/>
        <v>Gráfico Proporciones</v>
      </c>
      <c r="R156" s="28"/>
      <c r="S156" s="47" t="str">
        <f t="shared" si="164"/>
        <v>https://analytics.zoho.com/open-view/2395394000006080903?ZOHO_CRITERIA=%22Trasposicion_4.2%22.%22Id_Categor%C3%ADa%22%20%3D%20100102006</v>
      </c>
      <c r="T156" s="16">
        <f t="shared" si="147"/>
        <v>777</v>
      </c>
      <c r="U156" s="24" t="s">
        <v>445</v>
      </c>
      <c r="V156" s="20" t="str">
        <f>+Sitio_Publico[[#This Row],[idcoleccion]]&amp;"-"&amp;Sitio_Publico[[#This Row],[id]]</f>
        <v>1-0155</v>
      </c>
      <c r="W156" s="20">
        <f>+VLOOKUP(Sitio_Publico[[#This Row],[territorio]],Estructura!$AE$4:$AH$1500,4,0)</f>
        <v>10000000</v>
      </c>
      <c r="X156" s="20" t="str">
        <f>+VLOOKUP(Sitio_Publico[[#This Row],[tema]],Estructura!$G$4:$J$1514,4,0)</f>
        <v>T-100</v>
      </c>
      <c r="Y156" s="20" t="str">
        <f>+VLOOKUP(Sitio_Publico[[#This Row],[contenido]],Estructura!$L$4:$O$18,4,0)</f>
        <v>C-101</v>
      </c>
      <c r="Z156" s="20" t="str">
        <f>+VLOOKUP(Sitio_Publico[[#This Row],[Filtro Integrado]],Estructura!$U$4:$W$52,3,0)</f>
        <v>FI-1</v>
      </c>
      <c r="AA156" s="20" t="str">
        <f>+VLOOKUP(Sitio_Publico[[#This Row],[Muestra]],Estructura!$Y$4:$AB$175,4,0)</f>
        <v>M-111</v>
      </c>
    </row>
    <row r="157" spans="1:27" ht="40.799999999999997" x14ac:dyDescent="0.3">
      <c r="A157" s="18" t="s">
        <v>597</v>
      </c>
      <c r="B157" s="12">
        <f t="shared" si="145"/>
        <v>1</v>
      </c>
      <c r="C157" s="25" t="str">
        <f t="shared" si="166"/>
        <v>Agricultura</v>
      </c>
      <c r="D157" s="25" t="str">
        <f t="shared" si="167"/>
        <v>Agropecuario y Forestal</v>
      </c>
      <c r="E157" s="35">
        <v>100102008</v>
      </c>
      <c r="F157" s="25" t="str">
        <f t="shared" ref="F157:G157" si="192">+F156</f>
        <v>Fruta</v>
      </c>
      <c r="G157" s="25" t="str">
        <f t="shared" si="192"/>
        <v>Exportaciones</v>
      </c>
      <c r="H157" s="40" t="s">
        <v>703</v>
      </c>
      <c r="I157" s="49" t="s">
        <v>14</v>
      </c>
      <c r="J157" s="12" t="str">
        <f t="shared" ref="J157" si="193">+J156</f>
        <v>Ninguno</v>
      </c>
      <c r="K157" s="37" t="s">
        <v>467</v>
      </c>
      <c r="L157" s="44" t="str">
        <f t="shared" ref="L157" si="194">+L156</f>
        <v>Periodo 2012-2020</v>
      </c>
      <c r="M157" s="12" t="str">
        <f t="shared" si="171"/>
        <v>Dólares (USD)</v>
      </c>
      <c r="N157" s="12" t="str">
        <f t="shared" si="172"/>
        <v>Oficina de Estudios y Políticas Agrarias (ODEPA)</v>
      </c>
      <c r="O157" s="45" t="str">
        <f>"Valor de las exportaciones de "&amp;Sitio_Publico[[#This Row],[Muestra]]&amp;", de acuerdo a su procesamiento, durante el "&amp;L157</f>
        <v>Valor de las exportaciones de Otros cítricos, de acuerdo a su procesamiento, durante el Periodo 2012-2020</v>
      </c>
      <c r="P157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cítricos de Chile diferenciado por el tipo de procesamiento recibido. La serie se extiende para el Periodo 2012-2020 de acuerdo a datos recopilados por la Oficina de Estudios y Políticas Agrarias (ODEPA)- Dólares (USD)</v>
      </c>
      <c r="Q157" s="27" t="str">
        <f t="shared" si="173"/>
        <v>Gráfico Proporciones</v>
      </c>
      <c r="R157" s="28"/>
      <c r="S157" s="47" t="str">
        <f t="shared" si="164"/>
        <v>https://analytics.zoho.com/open-view/2395394000006080903?ZOHO_CRITERIA=%22Trasposicion_4.2%22.%22Id_Categor%C3%ADa%22%20%3D%20100102008</v>
      </c>
      <c r="T157" s="16">
        <f t="shared" si="147"/>
        <v>777</v>
      </c>
      <c r="U157" s="24" t="s">
        <v>445</v>
      </c>
      <c r="V157" s="20" t="str">
        <f>+Sitio_Publico[[#This Row],[idcoleccion]]&amp;"-"&amp;Sitio_Publico[[#This Row],[id]]</f>
        <v>1-0156</v>
      </c>
      <c r="W157" s="20">
        <f>+VLOOKUP(Sitio_Publico[[#This Row],[territorio]],Estructura!$AE$4:$AH$1500,4,0)</f>
        <v>10000000</v>
      </c>
      <c r="X157" s="20" t="str">
        <f>+VLOOKUP(Sitio_Publico[[#This Row],[tema]],Estructura!$G$4:$J$1514,4,0)</f>
        <v>T-100</v>
      </c>
      <c r="Y157" s="20" t="str">
        <f>+VLOOKUP(Sitio_Publico[[#This Row],[contenido]],Estructura!$L$4:$O$18,4,0)</f>
        <v>C-101</v>
      </c>
      <c r="Z157" s="20" t="str">
        <f>+VLOOKUP(Sitio_Publico[[#This Row],[Filtro Integrado]],Estructura!$U$4:$W$52,3,0)</f>
        <v>FI-1</v>
      </c>
      <c r="AA157" s="20" t="str">
        <f>+VLOOKUP(Sitio_Publico[[#This Row],[Muestra]],Estructura!$Y$4:$AB$175,4,0)</f>
        <v>M-112</v>
      </c>
    </row>
    <row r="158" spans="1:27" ht="40.799999999999997" x14ac:dyDescent="0.3">
      <c r="A158" s="18" t="s">
        <v>598</v>
      </c>
      <c r="B158" s="12">
        <f t="shared" si="145"/>
        <v>1</v>
      </c>
      <c r="C158" s="25" t="str">
        <f t="shared" si="166"/>
        <v>Agricultura</v>
      </c>
      <c r="D158" s="25" t="str">
        <f t="shared" si="167"/>
        <v>Agropecuario y Forestal</v>
      </c>
      <c r="E158" s="35">
        <v>100103001</v>
      </c>
      <c r="F158" s="25" t="str">
        <f t="shared" ref="F158:G158" si="195">+F157</f>
        <v>Fruta</v>
      </c>
      <c r="G158" s="25" t="str">
        <f t="shared" si="195"/>
        <v>Exportaciones</v>
      </c>
      <c r="H158" s="40" t="s">
        <v>703</v>
      </c>
      <c r="I158" s="49" t="s">
        <v>14</v>
      </c>
      <c r="J158" s="12" t="str">
        <f t="shared" ref="J158" si="196">+J157</f>
        <v>Ninguno</v>
      </c>
      <c r="K158" s="37" t="s">
        <v>468</v>
      </c>
      <c r="L158" s="44" t="str">
        <f t="shared" ref="L158" si="197">+L157</f>
        <v>Periodo 2012-2020</v>
      </c>
      <c r="M158" s="12" t="str">
        <f t="shared" si="171"/>
        <v>Dólares (USD)</v>
      </c>
      <c r="N158" s="12" t="str">
        <f t="shared" si="172"/>
        <v>Oficina de Estudios y Políticas Agrarias (ODEPA)</v>
      </c>
      <c r="O158" s="45" t="str">
        <f>"Valor de las exportaciones de "&amp;Sitio_Publico[[#This Row],[Muestra]]&amp;", de acuerdo a su procesamiento, durante el "&amp;L158</f>
        <v>Valor de las exportaciones de Cereza, de acuerdo a su procesamiento, durante el Periodo 2012-2020</v>
      </c>
      <c r="P158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Cereza de Chile diferenciado por el tipo de procesamiento recibido. La serie se extiende para el Periodo 2012-2020 de acuerdo a datos recopilados por la Oficina de Estudios y Políticas Agrarias (ODEPA)- Dólares (USD)</v>
      </c>
      <c r="Q158" s="27" t="str">
        <f t="shared" si="173"/>
        <v>Gráfico Proporciones</v>
      </c>
      <c r="R158" s="28"/>
      <c r="S158" s="47" t="str">
        <f t="shared" si="164"/>
        <v>https://analytics.zoho.com/open-view/2395394000006080903?ZOHO_CRITERIA=%22Trasposicion_4.2%22.%22Id_Categor%C3%ADa%22%20%3D%20100103001</v>
      </c>
      <c r="T158" s="16">
        <f t="shared" si="147"/>
        <v>777</v>
      </c>
      <c r="U158" s="24" t="s">
        <v>445</v>
      </c>
      <c r="V158" s="20" t="str">
        <f>+Sitio_Publico[[#This Row],[idcoleccion]]&amp;"-"&amp;Sitio_Publico[[#This Row],[id]]</f>
        <v>1-0157</v>
      </c>
      <c r="W158" s="20">
        <f>+VLOOKUP(Sitio_Publico[[#This Row],[territorio]],Estructura!$AE$4:$AH$1500,4,0)</f>
        <v>10000000</v>
      </c>
      <c r="X158" s="20" t="str">
        <f>+VLOOKUP(Sitio_Publico[[#This Row],[tema]],Estructura!$G$4:$J$1514,4,0)</f>
        <v>T-100</v>
      </c>
      <c r="Y158" s="20" t="str">
        <f>+VLOOKUP(Sitio_Publico[[#This Row],[contenido]],Estructura!$L$4:$O$18,4,0)</f>
        <v>C-101</v>
      </c>
      <c r="Z158" s="20" t="str">
        <f>+VLOOKUP(Sitio_Publico[[#This Row],[Filtro Integrado]],Estructura!$U$4:$W$52,3,0)</f>
        <v>FI-1</v>
      </c>
      <c r="AA158" s="20" t="str">
        <f>+VLOOKUP(Sitio_Publico[[#This Row],[Muestra]],Estructura!$Y$4:$AB$175,4,0)</f>
        <v>M-113</v>
      </c>
    </row>
    <row r="159" spans="1:27" ht="40.799999999999997" x14ac:dyDescent="0.3">
      <c r="A159" s="18" t="s">
        <v>599</v>
      </c>
      <c r="B159" s="12">
        <f t="shared" si="145"/>
        <v>1</v>
      </c>
      <c r="C159" s="25" t="str">
        <f t="shared" si="166"/>
        <v>Agricultura</v>
      </c>
      <c r="D159" s="25" t="str">
        <f t="shared" si="167"/>
        <v>Agropecuario y Forestal</v>
      </c>
      <c r="E159" s="35">
        <v>100103002</v>
      </c>
      <c r="F159" s="25" t="str">
        <f t="shared" ref="F159:G159" si="198">+F158</f>
        <v>Fruta</v>
      </c>
      <c r="G159" s="25" t="str">
        <f t="shared" si="198"/>
        <v>Exportaciones</v>
      </c>
      <c r="H159" s="40" t="s">
        <v>703</v>
      </c>
      <c r="I159" s="49" t="s">
        <v>14</v>
      </c>
      <c r="J159" s="12" t="str">
        <f t="shared" ref="J159" si="199">+J158</f>
        <v>Ninguno</v>
      </c>
      <c r="K159" s="37" t="s">
        <v>469</v>
      </c>
      <c r="L159" s="44" t="str">
        <f t="shared" ref="L159" si="200">+L158</f>
        <v>Periodo 2012-2020</v>
      </c>
      <c r="M159" s="12" t="str">
        <f t="shared" si="171"/>
        <v>Dólares (USD)</v>
      </c>
      <c r="N159" s="12" t="str">
        <f t="shared" si="172"/>
        <v>Oficina de Estudios y Políticas Agrarias (ODEPA)</v>
      </c>
      <c r="O159" s="45" t="str">
        <f>"Valor de las exportaciones de "&amp;Sitio_Publico[[#This Row],[Muestra]]&amp;", de acuerdo a su procesamiento, durante el "&amp;L159</f>
        <v>Valor de las exportaciones de Ciruela, de acuerdo a su procesamiento, durante el Periodo 2012-2020</v>
      </c>
      <c r="P159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Ciruela de Chile diferenciado por el tipo de procesamiento recibido. La serie se extiende para el Periodo 2012-2020 de acuerdo a datos recopilados por la Oficina de Estudios y Políticas Agrarias (ODEPA)- Dólares (USD)</v>
      </c>
      <c r="Q159" s="27" t="str">
        <f t="shared" si="173"/>
        <v>Gráfico Proporciones</v>
      </c>
      <c r="R159" s="28"/>
      <c r="S159" s="47" t="str">
        <f t="shared" si="164"/>
        <v>https://analytics.zoho.com/open-view/2395394000006080903?ZOHO_CRITERIA=%22Trasposicion_4.2%22.%22Id_Categor%C3%ADa%22%20%3D%20100103002</v>
      </c>
      <c r="T159" s="16">
        <f t="shared" si="147"/>
        <v>777</v>
      </c>
      <c r="U159" s="24" t="s">
        <v>445</v>
      </c>
      <c r="V159" s="20" t="str">
        <f>+Sitio_Publico[[#This Row],[idcoleccion]]&amp;"-"&amp;Sitio_Publico[[#This Row],[id]]</f>
        <v>1-0158</v>
      </c>
      <c r="W159" s="20">
        <f>+VLOOKUP(Sitio_Publico[[#This Row],[territorio]],Estructura!$AE$4:$AH$1500,4,0)</f>
        <v>10000000</v>
      </c>
      <c r="X159" s="20" t="str">
        <f>+VLOOKUP(Sitio_Publico[[#This Row],[tema]],Estructura!$G$4:$J$1514,4,0)</f>
        <v>T-100</v>
      </c>
      <c r="Y159" s="20" t="str">
        <f>+VLOOKUP(Sitio_Publico[[#This Row],[contenido]],Estructura!$L$4:$O$18,4,0)</f>
        <v>C-101</v>
      </c>
      <c r="Z159" s="20" t="str">
        <f>+VLOOKUP(Sitio_Publico[[#This Row],[Filtro Integrado]],Estructura!$U$4:$W$52,3,0)</f>
        <v>FI-1</v>
      </c>
      <c r="AA159" s="20" t="str">
        <f>+VLOOKUP(Sitio_Publico[[#This Row],[Muestra]],Estructura!$Y$4:$AB$175,4,0)</f>
        <v>M-114</v>
      </c>
    </row>
    <row r="160" spans="1:27" ht="40.799999999999997" x14ac:dyDescent="0.3">
      <c r="A160" s="18" t="s">
        <v>600</v>
      </c>
      <c r="B160" s="12">
        <f t="shared" si="145"/>
        <v>1</v>
      </c>
      <c r="C160" s="25" t="str">
        <f t="shared" si="166"/>
        <v>Agricultura</v>
      </c>
      <c r="D160" s="25" t="str">
        <f t="shared" si="167"/>
        <v>Agropecuario y Forestal</v>
      </c>
      <c r="E160" s="35">
        <v>100103003</v>
      </c>
      <c r="F160" s="25" t="str">
        <f t="shared" ref="F160:G160" si="201">+F159</f>
        <v>Fruta</v>
      </c>
      <c r="G160" s="25" t="str">
        <f t="shared" si="201"/>
        <v>Exportaciones</v>
      </c>
      <c r="H160" s="40" t="s">
        <v>703</v>
      </c>
      <c r="I160" s="49" t="s">
        <v>14</v>
      </c>
      <c r="J160" s="12" t="str">
        <f t="shared" ref="J160" si="202">+J159</f>
        <v>Ninguno</v>
      </c>
      <c r="K160" s="37" t="s">
        <v>470</v>
      </c>
      <c r="L160" s="44" t="str">
        <f t="shared" ref="L160" si="203">+L159</f>
        <v>Periodo 2012-2020</v>
      </c>
      <c r="M160" s="12" t="str">
        <f t="shared" si="171"/>
        <v>Dólares (USD)</v>
      </c>
      <c r="N160" s="12" t="str">
        <f t="shared" si="172"/>
        <v>Oficina de Estudios y Políticas Agrarias (ODEPA)</v>
      </c>
      <c r="O160" s="45" t="str">
        <f>"Valor de las exportaciones de "&amp;Sitio_Publico[[#This Row],[Muestra]]&amp;", de acuerdo a su procesamiento, durante el "&amp;L160</f>
        <v>Valor de las exportaciones de Damasco, de acuerdo a su procesamiento, durante el Periodo 2012-2020</v>
      </c>
      <c r="P160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Damasco de Chile diferenciado por el tipo de procesamiento recibido. La serie se extiende para el Periodo 2012-2020 de acuerdo a datos recopilados por la Oficina de Estudios y Políticas Agrarias (ODEPA)- Dólares (USD)</v>
      </c>
      <c r="Q160" s="27" t="str">
        <f t="shared" si="173"/>
        <v>Gráfico Proporciones</v>
      </c>
      <c r="R160" s="28"/>
      <c r="S160" s="47" t="str">
        <f t="shared" si="164"/>
        <v>https://analytics.zoho.com/open-view/2395394000006080903?ZOHO_CRITERIA=%22Trasposicion_4.2%22.%22Id_Categor%C3%ADa%22%20%3D%20100103003</v>
      </c>
      <c r="T160" s="16">
        <f t="shared" si="147"/>
        <v>777</v>
      </c>
      <c r="U160" s="24" t="s">
        <v>445</v>
      </c>
      <c r="V160" s="20" t="str">
        <f>+Sitio_Publico[[#This Row],[idcoleccion]]&amp;"-"&amp;Sitio_Publico[[#This Row],[id]]</f>
        <v>1-0159</v>
      </c>
      <c r="W160" s="20">
        <f>+VLOOKUP(Sitio_Publico[[#This Row],[territorio]],Estructura!$AE$4:$AH$1500,4,0)</f>
        <v>10000000</v>
      </c>
      <c r="X160" s="20" t="str">
        <f>+VLOOKUP(Sitio_Publico[[#This Row],[tema]],Estructura!$G$4:$J$1514,4,0)</f>
        <v>T-100</v>
      </c>
      <c r="Y160" s="20" t="str">
        <f>+VLOOKUP(Sitio_Publico[[#This Row],[contenido]],Estructura!$L$4:$O$18,4,0)</f>
        <v>C-101</v>
      </c>
      <c r="Z160" s="20" t="str">
        <f>+VLOOKUP(Sitio_Publico[[#This Row],[Filtro Integrado]],Estructura!$U$4:$W$52,3,0)</f>
        <v>FI-1</v>
      </c>
      <c r="AA160" s="20" t="str">
        <f>+VLOOKUP(Sitio_Publico[[#This Row],[Muestra]],Estructura!$Y$4:$AB$175,4,0)</f>
        <v>M-115</v>
      </c>
    </row>
    <row r="161" spans="1:27" ht="40.799999999999997" x14ac:dyDescent="0.3">
      <c r="A161" s="18" t="s">
        <v>601</v>
      </c>
      <c r="B161" s="12">
        <f t="shared" si="145"/>
        <v>1</v>
      </c>
      <c r="C161" s="25" t="str">
        <f t="shared" si="166"/>
        <v>Agricultura</v>
      </c>
      <c r="D161" s="25" t="str">
        <f t="shared" si="167"/>
        <v>Agropecuario y Forestal</v>
      </c>
      <c r="E161" s="35">
        <v>100103004</v>
      </c>
      <c r="F161" s="25" t="str">
        <f t="shared" ref="F161:G161" si="204">+F160</f>
        <v>Fruta</v>
      </c>
      <c r="G161" s="25" t="str">
        <f t="shared" si="204"/>
        <v>Exportaciones</v>
      </c>
      <c r="H161" s="40" t="s">
        <v>703</v>
      </c>
      <c r="I161" s="49" t="s">
        <v>14</v>
      </c>
      <c r="J161" s="12" t="str">
        <f t="shared" ref="J161" si="205">+J160</f>
        <v>Ninguno</v>
      </c>
      <c r="K161" s="37" t="s">
        <v>471</v>
      </c>
      <c r="L161" s="44" t="str">
        <f t="shared" ref="L161" si="206">+L160</f>
        <v>Periodo 2012-2020</v>
      </c>
      <c r="M161" s="12" t="str">
        <f t="shared" si="171"/>
        <v>Dólares (USD)</v>
      </c>
      <c r="N161" s="12" t="str">
        <f t="shared" si="172"/>
        <v>Oficina de Estudios y Políticas Agrarias (ODEPA)</v>
      </c>
      <c r="O161" s="45" t="str">
        <f>"Valor de las exportaciones de "&amp;Sitio_Publico[[#This Row],[Muestra]]&amp;", de acuerdo a su procesamiento, durante el "&amp;L161</f>
        <v>Valor de las exportaciones de Durazno, de acuerdo a su procesamiento, durante el Periodo 2012-2020</v>
      </c>
      <c r="P161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Durazno de Chile diferenciado por el tipo de procesamiento recibido. La serie se extiende para el Periodo 2012-2020 de acuerdo a datos recopilados por la Oficina de Estudios y Políticas Agrarias (ODEPA)- Dólares (USD)</v>
      </c>
      <c r="Q161" s="27" t="str">
        <f t="shared" si="173"/>
        <v>Gráfico Proporciones</v>
      </c>
      <c r="R161" s="28"/>
      <c r="S161" s="47" t="str">
        <f t="shared" si="164"/>
        <v>https://analytics.zoho.com/open-view/2395394000006080903?ZOHO_CRITERIA=%22Trasposicion_4.2%22.%22Id_Categor%C3%ADa%22%20%3D%20100103004</v>
      </c>
      <c r="T161" s="16">
        <f t="shared" si="147"/>
        <v>777</v>
      </c>
      <c r="U161" s="24" t="s">
        <v>445</v>
      </c>
      <c r="V161" s="20" t="str">
        <f>+Sitio_Publico[[#This Row],[idcoleccion]]&amp;"-"&amp;Sitio_Publico[[#This Row],[id]]</f>
        <v>1-0160</v>
      </c>
      <c r="W161" s="20">
        <f>+VLOOKUP(Sitio_Publico[[#This Row],[territorio]],Estructura!$AE$4:$AH$1500,4,0)</f>
        <v>10000000</v>
      </c>
      <c r="X161" s="20" t="str">
        <f>+VLOOKUP(Sitio_Publico[[#This Row],[tema]],Estructura!$G$4:$J$1514,4,0)</f>
        <v>T-100</v>
      </c>
      <c r="Y161" s="20" t="str">
        <f>+VLOOKUP(Sitio_Publico[[#This Row],[contenido]],Estructura!$L$4:$O$18,4,0)</f>
        <v>C-101</v>
      </c>
      <c r="Z161" s="20" t="str">
        <f>+VLOOKUP(Sitio_Publico[[#This Row],[Filtro Integrado]],Estructura!$U$4:$W$52,3,0)</f>
        <v>FI-1</v>
      </c>
      <c r="AA161" s="20" t="str">
        <f>+VLOOKUP(Sitio_Publico[[#This Row],[Muestra]],Estructura!$Y$4:$AB$175,4,0)</f>
        <v>M-116</v>
      </c>
    </row>
    <row r="162" spans="1:27" ht="40.799999999999997" x14ac:dyDescent="0.3">
      <c r="A162" s="18" t="s">
        <v>602</v>
      </c>
      <c r="B162" s="12">
        <f t="shared" si="145"/>
        <v>1</v>
      </c>
      <c r="C162" s="25" t="str">
        <f t="shared" si="166"/>
        <v>Agricultura</v>
      </c>
      <c r="D162" s="25" t="str">
        <f t="shared" si="167"/>
        <v>Agropecuario y Forestal</v>
      </c>
      <c r="E162" s="35">
        <v>100103006</v>
      </c>
      <c r="F162" s="25" t="str">
        <f t="shared" ref="F162:G162" si="207">+F161</f>
        <v>Fruta</v>
      </c>
      <c r="G162" s="25" t="str">
        <f t="shared" si="207"/>
        <v>Exportaciones</v>
      </c>
      <c r="H162" s="40" t="s">
        <v>703</v>
      </c>
      <c r="I162" s="49" t="s">
        <v>14</v>
      </c>
      <c r="J162" s="12" t="str">
        <f t="shared" ref="J162" si="208">+J161</f>
        <v>Ninguno</v>
      </c>
      <c r="K162" s="37" t="s">
        <v>472</v>
      </c>
      <c r="L162" s="44" t="str">
        <f t="shared" ref="L162" si="209">+L161</f>
        <v>Periodo 2012-2020</v>
      </c>
      <c r="M162" s="12" t="str">
        <f t="shared" si="171"/>
        <v>Dólares (USD)</v>
      </c>
      <c r="N162" s="12" t="str">
        <f t="shared" si="172"/>
        <v>Oficina de Estudios y Políticas Agrarias (ODEPA)</v>
      </c>
      <c r="O162" s="45" t="str">
        <f>"Valor de las exportaciones de "&amp;Sitio_Publico[[#This Row],[Muestra]]&amp;", de acuerdo a su procesamiento, durante el "&amp;L162</f>
        <v>Valor de las exportaciones de Nectarín, de acuerdo a su procesamiento, durante el Periodo 2012-2020</v>
      </c>
      <c r="P162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Nectarín de Chile diferenciado por el tipo de procesamiento recibido. La serie se extiende para el Periodo 2012-2020 de acuerdo a datos recopilados por la Oficina de Estudios y Políticas Agrarias (ODEPA)- Dólares (USD)</v>
      </c>
      <c r="Q162" s="27" t="str">
        <f t="shared" si="173"/>
        <v>Gráfico Proporciones</v>
      </c>
      <c r="R162" s="28"/>
      <c r="S162" s="47" t="str">
        <f t="shared" si="164"/>
        <v>https://analytics.zoho.com/open-view/2395394000006080903?ZOHO_CRITERIA=%22Trasposicion_4.2%22.%22Id_Categor%C3%ADa%22%20%3D%20100103006</v>
      </c>
      <c r="T162" s="16">
        <f t="shared" si="147"/>
        <v>777</v>
      </c>
      <c r="U162" s="24" t="s">
        <v>445</v>
      </c>
      <c r="V162" s="20" t="str">
        <f>+Sitio_Publico[[#This Row],[idcoleccion]]&amp;"-"&amp;Sitio_Publico[[#This Row],[id]]</f>
        <v>1-0161</v>
      </c>
      <c r="W162" s="20">
        <f>+VLOOKUP(Sitio_Publico[[#This Row],[territorio]],Estructura!$AE$4:$AH$1500,4,0)</f>
        <v>10000000</v>
      </c>
      <c r="X162" s="20" t="str">
        <f>+VLOOKUP(Sitio_Publico[[#This Row],[tema]],Estructura!$G$4:$J$1514,4,0)</f>
        <v>T-100</v>
      </c>
      <c r="Y162" s="20" t="str">
        <f>+VLOOKUP(Sitio_Publico[[#This Row],[contenido]],Estructura!$L$4:$O$18,4,0)</f>
        <v>C-101</v>
      </c>
      <c r="Z162" s="20" t="str">
        <f>+VLOOKUP(Sitio_Publico[[#This Row],[Filtro Integrado]],Estructura!$U$4:$W$52,3,0)</f>
        <v>FI-1</v>
      </c>
      <c r="AA162" s="20" t="str">
        <f>+VLOOKUP(Sitio_Publico[[#This Row],[Muestra]],Estructura!$Y$4:$AB$175,4,0)</f>
        <v>M-117</v>
      </c>
    </row>
    <row r="163" spans="1:27" ht="40.799999999999997" x14ac:dyDescent="0.3">
      <c r="A163" s="18" t="s">
        <v>603</v>
      </c>
      <c r="B163" s="12">
        <f t="shared" si="145"/>
        <v>1</v>
      </c>
      <c r="C163" s="25" t="str">
        <f t="shared" si="166"/>
        <v>Agricultura</v>
      </c>
      <c r="D163" s="25" t="str">
        <f t="shared" si="167"/>
        <v>Agropecuario y Forestal</v>
      </c>
      <c r="E163" s="35">
        <v>100104002</v>
      </c>
      <c r="F163" s="25" t="str">
        <f t="shared" ref="F163:G163" si="210">+F162</f>
        <v>Fruta</v>
      </c>
      <c r="G163" s="25" t="str">
        <f t="shared" si="210"/>
        <v>Exportaciones</v>
      </c>
      <c r="H163" s="40" t="s">
        <v>703</v>
      </c>
      <c r="I163" s="49" t="s">
        <v>14</v>
      </c>
      <c r="J163" s="12" t="str">
        <f t="shared" ref="J163" si="211">+J162</f>
        <v>Ninguno</v>
      </c>
      <c r="K163" s="37" t="s">
        <v>473</v>
      </c>
      <c r="L163" s="44" t="str">
        <f t="shared" ref="L163" si="212">+L162</f>
        <v>Periodo 2012-2020</v>
      </c>
      <c r="M163" s="12" t="str">
        <f t="shared" si="171"/>
        <v>Dólares (USD)</v>
      </c>
      <c r="N163" s="12" t="str">
        <f t="shared" si="172"/>
        <v>Oficina de Estudios y Políticas Agrarias (ODEPA)</v>
      </c>
      <c r="O163" s="45" t="str">
        <f>"Valor de las exportaciones de "&amp;Sitio_Publico[[#This Row],[Muestra]]&amp;", de acuerdo a su procesamiento, durante el "&amp;L163</f>
        <v>Valor de las exportaciones de Manzana, de acuerdo a su procesamiento, durante el Periodo 2012-2020</v>
      </c>
      <c r="P163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Manzana de Chile diferenciado por el tipo de procesamiento recibido. La serie se extiende para el Periodo 2012-2020 de acuerdo a datos recopilados por la Oficina de Estudios y Políticas Agrarias (ODEPA)- Dólares (USD)</v>
      </c>
      <c r="Q163" s="27" t="str">
        <f t="shared" si="173"/>
        <v>Gráfico Proporciones</v>
      </c>
      <c r="R163" s="28"/>
      <c r="S163" s="47" t="str">
        <f t="shared" si="164"/>
        <v>https://analytics.zoho.com/open-view/2395394000006080903?ZOHO_CRITERIA=%22Trasposicion_4.2%22.%22Id_Categor%C3%ADa%22%20%3D%20100104002</v>
      </c>
      <c r="T163" s="16">
        <f t="shared" si="147"/>
        <v>777</v>
      </c>
      <c r="U163" s="24" t="s">
        <v>445</v>
      </c>
      <c r="V163" s="20" t="str">
        <f>+Sitio_Publico[[#This Row],[idcoleccion]]&amp;"-"&amp;Sitio_Publico[[#This Row],[id]]</f>
        <v>1-0162</v>
      </c>
      <c r="W163" s="20">
        <f>+VLOOKUP(Sitio_Publico[[#This Row],[territorio]],Estructura!$AE$4:$AH$1500,4,0)</f>
        <v>10000000</v>
      </c>
      <c r="X163" s="20" t="str">
        <f>+VLOOKUP(Sitio_Publico[[#This Row],[tema]],Estructura!$G$4:$J$1514,4,0)</f>
        <v>T-100</v>
      </c>
      <c r="Y163" s="20" t="str">
        <f>+VLOOKUP(Sitio_Publico[[#This Row],[contenido]],Estructura!$L$4:$O$18,4,0)</f>
        <v>C-101</v>
      </c>
      <c r="Z163" s="20" t="str">
        <f>+VLOOKUP(Sitio_Publico[[#This Row],[Filtro Integrado]],Estructura!$U$4:$W$52,3,0)</f>
        <v>FI-1</v>
      </c>
      <c r="AA163" s="20" t="str">
        <f>+VLOOKUP(Sitio_Publico[[#This Row],[Muestra]],Estructura!$Y$4:$AB$175,4,0)</f>
        <v>M-118</v>
      </c>
    </row>
    <row r="164" spans="1:27" ht="40.799999999999997" x14ac:dyDescent="0.3">
      <c r="A164" s="18" t="s">
        <v>604</v>
      </c>
      <c r="B164" s="12">
        <f t="shared" si="145"/>
        <v>1</v>
      </c>
      <c r="C164" s="25" t="str">
        <f t="shared" si="166"/>
        <v>Agricultura</v>
      </c>
      <c r="D164" s="25" t="str">
        <f t="shared" si="167"/>
        <v>Agropecuario y Forestal</v>
      </c>
      <c r="E164" s="35">
        <v>100104003</v>
      </c>
      <c r="F164" s="25" t="str">
        <f t="shared" ref="F164:G164" si="213">+F163</f>
        <v>Fruta</v>
      </c>
      <c r="G164" s="25" t="str">
        <f t="shared" si="213"/>
        <v>Exportaciones</v>
      </c>
      <c r="H164" s="40" t="s">
        <v>703</v>
      </c>
      <c r="I164" s="49" t="s">
        <v>14</v>
      </c>
      <c r="J164" s="12" t="str">
        <f t="shared" ref="J164" si="214">+J163</f>
        <v>Ninguno</v>
      </c>
      <c r="K164" s="37" t="s">
        <v>474</v>
      </c>
      <c r="L164" s="44" t="str">
        <f t="shared" ref="L164" si="215">+L163</f>
        <v>Periodo 2012-2020</v>
      </c>
      <c r="M164" s="12" t="str">
        <f t="shared" si="171"/>
        <v>Dólares (USD)</v>
      </c>
      <c r="N164" s="12" t="str">
        <f t="shared" si="172"/>
        <v>Oficina de Estudios y Políticas Agrarias (ODEPA)</v>
      </c>
      <c r="O164" s="45" t="str">
        <f>"Valor de las exportaciones de "&amp;Sitio_Publico[[#This Row],[Muestra]]&amp;", de acuerdo a su procesamiento, durante el "&amp;L164</f>
        <v>Valor de las exportaciones de Membrillo, de acuerdo a su procesamiento, durante el Periodo 2012-2020</v>
      </c>
      <c r="P164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Membrillo de Chile diferenciado por el tipo de procesamiento recibido. La serie se extiende para el Periodo 2012-2020 de acuerdo a datos recopilados por la Oficina de Estudios y Políticas Agrarias (ODEPA)- Dólares (USD)</v>
      </c>
      <c r="Q164" s="27" t="str">
        <f t="shared" si="173"/>
        <v>Gráfico Proporciones</v>
      </c>
      <c r="R164" s="28"/>
      <c r="S164" s="47" t="str">
        <f t="shared" si="164"/>
        <v>https://analytics.zoho.com/open-view/2395394000006080903?ZOHO_CRITERIA=%22Trasposicion_4.2%22.%22Id_Categor%C3%ADa%22%20%3D%20100104003</v>
      </c>
      <c r="T164" s="16">
        <f t="shared" si="147"/>
        <v>777</v>
      </c>
      <c r="U164" s="24" t="s">
        <v>445</v>
      </c>
      <c r="V164" s="20" t="str">
        <f>+Sitio_Publico[[#This Row],[idcoleccion]]&amp;"-"&amp;Sitio_Publico[[#This Row],[id]]</f>
        <v>1-0163</v>
      </c>
      <c r="W164" s="20">
        <f>+VLOOKUP(Sitio_Publico[[#This Row],[territorio]],Estructura!$AE$4:$AH$1500,4,0)</f>
        <v>10000000</v>
      </c>
      <c r="X164" s="20" t="str">
        <f>+VLOOKUP(Sitio_Publico[[#This Row],[tema]],Estructura!$G$4:$J$1514,4,0)</f>
        <v>T-100</v>
      </c>
      <c r="Y164" s="20" t="str">
        <f>+VLOOKUP(Sitio_Publico[[#This Row],[contenido]],Estructura!$L$4:$O$18,4,0)</f>
        <v>C-101</v>
      </c>
      <c r="Z164" s="20" t="str">
        <f>+VLOOKUP(Sitio_Publico[[#This Row],[Filtro Integrado]],Estructura!$U$4:$W$52,3,0)</f>
        <v>FI-1</v>
      </c>
      <c r="AA164" s="20" t="str">
        <f>+VLOOKUP(Sitio_Publico[[#This Row],[Muestra]],Estructura!$Y$4:$AB$175,4,0)</f>
        <v>M-119</v>
      </c>
    </row>
    <row r="165" spans="1:27" ht="40.799999999999997" x14ac:dyDescent="0.3">
      <c r="A165" s="18" t="s">
        <v>605</v>
      </c>
      <c r="B165" s="12">
        <f t="shared" si="145"/>
        <v>1</v>
      </c>
      <c r="C165" s="25" t="str">
        <f t="shared" si="166"/>
        <v>Agricultura</v>
      </c>
      <c r="D165" s="25" t="str">
        <f t="shared" si="167"/>
        <v>Agropecuario y Forestal</v>
      </c>
      <c r="E165" s="35">
        <v>100104005</v>
      </c>
      <c r="F165" s="25" t="str">
        <f t="shared" ref="F165:G165" si="216">+F164</f>
        <v>Fruta</v>
      </c>
      <c r="G165" s="25" t="str">
        <f t="shared" si="216"/>
        <v>Exportaciones</v>
      </c>
      <c r="H165" s="40" t="s">
        <v>703</v>
      </c>
      <c r="I165" s="49" t="s">
        <v>14</v>
      </c>
      <c r="J165" s="12" t="str">
        <f t="shared" ref="J165" si="217">+J164</f>
        <v>Ninguno</v>
      </c>
      <c r="K165" s="37" t="s">
        <v>475</v>
      </c>
      <c r="L165" s="44" t="str">
        <f t="shared" ref="L165" si="218">+L164</f>
        <v>Periodo 2012-2020</v>
      </c>
      <c r="M165" s="12" t="str">
        <f t="shared" si="171"/>
        <v>Dólares (USD)</v>
      </c>
      <c r="N165" s="12" t="str">
        <f t="shared" si="172"/>
        <v>Oficina de Estudios y Políticas Agrarias (ODEPA)</v>
      </c>
      <c r="O165" s="45" t="str">
        <f>"Valor de las exportaciones de "&amp;Sitio_Publico[[#This Row],[Muestra]]&amp;", de acuerdo a su procesamiento, durante el "&amp;L165</f>
        <v>Valor de las exportaciones de Pera, de acuerdo a su procesamiento, durante el Periodo 2012-2020</v>
      </c>
      <c r="P165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Pera de Chile diferenciado por el tipo de procesamiento recibido. La serie se extiende para el Periodo 2012-2020 de acuerdo a datos recopilados por la Oficina de Estudios y Políticas Agrarias (ODEPA)- Dólares (USD)</v>
      </c>
      <c r="Q165" s="27" t="str">
        <f t="shared" si="173"/>
        <v>Gráfico Proporciones</v>
      </c>
      <c r="R165" s="28"/>
      <c r="S165" s="47" t="str">
        <f t="shared" si="164"/>
        <v>https://analytics.zoho.com/open-view/2395394000006080903?ZOHO_CRITERIA=%22Trasposicion_4.2%22.%22Id_Categor%C3%ADa%22%20%3D%20100104005</v>
      </c>
      <c r="T165" s="16">
        <f t="shared" si="147"/>
        <v>777</v>
      </c>
      <c r="U165" s="24" t="s">
        <v>445</v>
      </c>
      <c r="V165" s="20" t="str">
        <f>+Sitio_Publico[[#This Row],[idcoleccion]]&amp;"-"&amp;Sitio_Publico[[#This Row],[id]]</f>
        <v>1-0164</v>
      </c>
      <c r="W165" s="20">
        <f>+VLOOKUP(Sitio_Publico[[#This Row],[territorio]],Estructura!$AE$4:$AH$1500,4,0)</f>
        <v>10000000</v>
      </c>
      <c r="X165" s="20" t="str">
        <f>+VLOOKUP(Sitio_Publico[[#This Row],[tema]],Estructura!$G$4:$J$1514,4,0)</f>
        <v>T-100</v>
      </c>
      <c r="Y165" s="20" t="str">
        <f>+VLOOKUP(Sitio_Publico[[#This Row],[contenido]],Estructura!$L$4:$O$18,4,0)</f>
        <v>C-101</v>
      </c>
      <c r="Z165" s="20" t="str">
        <f>+VLOOKUP(Sitio_Publico[[#This Row],[Filtro Integrado]],Estructura!$U$4:$W$52,3,0)</f>
        <v>FI-1</v>
      </c>
      <c r="AA165" s="20" t="str">
        <f>+VLOOKUP(Sitio_Publico[[#This Row],[Muestra]],Estructura!$Y$4:$AB$175,4,0)</f>
        <v>M-120</v>
      </c>
    </row>
    <row r="166" spans="1:27" ht="40.799999999999997" x14ac:dyDescent="0.3">
      <c r="A166" s="18" t="s">
        <v>606</v>
      </c>
      <c r="B166" s="12">
        <f t="shared" si="145"/>
        <v>1</v>
      </c>
      <c r="C166" s="25" t="str">
        <f t="shared" si="166"/>
        <v>Agricultura</v>
      </c>
      <c r="D166" s="25" t="str">
        <f t="shared" si="167"/>
        <v>Agropecuario y Forestal</v>
      </c>
      <c r="E166" s="35">
        <v>100105001</v>
      </c>
      <c r="F166" s="25" t="str">
        <f t="shared" ref="F166:G166" si="219">+F165</f>
        <v>Fruta</v>
      </c>
      <c r="G166" s="25" t="str">
        <f t="shared" si="219"/>
        <v>Exportaciones</v>
      </c>
      <c r="H166" s="40" t="s">
        <v>703</v>
      </c>
      <c r="I166" s="49" t="s">
        <v>14</v>
      </c>
      <c r="J166" s="12" t="str">
        <f t="shared" ref="J166" si="220">+J165</f>
        <v>Ninguno</v>
      </c>
      <c r="K166" s="37" t="s">
        <v>476</v>
      </c>
      <c r="L166" s="44" t="str">
        <f t="shared" ref="L166" si="221">+L165</f>
        <v>Periodo 2012-2020</v>
      </c>
      <c r="M166" s="12" t="str">
        <f t="shared" si="171"/>
        <v>Dólares (USD)</v>
      </c>
      <c r="N166" s="12" t="str">
        <f t="shared" si="172"/>
        <v>Oficina de Estudios y Políticas Agrarias (ODEPA)</v>
      </c>
      <c r="O166" s="45" t="str">
        <f>"Valor de las exportaciones de "&amp;Sitio_Publico[[#This Row],[Muestra]]&amp;", de acuerdo a su procesamiento, durante el "&amp;L166</f>
        <v>Valor de las exportaciones de Almendra, de acuerdo a su procesamiento, durante el Periodo 2012-2020</v>
      </c>
      <c r="P166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Almendra de Chile diferenciado por el tipo de procesamiento recibido. La serie se extiende para el Periodo 2012-2020 de acuerdo a datos recopilados por la Oficina de Estudios y Políticas Agrarias (ODEPA)- Dólares (USD)</v>
      </c>
      <c r="Q166" s="27" t="str">
        <f t="shared" si="173"/>
        <v>Gráfico Proporciones</v>
      </c>
      <c r="R166" s="28"/>
      <c r="S166" s="47" t="str">
        <f t="shared" si="164"/>
        <v>https://analytics.zoho.com/open-view/2395394000006080903?ZOHO_CRITERIA=%22Trasposicion_4.2%22.%22Id_Categor%C3%ADa%22%20%3D%20100105001</v>
      </c>
      <c r="T166" s="16">
        <f t="shared" si="147"/>
        <v>777</v>
      </c>
      <c r="U166" s="24" t="s">
        <v>445</v>
      </c>
      <c r="V166" s="20" t="str">
        <f>+Sitio_Publico[[#This Row],[idcoleccion]]&amp;"-"&amp;Sitio_Publico[[#This Row],[id]]</f>
        <v>1-0165</v>
      </c>
      <c r="W166" s="20">
        <f>+VLOOKUP(Sitio_Publico[[#This Row],[territorio]],Estructura!$AE$4:$AH$1500,4,0)</f>
        <v>10000000</v>
      </c>
      <c r="X166" s="20" t="str">
        <f>+VLOOKUP(Sitio_Publico[[#This Row],[tema]],Estructura!$G$4:$J$1514,4,0)</f>
        <v>T-100</v>
      </c>
      <c r="Y166" s="20" t="str">
        <f>+VLOOKUP(Sitio_Publico[[#This Row],[contenido]],Estructura!$L$4:$O$18,4,0)</f>
        <v>C-101</v>
      </c>
      <c r="Z166" s="20" t="str">
        <f>+VLOOKUP(Sitio_Publico[[#This Row],[Filtro Integrado]],Estructura!$U$4:$W$52,3,0)</f>
        <v>FI-1</v>
      </c>
      <c r="AA166" s="20" t="str">
        <f>+VLOOKUP(Sitio_Publico[[#This Row],[Muestra]],Estructura!$Y$4:$AB$175,4,0)</f>
        <v>M-121</v>
      </c>
    </row>
    <row r="167" spans="1:27" ht="40.799999999999997" x14ac:dyDescent="0.3">
      <c r="A167" s="18" t="s">
        <v>607</v>
      </c>
      <c r="B167" s="12">
        <f t="shared" si="145"/>
        <v>1</v>
      </c>
      <c r="C167" s="25" t="str">
        <f t="shared" si="166"/>
        <v>Agricultura</v>
      </c>
      <c r="D167" s="25" t="str">
        <f t="shared" si="167"/>
        <v>Agropecuario y Forestal</v>
      </c>
      <c r="E167" s="35">
        <v>100105002</v>
      </c>
      <c r="F167" s="25" t="str">
        <f t="shared" ref="F167:G167" si="222">+F166</f>
        <v>Fruta</v>
      </c>
      <c r="G167" s="25" t="str">
        <f t="shared" si="222"/>
        <v>Exportaciones</v>
      </c>
      <c r="H167" s="40" t="s">
        <v>703</v>
      </c>
      <c r="I167" s="49" t="s">
        <v>14</v>
      </c>
      <c r="J167" s="12" t="str">
        <f t="shared" ref="J167" si="223">+J166</f>
        <v>Ninguno</v>
      </c>
      <c r="K167" s="37" t="s">
        <v>477</v>
      </c>
      <c r="L167" s="44" t="str">
        <f t="shared" ref="L167" si="224">+L166</f>
        <v>Periodo 2012-2020</v>
      </c>
      <c r="M167" s="12" t="str">
        <f t="shared" si="171"/>
        <v>Dólares (USD)</v>
      </c>
      <c r="N167" s="12" t="str">
        <f t="shared" si="172"/>
        <v>Oficina de Estudios y Políticas Agrarias (ODEPA)</v>
      </c>
      <c r="O167" s="45" t="str">
        <f>"Valor de las exportaciones de "&amp;Sitio_Publico[[#This Row],[Muestra]]&amp;", de acuerdo a su procesamiento, durante el "&amp;L167</f>
        <v>Valor de las exportaciones de Avellana, de acuerdo a su procesamiento, durante el Periodo 2012-2020</v>
      </c>
      <c r="P167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Avellana de Chile diferenciado por el tipo de procesamiento recibido. La serie se extiende para el Periodo 2012-2020 de acuerdo a datos recopilados por la Oficina de Estudios y Políticas Agrarias (ODEPA)- Dólares (USD)</v>
      </c>
      <c r="Q167" s="27" t="str">
        <f t="shared" si="173"/>
        <v>Gráfico Proporciones</v>
      </c>
      <c r="R167" s="28"/>
      <c r="S167" s="47" t="str">
        <f t="shared" si="164"/>
        <v>https://analytics.zoho.com/open-view/2395394000006080903?ZOHO_CRITERIA=%22Trasposicion_4.2%22.%22Id_Categor%C3%ADa%22%20%3D%20100105002</v>
      </c>
      <c r="T167" s="16">
        <f t="shared" si="147"/>
        <v>777</v>
      </c>
      <c r="U167" s="24" t="s">
        <v>445</v>
      </c>
      <c r="V167" s="20" t="str">
        <f>+Sitio_Publico[[#This Row],[idcoleccion]]&amp;"-"&amp;Sitio_Publico[[#This Row],[id]]</f>
        <v>1-0166</v>
      </c>
      <c r="W167" s="20">
        <f>+VLOOKUP(Sitio_Publico[[#This Row],[territorio]],Estructura!$AE$4:$AH$1500,4,0)</f>
        <v>10000000</v>
      </c>
      <c r="X167" s="20" t="str">
        <f>+VLOOKUP(Sitio_Publico[[#This Row],[tema]],Estructura!$G$4:$J$1514,4,0)</f>
        <v>T-100</v>
      </c>
      <c r="Y167" s="20" t="str">
        <f>+VLOOKUP(Sitio_Publico[[#This Row],[contenido]],Estructura!$L$4:$O$18,4,0)</f>
        <v>C-101</v>
      </c>
      <c r="Z167" s="20" t="str">
        <f>+VLOOKUP(Sitio_Publico[[#This Row],[Filtro Integrado]],Estructura!$U$4:$W$52,3,0)</f>
        <v>FI-1</v>
      </c>
      <c r="AA167" s="20" t="str">
        <f>+VLOOKUP(Sitio_Publico[[#This Row],[Muestra]],Estructura!$Y$4:$AB$175,4,0)</f>
        <v>M-122</v>
      </c>
    </row>
    <row r="168" spans="1:27" ht="40.799999999999997" x14ac:dyDescent="0.3">
      <c r="A168" s="18" t="s">
        <v>608</v>
      </c>
      <c r="B168" s="12">
        <f t="shared" si="145"/>
        <v>1</v>
      </c>
      <c r="C168" s="25" t="str">
        <f t="shared" si="166"/>
        <v>Agricultura</v>
      </c>
      <c r="D168" s="25" t="str">
        <f t="shared" si="167"/>
        <v>Agropecuario y Forestal</v>
      </c>
      <c r="E168" s="35">
        <v>100105003</v>
      </c>
      <c r="F168" s="25" t="str">
        <f t="shared" ref="F168:G168" si="225">+F167</f>
        <v>Fruta</v>
      </c>
      <c r="G168" s="25" t="str">
        <f t="shared" si="225"/>
        <v>Exportaciones</v>
      </c>
      <c r="H168" s="40" t="s">
        <v>703</v>
      </c>
      <c r="I168" s="49" t="s">
        <v>14</v>
      </c>
      <c r="J168" s="12" t="str">
        <f t="shared" ref="J168" si="226">+J167</f>
        <v>Ninguno</v>
      </c>
      <c r="K168" s="37" t="s">
        <v>478</v>
      </c>
      <c r="L168" s="44" t="str">
        <f t="shared" ref="L168" si="227">+L167</f>
        <v>Periodo 2012-2020</v>
      </c>
      <c r="M168" s="12" t="str">
        <f t="shared" si="171"/>
        <v>Dólares (USD)</v>
      </c>
      <c r="N168" s="12" t="str">
        <f t="shared" si="172"/>
        <v>Oficina de Estudios y Políticas Agrarias (ODEPA)</v>
      </c>
      <c r="O168" s="45" t="str">
        <f>"Valor de las exportaciones de "&amp;Sitio_Publico[[#This Row],[Muestra]]&amp;", de acuerdo a su procesamiento, durante el "&amp;L168</f>
        <v>Valor de las exportaciones de Castaña, de acuerdo a su procesamiento, durante el Periodo 2012-2020</v>
      </c>
      <c r="P168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Castaña de Chile diferenciado por el tipo de procesamiento recibido. La serie se extiende para el Periodo 2012-2020 de acuerdo a datos recopilados por la Oficina de Estudios y Políticas Agrarias (ODEPA)- Dólares (USD)</v>
      </c>
      <c r="Q168" s="27" t="str">
        <f t="shared" si="173"/>
        <v>Gráfico Proporciones</v>
      </c>
      <c r="R168" s="28"/>
      <c r="S168" s="47" t="str">
        <f t="shared" si="164"/>
        <v>https://analytics.zoho.com/open-view/2395394000006080903?ZOHO_CRITERIA=%22Trasposicion_4.2%22.%22Id_Categor%C3%ADa%22%20%3D%20100105003</v>
      </c>
      <c r="T168" s="16">
        <f t="shared" si="147"/>
        <v>777</v>
      </c>
      <c r="U168" s="24" t="s">
        <v>445</v>
      </c>
      <c r="V168" s="20" t="str">
        <f>+Sitio_Publico[[#This Row],[idcoleccion]]&amp;"-"&amp;Sitio_Publico[[#This Row],[id]]</f>
        <v>1-0167</v>
      </c>
      <c r="W168" s="20">
        <f>+VLOOKUP(Sitio_Publico[[#This Row],[territorio]],Estructura!$AE$4:$AH$1500,4,0)</f>
        <v>10000000</v>
      </c>
      <c r="X168" s="20" t="str">
        <f>+VLOOKUP(Sitio_Publico[[#This Row],[tema]],Estructura!$G$4:$J$1514,4,0)</f>
        <v>T-100</v>
      </c>
      <c r="Y168" s="20" t="str">
        <f>+VLOOKUP(Sitio_Publico[[#This Row],[contenido]],Estructura!$L$4:$O$18,4,0)</f>
        <v>C-101</v>
      </c>
      <c r="Z168" s="20" t="str">
        <f>+VLOOKUP(Sitio_Publico[[#This Row],[Filtro Integrado]],Estructura!$U$4:$W$52,3,0)</f>
        <v>FI-1</v>
      </c>
      <c r="AA168" s="20" t="str">
        <f>+VLOOKUP(Sitio_Publico[[#This Row],[Muestra]],Estructura!$Y$4:$AB$175,4,0)</f>
        <v>M-123</v>
      </c>
    </row>
    <row r="169" spans="1:27" ht="40.799999999999997" x14ac:dyDescent="0.3">
      <c r="A169" s="18" t="s">
        <v>609</v>
      </c>
      <c r="B169" s="12">
        <f t="shared" si="145"/>
        <v>1</v>
      </c>
      <c r="C169" s="25" t="str">
        <f t="shared" si="166"/>
        <v>Agricultura</v>
      </c>
      <c r="D169" s="25" t="str">
        <f t="shared" si="167"/>
        <v>Agropecuario y Forestal</v>
      </c>
      <c r="E169" s="35">
        <v>100105004</v>
      </c>
      <c r="F169" s="25" t="str">
        <f t="shared" ref="F169:G169" si="228">+F168</f>
        <v>Fruta</v>
      </c>
      <c r="G169" s="25" t="str">
        <f t="shared" si="228"/>
        <v>Exportaciones</v>
      </c>
      <c r="H169" s="40" t="s">
        <v>703</v>
      </c>
      <c r="I169" s="49" t="s">
        <v>14</v>
      </c>
      <c r="J169" s="12" t="str">
        <f t="shared" ref="J169" si="229">+J168</f>
        <v>Ninguno</v>
      </c>
      <c r="K169" s="37" t="s">
        <v>479</v>
      </c>
      <c r="L169" s="44" t="str">
        <f t="shared" ref="L169" si="230">+L168</f>
        <v>Periodo 2012-2020</v>
      </c>
      <c r="M169" s="12" t="str">
        <f t="shared" si="171"/>
        <v>Dólares (USD)</v>
      </c>
      <c r="N169" s="12" t="str">
        <f t="shared" si="172"/>
        <v>Oficina de Estudios y Políticas Agrarias (ODEPA)</v>
      </c>
      <c r="O169" s="45" t="str">
        <f>"Valor de las exportaciones de "&amp;Sitio_Publico[[#This Row],[Muestra]]&amp;", de acuerdo a su procesamiento, durante el "&amp;L169</f>
        <v>Valor de las exportaciones de Nuez, de acuerdo a su procesamiento, durante el Periodo 2012-2020</v>
      </c>
      <c r="P169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Nuez de Chile diferenciado por el tipo de procesamiento recibido. La serie se extiende para el Periodo 2012-2020 de acuerdo a datos recopilados por la Oficina de Estudios y Políticas Agrarias (ODEPA)- Dólares (USD)</v>
      </c>
      <c r="Q169" s="27" t="str">
        <f t="shared" si="173"/>
        <v>Gráfico Proporciones</v>
      </c>
      <c r="R169" s="28"/>
      <c r="S169" s="47" t="str">
        <f t="shared" si="164"/>
        <v>https://analytics.zoho.com/open-view/2395394000006080903?ZOHO_CRITERIA=%22Trasposicion_4.2%22.%22Id_Categor%C3%ADa%22%20%3D%20100105004</v>
      </c>
      <c r="T169" s="16">
        <f t="shared" si="147"/>
        <v>777</v>
      </c>
      <c r="U169" s="24" t="s">
        <v>445</v>
      </c>
      <c r="V169" s="20" t="str">
        <f>+Sitio_Publico[[#This Row],[idcoleccion]]&amp;"-"&amp;Sitio_Publico[[#This Row],[id]]</f>
        <v>1-0168</v>
      </c>
      <c r="W169" s="20">
        <f>+VLOOKUP(Sitio_Publico[[#This Row],[territorio]],Estructura!$AE$4:$AH$1500,4,0)</f>
        <v>10000000</v>
      </c>
      <c r="X169" s="20" t="str">
        <f>+VLOOKUP(Sitio_Publico[[#This Row],[tema]],Estructura!$G$4:$J$1514,4,0)</f>
        <v>T-100</v>
      </c>
      <c r="Y169" s="20" t="str">
        <f>+VLOOKUP(Sitio_Publico[[#This Row],[contenido]],Estructura!$L$4:$O$18,4,0)</f>
        <v>C-101</v>
      </c>
      <c r="Z169" s="20" t="str">
        <f>+VLOOKUP(Sitio_Publico[[#This Row],[Filtro Integrado]],Estructura!$U$4:$W$52,3,0)</f>
        <v>FI-1</v>
      </c>
      <c r="AA169" s="20" t="str">
        <f>+VLOOKUP(Sitio_Publico[[#This Row],[Muestra]],Estructura!$Y$4:$AB$175,4,0)</f>
        <v>M-124</v>
      </c>
    </row>
    <row r="170" spans="1:27" ht="40.799999999999997" x14ac:dyDescent="0.3">
      <c r="A170" s="18" t="s">
        <v>610</v>
      </c>
      <c r="B170" s="12">
        <f t="shared" si="145"/>
        <v>1</v>
      </c>
      <c r="C170" s="25" t="str">
        <f t="shared" si="166"/>
        <v>Agricultura</v>
      </c>
      <c r="D170" s="25" t="str">
        <f t="shared" si="167"/>
        <v>Agropecuario y Forestal</v>
      </c>
      <c r="E170" s="35">
        <v>100105005</v>
      </c>
      <c r="F170" s="25" t="str">
        <f t="shared" ref="F170:G170" si="231">+F169</f>
        <v>Fruta</v>
      </c>
      <c r="G170" s="25" t="str">
        <f t="shared" si="231"/>
        <v>Exportaciones</v>
      </c>
      <c r="H170" s="40" t="s">
        <v>703</v>
      </c>
      <c r="I170" s="49" t="s">
        <v>14</v>
      </c>
      <c r="J170" s="12" t="str">
        <f t="shared" ref="J170" si="232">+J169</f>
        <v>Ninguno</v>
      </c>
      <c r="K170" s="37" t="s">
        <v>480</v>
      </c>
      <c r="L170" s="44" t="str">
        <f t="shared" ref="L170" si="233">+L169</f>
        <v>Periodo 2012-2020</v>
      </c>
      <c r="M170" s="12" t="str">
        <f t="shared" si="171"/>
        <v>Dólares (USD)</v>
      </c>
      <c r="N170" s="12" t="str">
        <f t="shared" si="172"/>
        <v>Oficina de Estudios y Políticas Agrarias (ODEPA)</v>
      </c>
      <c r="O170" s="45" t="str">
        <f>"Valor de las exportaciones de "&amp;Sitio_Publico[[#This Row],[Muestra]]&amp;", de acuerdo a su procesamiento, durante el "&amp;L170</f>
        <v>Valor de las exportaciones de Pistacho, de acuerdo a su procesamiento, durante el Periodo 2012-2020</v>
      </c>
      <c r="P170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Pistacho de Chile diferenciado por el tipo de procesamiento recibido. La serie se extiende para el Periodo 2012-2020 de acuerdo a datos recopilados por la Oficina de Estudios y Políticas Agrarias (ODEPA)- Dólares (USD)</v>
      </c>
      <c r="Q170" s="27" t="str">
        <f t="shared" si="173"/>
        <v>Gráfico Proporciones</v>
      </c>
      <c r="R170" s="28"/>
      <c r="S170" s="47" t="str">
        <f t="shared" si="164"/>
        <v>https://analytics.zoho.com/open-view/2395394000006080903?ZOHO_CRITERIA=%22Trasposicion_4.2%22.%22Id_Categor%C3%ADa%22%20%3D%20100105005</v>
      </c>
      <c r="T170" s="16">
        <f t="shared" si="147"/>
        <v>777</v>
      </c>
      <c r="U170" s="24" t="s">
        <v>445</v>
      </c>
      <c r="V170" s="20" t="str">
        <f>+Sitio_Publico[[#This Row],[idcoleccion]]&amp;"-"&amp;Sitio_Publico[[#This Row],[id]]</f>
        <v>1-0169</v>
      </c>
      <c r="W170" s="20">
        <f>+VLOOKUP(Sitio_Publico[[#This Row],[territorio]],Estructura!$AE$4:$AH$1500,4,0)</f>
        <v>10000000</v>
      </c>
      <c r="X170" s="20" t="str">
        <f>+VLOOKUP(Sitio_Publico[[#This Row],[tema]],Estructura!$G$4:$J$1514,4,0)</f>
        <v>T-100</v>
      </c>
      <c r="Y170" s="20" t="str">
        <f>+VLOOKUP(Sitio_Publico[[#This Row],[contenido]],Estructura!$L$4:$O$18,4,0)</f>
        <v>C-101</v>
      </c>
      <c r="Z170" s="20" t="str">
        <f>+VLOOKUP(Sitio_Publico[[#This Row],[Filtro Integrado]],Estructura!$U$4:$W$52,3,0)</f>
        <v>FI-1</v>
      </c>
      <c r="AA170" s="20" t="str">
        <f>+VLOOKUP(Sitio_Publico[[#This Row],[Muestra]],Estructura!$Y$4:$AB$175,4,0)</f>
        <v>M-125</v>
      </c>
    </row>
    <row r="171" spans="1:27" ht="40.799999999999997" x14ac:dyDescent="0.3">
      <c r="A171" s="18" t="s">
        <v>611</v>
      </c>
      <c r="B171" s="12">
        <f t="shared" si="145"/>
        <v>1</v>
      </c>
      <c r="C171" s="25" t="str">
        <f t="shared" si="166"/>
        <v>Agricultura</v>
      </c>
      <c r="D171" s="25" t="str">
        <f t="shared" si="167"/>
        <v>Agropecuario y Forestal</v>
      </c>
      <c r="E171" s="35">
        <v>100105006</v>
      </c>
      <c r="F171" s="25" t="str">
        <f t="shared" ref="F171:G171" si="234">+F170</f>
        <v>Fruta</v>
      </c>
      <c r="G171" s="25" t="str">
        <f t="shared" si="234"/>
        <v>Exportaciones</v>
      </c>
      <c r="H171" s="40" t="s">
        <v>703</v>
      </c>
      <c r="I171" s="49" t="s">
        <v>14</v>
      </c>
      <c r="J171" s="12" t="str">
        <f t="shared" ref="J171" si="235">+J170</f>
        <v>Ninguno</v>
      </c>
      <c r="K171" s="37" t="s">
        <v>481</v>
      </c>
      <c r="L171" s="44" t="str">
        <f t="shared" ref="L171" si="236">+L170</f>
        <v>Periodo 2012-2020</v>
      </c>
      <c r="M171" s="12" t="str">
        <f t="shared" si="171"/>
        <v>Dólares (USD)</v>
      </c>
      <c r="N171" s="12" t="str">
        <f t="shared" si="172"/>
        <v>Oficina de Estudios y Políticas Agrarias (ODEPA)</v>
      </c>
      <c r="O171" s="45" t="str">
        <f>"Valor de las exportaciones de "&amp;Sitio_Publico[[#This Row],[Muestra]]&amp;", de acuerdo a su procesamiento, durante el "&amp;L171</f>
        <v>Valor de las exportaciones de Otros frutos secos, de acuerdo a su procesamiento, durante el Periodo 2012-2020</v>
      </c>
      <c r="P171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secos de Chile diferenciado por el tipo de procesamiento recibido. La serie se extiende para el Periodo 2012-2020 de acuerdo a datos recopilados por la Oficina de Estudios y Políticas Agrarias (ODEPA)- Dólares (USD)</v>
      </c>
      <c r="Q171" s="27" t="str">
        <f t="shared" si="173"/>
        <v>Gráfico Proporciones</v>
      </c>
      <c r="R171" s="28"/>
      <c r="S171" s="47" t="str">
        <f t="shared" si="164"/>
        <v>https://analytics.zoho.com/open-view/2395394000006080903?ZOHO_CRITERIA=%22Trasposicion_4.2%22.%22Id_Categor%C3%ADa%22%20%3D%20100105006</v>
      </c>
      <c r="T171" s="16">
        <f t="shared" si="147"/>
        <v>777</v>
      </c>
      <c r="U171" s="24" t="s">
        <v>445</v>
      </c>
      <c r="V171" s="20" t="str">
        <f>+Sitio_Publico[[#This Row],[idcoleccion]]&amp;"-"&amp;Sitio_Publico[[#This Row],[id]]</f>
        <v>1-0170</v>
      </c>
      <c r="W171" s="20">
        <f>+VLOOKUP(Sitio_Publico[[#This Row],[territorio]],Estructura!$AE$4:$AH$1500,4,0)</f>
        <v>10000000</v>
      </c>
      <c r="X171" s="20" t="str">
        <f>+VLOOKUP(Sitio_Publico[[#This Row],[tema]],Estructura!$G$4:$J$1514,4,0)</f>
        <v>T-100</v>
      </c>
      <c r="Y171" s="20" t="str">
        <f>+VLOOKUP(Sitio_Publico[[#This Row],[contenido]],Estructura!$L$4:$O$18,4,0)</f>
        <v>C-101</v>
      </c>
      <c r="Z171" s="20" t="str">
        <f>+VLOOKUP(Sitio_Publico[[#This Row],[Filtro Integrado]],Estructura!$U$4:$W$52,3,0)</f>
        <v>FI-1</v>
      </c>
      <c r="AA171" s="20" t="str">
        <f>+VLOOKUP(Sitio_Publico[[#This Row],[Muestra]],Estructura!$Y$4:$AB$175,4,0)</f>
        <v>M-126</v>
      </c>
    </row>
    <row r="172" spans="1:27" ht="40.799999999999997" x14ac:dyDescent="0.3">
      <c r="A172" s="18" t="s">
        <v>612</v>
      </c>
      <c r="B172" s="12">
        <f t="shared" si="145"/>
        <v>1</v>
      </c>
      <c r="C172" s="25" t="str">
        <f t="shared" si="166"/>
        <v>Agricultura</v>
      </c>
      <c r="D172" s="25" t="str">
        <f t="shared" si="167"/>
        <v>Agropecuario y Forestal</v>
      </c>
      <c r="E172" s="35">
        <v>100106001</v>
      </c>
      <c r="F172" s="25" t="str">
        <f t="shared" ref="F172:G172" si="237">+F171</f>
        <v>Fruta</v>
      </c>
      <c r="G172" s="25" t="str">
        <f t="shared" si="237"/>
        <v>Exportaciones</v>
      </c>
      <c r="H172" s="40" t="s">
        <v>703</v>
      </c>
      <c r="I172" s="49" t="s">
        <v>14</v>
      </c>
      <c r="J172" s="12" t="str">
        <f t="shared" ref="J172" si="238">+J171</f>
        <v>Ninguno</v>
      </c>
      <c r="K172" s="37" t="s">
        <v>482</v>
      </c>
      <c r="L172" s="44" t="str">
        <f t="shared" ref="L172" si="239">+L171</f>
        <v>Periodo 2012-2020</v>
      </c>
      <c r="M172" s="12" t="str">
        <f t="shared" si="171"/>
        <v>Dólares (USD)</v>
      </c>
      <c r="N172" s="12" t="str">
        <f t="shared" si="172"/>
        <v>Oficina de Estudios y Políticas Agrarias (ODEPA)</v>
      </c>
      <c r="O172" s="45" t="str">
        <f>"Valor de las exportaciones de "&amp;Sitio_Publico[[#This Row],[Muestra]]&amp;", de acuerdo a su procesamiento, durante el "&amp;L172</f>
        <v>Valor de las exportaciones de Olivo, de acuerdo a su procesamiento, durante el Periodo 2012-2020</v>
      </c>
      <c r="P172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Olivo de Chile diferenciado por el tipo de procesamiento recibido. La serie se extiende para el Periodo 2012-2020 de acuerdo a datos recopilados por la Oficina de Estudios y Políticas Agrarias (ODEPA)- Dólares (USD)</v>
      </c>
      <c r="Q172" s="27" t="str">
        <f t="shared" si="173"/>
        <v>Gráfico Proporciones</v>
      </c>
      <c r="R172" s="28"/>
      <c r="S172" s="47" t="str">
        <f t="shared" si="164"/>
        <v>https://analytics.zoho.com/open-view/2395394000006080903?ZOHO_CRITERIA=%22Trasposicion_4.2%22.%22Id_Categor%C3%ADa%22%20%3D%20100106001</v>
      </c>
      <c r="T172" s="16">
        <f t="shared" si="147"/>
        <v>777</v>
      </c>
      <c r="U172" s="24" t="s">
        <v>445</v>
      </c>
      <c r="V172" s="20" t="str">
        <f>+Sitio_Publico[[#This Row],[idcoleccion]]&amp;"-"&amp;Sitio_Publico[[#This Row],[id]]</f>
        <v>1-0171</v>
      </c>
      <c r="W172" s="20">
        <f>+VLOOKUP(Sitio_Publico[[#This Row],[territorio]],Estructura!$AE$4:$AH$1500,4,0)</f>
        <v>10000000</v>
      </c>
      <c r="X172" s="20" t="str">
        <f>+VLOOKUP(Sitio_Publico[[#This Row],[tema]],Estructura!$G$4:$J$1514,4,0)</f>
        <v>T-100</v>
      </c>
      <c r="Y172" s="20" t="str">
        <f>+VLOOKUP(Sitio_Publico[[#This Row],[contenido]],Estructura!$L$4:$O$18,4,0)</f>
        <v>C-101</v>
      </c>
      <c r="Z172" s="20" t="str">
        <f>+VLOOKUP(Sitio_Publico[[#This Row],[Filtro Integrado]],Estructura!$U$4:$W$52,3,0)</f>
        <v>FI-1</v>
      </c>
      <c r="AA172" s="20" t="str">
        <f>+VLOOKUP(Sitio_Publico[[#This Row],[Muestra]],Estructura!$Y$4:$AB$175,4,0)</f>
        <v>M-127</v>
      </c>
    </row>
    <row r="173" spans="1:27" ht="40.799999999999997" x14ac:dyDescent="0.3">
      <c r="A173" s="18" t="s">
        <v>613</v>
      </c>
      <c r="B173" s="12">
        <f t="shared" si="145"/>
        <v>1</v>
      </c>
      <c r="C173" s="25" t="str">
        <f t="shared" si="166"/>
        <v>Agricultura</v>
      </c>
      <c r="D173" s="25" t="str">
        <f t="shared" si="167"/>
        <v>Agropecuario y Forestal</v>
      </c>
      <c r="E173" s="35">
        <v>100106002</v>
      </c>
      <c r="F173" s="25" t="str">
        <f t="shared" ref="F173:G173" si="240">+F172</f>
        <v>Fruta</v>
      </c>
      <c r="G173" s="25" t="str">
        <f t="shared" si="240"/>
        <v>Exportaciones</v>
      </c>
      <c r="H173" s="40" t="s">
        <v>703</v>
      </c>
      <c r="I173" s="49" t="s">
        <v>14</v>
      </c>
      <c r="J173" s="12" t="str">
        <f t="shared" ref="J173" si="241">+J172</f>
        <v>Ninguno</v>
      </c>
      <c r="K173" s="37" t="s">
        <v>483</v>
      </c>
      <c r="L173" s="44" t="str">
        <f t="shared" ref="L173" si="242">+L172</f>
        <v>Periodo 2012-2020</v>
      </c>
      <c r="M173" s="12" t="str">
        <f t="shared" si="171"/>
        <v>Dólares (USD)</v>
      </c>
      <c r="N173" s="12" t="str">
        <f t="shared" si="172"/>
        <v>Oficina de Estudios y Políticas Agrarias (ODEPA)</v>
      </c>
      <c r="O173" s="45" t="str">
        <f>"Valor de las exportaciones de "&amp;Sitio_Publico[[#This Row],[Muestra]]&amp;", de acuerdo a su procesamiento, durante el "&amp;L173</f>
        <v>Valor de las exportaciones de Palta, de acuerdo a su procesamiento, durante el Periodo 2012-2020</v>
      </c>
      <c r="P173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Palta de Chile diferenciado por el tipo de procesamiento recibido. La serie se extiende para el Periodo 2012-2020 de acuerdo a datos recopilados por la Oficina de Estudios y Políticas Agrarias (ODEPA)- Dólares (USD)</v>
      </c>
      <c r="Q173" s="27" t="str">
        <f t="shared" si="173"/>
        <v>Gráfico Proporciones</v>
      </c>
      <c r="R173" s="28"/>
      <c r="S173" s="47" t="str">
        <f t="shared" si="164"/>
        <v>https://analytics.zoho.com/open-view/2395394000006080903?ZOHO_CRITERIA=%22Trasposicion_4.2%22.%22Id_Categor%C3%ADa%22%20%3D%20100106002</v>
      </c>
      <c r="T173" s="16">
        <f t="shared" si="147"/>
        <v>777</v>
      </c>
      <c r="U173" s="24" t="s">
        <v>445</v>
      </c>
      <c r="V173" s="20" t="str">
        <f>+Sitio_Publico[[#This Row],[idcoleccion]]&amp;"-"&amp;Sitio_Publico[[#This Row],[id]]</f>
        <v>1-0172</v>
      </c>
      <c r="W173" s="20">
        <f>+VLOOKUP(Sitio_Publico[[#This Row],[territorio]],Estructura!$AE$4:$AH$1500,4,0)</f>
        <v>10000000</v>
      </c>
      <c r="X173" s="20" t="str">
        <f>+VLOOKUP(Sitio_Publico[[#This Row],[tema]],Estructura!$G$4:$J$1514,4,0)</f>
        <v>T-100</v>
      </c>
      <c r="Y173" s="20" t="str">
        <f>+VLOOKUP(Sitio_Publico[[#This Row],[contenido]],Estructura!$L$4:$O$18,4,0)</f>
        <v>C-101</v>
      </c>
      <c r="Z173" s="20" t="str">
        <f>+VLOOKUP(Sitio_Publico[[#This Row],[Filtro Integrado]],Estructura!$U$4:$W$52,3,0)</f>
        <v>FI-1</v>
      </c>
      <c r="AA173" s="20" t="str">
        <f>+VLOOKUP(Sitio_Publico[[#This Row],[Muestra]],Estructura!$Y$4:$AB$175,4,0)</f>
        <v>M-128</v>
      </c>
    </row>
    <row r="174" spans="1:27" ht="40.799999999999997" x14ac:dyDescent="0.3">
      <c r="A174" s="18" t="s">
        <v>614</v>
      </c>
      <c r="B174" s="12">
        <f t="shared" si="145"/>
        <v>1</v>
      </c>
      <c r="C174" s="25" t="str">
        <f t="shared" si="166"/>
        <v>Agricultura</v>
      </c>
      <c r="D174" s="25" t="str">
        <f t="shared" si="167"/>
        <v>Agropecuario y Forestal</v>
      </c>
      <c r="E174" s="35">
        <v>100107002</v>
      </c>
      <c r="F174" s="25" t="str">
        <f t="shared" ref="F174:G174" si="243">+F173</f>
        <v>Fruta</v>
      </c>
      <c r="G174" s="25" t="str">
        <f t="shared" si="243"/>
        <v>Exportaciones</v>
      </c>
      <c r="H174" s="40" t="s">
        <v>703</v>
      </c>
      <c r="I174" s="49" t="s">
        <v>14</v>
      </c>
      <c r="J174" s="12" t="str">
        <f t="shared" ref="J174" si="244">+J173</f>
        <v>Ninguno</v>
      </c>
      <c r="K174" s="37" t="s">
        <v>484</v>
      </c>
      <c r="L174" s="44" t="str">
        <f t="shared" ref="L174" si="245">+L173</f>
        <v>Periodo 2012-2020</v>
      </c>
      <c r="M174" s="12" t="str">
        <f t="shared" si="171"/>
        <v>Dólares (USD)</v>
      </c>
      <c r="N174" s="12" t="str">
        <f t="shared" si="172"/>
        <v>Oficina de Estudios y Políticas Agrarias (ODEPA)</v>
      </c>
      <c r="O174" s="45" t="str">
        <f>"Valor de las exportaciones de "&amp;Sitio_Publico[[#This Row],[Muestra]]&amp;", de acuerdo a su procesamiento, durante el "&amp;L174</f>
        <v>Valor de las exportaciones de Chirimoya, de acuerdo a su procesamiento, durante el Periodo 2012-2020</v>
      </c>
      <c r="P174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Chirimoya de Chile diferenciado por el tipo de procesamiento recibido. La serie se extiende para el Periodo 2012-2020 de acuerdo a datos recopilados por la Oficina de Estudios y Políticas Agrarias (ODEPA)- Dólares (USD)</v>
      </c>
      <c r="Q174" s="27" t="str">
        <f t="shared" si="173"/>
        <v>Gráfico Proporciones</v>
      </c>
      <c r="R174" s="28"/>
      <c r="S174" s="47" t="str">
        <f t="shared" si="164"/>
        <v>https://analytics.zoho.com/open-view/2395394000006080903?ZOHO_CRITERIA=%22Trasposicion_4.2%22.%22Id_Categor%C3%ADa%22%20%3D%20100107002</v>
      </c>
      <c r="T174" s="16">
        <f t="shared" si="147"/>
        <v>777</v>
      </c>
      <c r="U174" s="24" t="s">
        <v>445</v>
      </c>
      <c r="V174" s="20" t="str">
        <f>+Sitio_Publico[[#This Row],[idcoleccion]]&amp;"-"&amp;Sitio_Publico[[#This Row],[id]]</f>
        <v>1-0173</v>
      </c>
      <c r="W174" s="20">
        <f>+VLOOKUP(Sitio_Publico[[#This Row],[territorio]],Estructura!$AE$4:$AH$1500,4,0)</f>
        <v>10000000</v>
      </c>
      <c r="X174" s="20" t="str">
        <f>+VLOOKUP(Sitio_Publico[[#This Row],[tema]],Estructura!$G$4:$J$1514,4,0)</f>
        <v>T-100</v>
      </c>
      <c r="Y174" s="20" t="str">
        <f>+VLOOKUP(Sitio_Publico[[#This Row],[contenido]],Estructura!$L$4:$O$18,4,0)</f>
        <v>C-101</v>
      </c>
      <c r="Z174" s="20" t="str">
        <f>+VLOOKUP(Sitio_Publico[[#This Row],[Filtro Integrado]],Estructura!$U$4:$W$52,3,0)</f>
        <v>FI-1</v>
      </c>
      <c r="AA174" s="20" t="str">
        <f>+VLOOKUP(Sitio_Publico[[#This Row],[Muestra]],Estructura!$Y$4:$AB$175,4,0)</f>
        <v>M-129</v>
      </c>
    </row>
    <row r="175" spans="1:27" ht="40.799999999999997" x14ac:dyDescent="0.3">
      <c r="A175" s="18" t="s">
        <v>615</v>
      </c>
      <c r="B175" s="12">
        <f t="shared" si="145"/>
        <v>1</v>
      </c>
      <c r="C175" s="25" t="str">
        <f t="shared" si="166"/>
        <v>Agricultura</v>
      </c>
      <c r="D175" s="25" t="str">
        <f t="shared" si="167"/>
        <v>Agropecuario y Forestal</v>
      </c>
      <c r="E175" s="35">
        <v>100107012</v>
      </c>
      <c r="F175" s="25" t="str">
        <f t="shared" ref="F175:G175" si="246">+F174</f>
        <v>Fruta</v>
      </c>
      <c r="G175" s="25" t="str">
        <f t="shared" si="246"/>
        <v>Exportaciones</v>
      </c>
      <c r="H175" s="40" t="s">
        <v>703</v>
      </c>
      <c r="I175" s="49" t="s">
        <v>14</v>
      </c>
      <c r="J175" s="12" t="str">
        <f t="shared" ref="J175" si="247">+J174</f>
        <v>Ninguno</v>
      </c>
      <c r="K175" s="37" t="s">
        <v>485</v>
      </c>
      <c r="L175" s="44" t="str">
        <f t="shared" ref="L175" si="248">+L174</f>
        <v>Periodo 2012-2020</v>
      </c>
      <c r="M175" s="12" t="str">
        <f t="shared" si="171"/>
        <v>Dólares (USD)</v>
      </c>
      <c r="N175" s="12" t="str">
        <f t="shared" si="172"/>
        <v>Oficina de Estudios y Políticas Agrarias (ODEPA)</v>
      </c>
      <c r="O175" s="45" t="str">
        <f>"Valor de las exportaciones de "&amp;Sitio_Publico[[#This Row],[Muestra]]&amp;", de acuerdo a su procesamiento, durante el "&amp;L175</f>
        <v>Valor de las exportaciones de Otros frutos, de acuerdo a su procesamiento, durante el Periodo 2012-2020</v>
      </c>
      <c r="P175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de Chile diferenciado por el tipo de procesamiento recibido. La serie se extiende para el Periodo 2012-2020 de acuerdo a datos recopilados por la Oficina de Estudios y Políticas Agrarias (ODEPA)- Dólares (USD)</v>
      </c>
      <c r="Q175" s="27" t="str">
        <f t="shared" si="173"/>
        <v>Gráfico Proporciones</v>
      </c>
      <c r="R175" s="28"/>
      <c r="S175" s="47" t="str">
        <f t="shared" si="164"/>
        <v>https://analytics.zoho.com/open-view/2395394000006080903?ZOHO_CRITERIA=%22Trasposicion_4.2%22.%22Id_Categor%C3%ADa%22%20%3D%20100107012</v>
      </c>
      <c r="T175" s="16">
        <f t="shared" si="147"/>
        <v>777</v>
      </c>
      <c r="U175" s="24" t="s">
        <v>445</v>
      </c>
      <c r="V175" s="20" t="str">
        <f>+Sitio_Publico[[#This Row],[idcoleccion]]&amp;"-"&amp;Sitio_Publico[[#This Row],[id]]</f>
        <v>1-0174</v>
      </c>
      <c r="W175" s="20">
        <f>+VLOOKUP(Sitio_Publico[[#This Row],[territorio]],Estructura!$AE$4:$AH$1500,4,0)</f>
        <v>10000000</v>
      </c>
      <c r="X175" s="20" t="str">
        <f>+VLOOKUP(Sitio_Publico[[#This Row],[tema]],Estructura!$G$4:$J$1514,4,0)</f>
        <v>T-100</v>
      </c>
      <c r="Y175" s="20" t="str">
        <f>+VLOOKUP(Sitio_Publico[[#This Row],[contenido]],Estructura!$L$4:$O$18,4,0)</f>
        <v>C-101</v>
      </c>
      <c r="Z175" s="20" t="str">
        <f>+VLOOKUP(Sitio_Publico[[#This Row],[Filtro Integrado]],Estructura!$U$4:$W$52,3,0)</f>
        <v>FI-1</v>
      </c>
      <c r="AA175" s="20" t="str">
        <f>+VLOOKUP(Sitio_Publico[[#This Row],[Muestra]],Estructura!$Y$4:$AB$175,4,0)</f>
        <v>M-130</v>
      </c>
    </row>
    <row r="176" spans="1:27" ht="40.799999999999997" x14ac:dyDescent="0.3">
      <c r="A176" s="18" t="s">
        <v>616</v>
      </c>
      <c r="B176" s="12">
        <f t="shared" si="145"/>
        <v>1</v>
      </c>
      <c r="C176" s="25" t="str">
        <f t="shared" si="166"/>
        <v>Agricultura</v>
      </c>
      <c r="D176" s="25" t="str">
        <f t="shared" si="167"/>
        <v>Agropecuario y Forestal</v>
      </c>
      <c r="E176" s="35">
        <v>100107013</v>
      </c>
      <c r="F176" s="25" t="str">
        <f t="shared" ref="F176:G176" si="249">+F175</f>
        <v>Fruta</v>
      </c>
      <c r="G176" s="25" t="str">
        <f t="shared" si="249"/>
        <v>Exportaciones</v>
      </c>
      <c r="H176" s="40" t="s">
        <v>703</v>
      </c>
      <c r="I176" s="49" t="s">
        <v>14</v>
      </c>
      <c r="J176" s="12" t="str">
        <f t="shared" ref="J176" si="250">+J175</f>
        <v>Ninguno</v>
      </c>
      <c r="K176" s="37" t="s">
        <v>486</v>
      </c>
      <c r="L176" s="44" t="str">
        <f t="shared" ref="L176" si="251">+L175</f>
        <v>Periodo 2012-2020</v>
      </c>
      <c r="M176" s="12" t="str">
        <f t="shared" si="171"/>
        <v>Dólares (USD)</v>
      </c>
      <c r="N176" s="12" t="str">
        <f t="shared" si="172"/>
        <v>Oficina de Estudios y Políticas Agrarias (ODEPA)</v>
      </c>
      <c r="O176" s="45" t="str">
        <f>"Valor de las exportaciones de "&amp;Sitio_Publico[[#This Row],[Muestra]]&amp;", de acuerdo a su procesamiento, durante el "&amp;L176</f>
        <v>Valor de las exportaciones de Plumcots, de acuerdo a su procesamiento, durante el Periodo 2012-2020</v>
      </c>
      <c r="P176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Plumcots de Chile diferenciado por el tipo de procesamiento recibido. La serie se extiende para el Periodo 2012-2020 de acuerdo a datos recopilados por la Oficina de Estudios y Políticas Agrarias (ODEPA)- Dólares (USD)</v>
      </c>
      <c r="Q176" s="27" t="str">
        <f t="shared" si="173"/>
        <v>Gráfico Proporciones</v>
      </c>
      <c r="R176" s="28"/>
      <c r="S176" s="47" t="str">
        <f t="shared" si="164"/>
        <v>https://analytics.zoho.com/open-view/2395394000006080903?ZOHO_CRITERIA=%22Trasposicion_4.2%22.%22Id_Categor%C3%ADa%22%20%3D%20100107013</v>
      </c>
      <c r="T176" s="16">
        <f t="shared" si="147"/>
        <v>777</v>
      </c>
      <c r="U176" s="24" t="s">
        <v>445</v>
      </c>
      <c r="V176" s="20" t="str">
        <f>+Sitio_Publico[[#This Row],[idcoleccion]]&amp;"-"&amp;Sitio_Publico[[#This Row],[id]]</f>
        <v>1-0175</v>
      </c>
      <c r="W176" s="20">
        <f>+VLOOKUP(Sitio_Publico[[#This Row],[territorio]],Estructura!$AE$4:$AH$1500,4,0)</f>
        <v>10000000</v>
      </c>
      <c r="X176" s="20" t="str">
        <f>+VLOOKUP(Sitio_Publico[[#This Row],[tema]],Estructura!$G$4:$J$1514,4,0)</f>
        <v>T-100</v>
      </c>
      <c r="Y176" s="20" t="str">
        <f>+VLOOKUP(Sitio_Publico[[#This Row],[contenido]],Estructura!$L$4:$O$18,4,0)</f>
        <v>C-101</v>
      </c>
      <c r="Z176" s="20" t="str">
        <f>+VLOOKUP(Sitio_Publico[[#This Row],[Filtro Integrado]],Estructura!$U$4:$W$52,3,0)</f>
        <v>FI-1</v>
      </c>
      <c r="AA176" s="20" t="str">
        <f>+VLOOKUP(Sitio_Publico[[#This Row],[Muestra]],Estructura!$Y$4:$AB$175,4,0)</f>
        <v>M-131</v>
      </c>
    </row>
    <row r="177" spans="1:27" ht="40.799999999999997" x14ac:dyDescent="0.3">
      <c r="A177" s="18" t="s">
        <v>617</v>
      </c>
      <c r="B177" s="12">
        <f t="shared" si="145"/>
        <v>1</v>
      </c>
      <c r="C177" s="25" t="str">
        <f t="shared" si="166"/>
        <v>Agricultura</v>
      </c>
      <c r="D177" s="25" t="str">
        <f t="shared" si="167"/>
        <v>Agropecuario y Forestal</v>
      </c>
      <c r="E177" s="35">
        <v>100108002</v>
      </c>
      <c r="F177" s="25" t="str">
        <f t="shared" ref="F177:G177" si="252">+F176</f>
        <v>Fruta</v>
      </c>
      <c r="G177" s="25" t="str">
        <f t="shared" si="252"/>
        <v>Exportaciones</v>
      </c>
      <c r="H177" s="40" t="s">
        <v>703</v>
      </c>
      <c r="I177" s="49" t="s">
        <v>14</v>
      </c>
      <c r="J177" s="12" t="str">
        <f t="shared" ref="J177" si="253">+J176</f>
        <v>Ninguno</v>
      </c>
      <c r="K177" s="37" t="s">
        <v>487</v>
      </c>
      <c r="L177" s="44" t="str">
        <f t="shared" ref="L177" si="254">+L176</f>
        <v>Periodo 2012-2020</v>
      </c>
      <c r="M177" s="12" t="str">
        <f t="shared" si="171"/>
        <v>Dólares (USD)</v>
      </c>
      <c r="N177" s="12" t="str">
        <f t="shared" si="172"/>
        <v>Oficina de Estudios y Políticas Agrarias (ODEPA)</v>
      </c>
      <c r="O177" s="45" t="str">
        <f>"Valor de las exportaciones de "&amp;Sitio_Publico[[#This Row],[Muestra]]&amp;", de acuerdo a su procesamiento, durante el "&amp;L177</f>
        <v>Valor de las exportaciones de Mango, de acuerdo a su procesamiento, durante el Periodo 2012-2020</v>
      </c>
      <c r="P177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Mango de Chile diferenciado por el tipo de procesamiento recibido. La serie se extiende para el Periodo 2012-2020 de acuerdo a datos recopilados por la Oficina de Estudios y Políticas Agrarias (ODEPA)- Dólares (USD)</v>
      </c>
      <c r="Q177" s="27" t="str">
        <f t="shared" si="173"/>
        <v>Gráfico Proporciones</v>
      </c>
      <c r="R177" s="28"/>
      <c r="S177" s="47" t="str">
        <f t="shared" si="164"/>
        <v>https://analytics.zoho.com/open-view/2395394000006080903?ZOHO_CRITERIA=%22Trasposicion_4.2%22.%22Id_Categor%C3%ADa%22%20%3D%20100108002</v>
      </c>
      <c r="T177" s="16">
        <f t="shared" si="147"/>
        <v>777</v>
      </c>
      <c r="U177" s="24" t="s">
        <v>445</v>
      </c>
      <c r="V177" s="20" t="str">
        <f>+Sitio_Publico[[#This Row],[idcoleccion]]&amp;"-"&amp;Sitio_Publico[[#This Row],[id]]</f>
        <v>1-0176</v>
      </c>
      <c r="W177" s="20">
        <f>+VLOOKUP(Sitio_Publico[[#This Row],[territorio]],Estructura!$AE$4:$AH$1500,4,0)</f>
        <v>10000000</v>
      </c>
      <c r="X177" s="20" t="str">
        <f>+VLOOKUP(Sitio_Publico[[#This Row],[tema]],Estructura!$G$4:$J$1514,4,0)</f>
        <v>T-100</v>
      </c>
      <c r="Y177" s="20" t="str">
        <f>+VLOOKUP(Sitio_Publico[[#This Row],[contenido]],Estructura!$L$4:$O$18,4,0)</f>
        <v>C-101</v>
      </c>
      <c r="Z177" s="20" t="str">
        <f>+VLOOKUP(Sitio_Publico[[#This Row],[Filtro Integrado]],Estructura!$U$4:$W$52,3,0)</f>
        <v>FI-1</v>
      </c>
      <c r="AA177" s="20" t="str">
        <f>+VLOOKUP(Sitio_Publico[[#This Row],[Muestra]],Estructura!$Y$4:$AB$175,4,0)</f>
        <v>M-132</v>
      </c>
    </row>
    <row r="178" spans="1:27" ht="40.799999999999997" x14ac:dyDescent="0.3">
      <c r="A178" s="18" t="s">
        <v>618</v>
      </c>
      <c r="B178" s="12">
        <f t="shared" si="145"/>
        <v>1</v>
      </c>
      <c r="C178" s="25" t="str">
        <f t="shared" si="166"/>
        <v>Agricultura</v>
      </c>
      <c r="D178" s="25" t="str">
        <f t="shared" si="167"/>
        <v>Agropecuario y Forestal</v>
      </c>
      <c r="E178" s="35">
        <v>100108005</v>
      </c>
      <c r="F178" s="25" t="str">
        <f t="shared" ref="F178:G178" si="255">+F177</f>
        <v>Fruta</v>
      </c>
      <c r="G178" s="25" t="str">
        <f t="shared" si="255"/>
        <v>Exportaciones</v>
      </c>
      <c r="H178" s="40" t="s">
        <v>703</v>
      </c>
      <c r="I178" s="49" t="s">
        <v>14</v>
      </c>
      <c r="J178" s="12" t="str">
        <f t="shared" ref="J178" si="256">+J177</f>
        <v>Ninguno</v>
      </c>
      <c r="K178" s="37" t="s">
        <v>488</v>
      </c>
      <c r="L178" s="44" t="str">
        <f t="shared" ref="L178" si="257">+L177</f>
        <v>Periodo 2012-2020</v>
      </c>
      <c r="M178" s="12" t="str">
        <f t="shared" si="171"/>
        <v>Dólares (USD)</v>
      </c>
      <c r="N178" s="12" t="str">
        <f t="shared" si="172"/>
        <v>Oficina de Estudios y Políticas Agrarias (ODEPA)</v>
      </c>
      <c r="O178" s="45" t="str">
        <f>"Valor de las exportaciones de "&amp;Sitio_Publico[[#This Row],[Muestra]]&amp;", de acuerdo a su procesamiento, durante el "&amp;L178</f>
        <v>Valor de las exportaciones de Piña, de acuerdo a su procesamiento, durante el Periodo 2012-2020</v>
      </c>
      <c r="P178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Piña de Chile diferenciado por el tipo de procesamiento recibido. La serie se extiende para el Periodo 2012-2020 de acuerdo a datos recopilados por la Oficina de Estudios y Políticas Agrarias (ODEPA)- Dólares (USD)</v>
      </c>
      <c r="Q178" s="27" t="str">
        <f t="shared" si="173"/>
        <v>Gráfico Proporciones</v>
      </c>
      <c r="R178" s="28"/>
      <c r="S178" s="47" t="str">
        <f t="shared" si="164"/>
        <v>https://analytics.zoho.com/open-view/2395394000006080903?ZOHO_CRITERIA=%22Trasposicion_4.2%22.%22Id_Categor%C3%ADa%22%20%3D%20100108005</v>
      </c>
      <c r="T178" s="16">
        <f t="shared" si="147"/>
        <v>777</v>
      </c>
      <c r="U178" s="24" t="s">
        <v>445</v>
      </c>
      <c r="V178" s="20" t="str">
        <f>+Sitio_Publico[[#This Row],[idcoleccion]]&amp;"-"&amp;Sitio_Publico[[#This Row],[id]]</f>
        <v>1-0177</v>
      </c>
      <c r="W178" s="20">
        <f>+VLOOKUP(Sitio_Publico[[#This Row],[territorio]],Estructura!$AE$4:$AH$1500,4,0)</f>
        <v>10000000</v>
      </c>
      <c r="X178" s="20" t="str">
        <f>+VLOOKUP(Sitio_Publico[[#This Row],[tema]],Estructura!$G$4:$J$1514,4,0)</f>
        <v>T-100</v>
      </c>
      <c r="Y178" s="20" t="str">
        <f>+VLOOKUP(Sitio_Publico[[#This Row],[contenido]],Estructura!$L$4:$O$18,4,0)</f>
        <v>C-101</v>
      </c>
      <c r="Z178" s="20" t="str">
        <f>+VLOOKUP(Sitio_Publico[[#This Row],[Filtro Integrado]],Estructura!$U$4:$W$52,3,0)</f>
        <v>FI-1</v>
      </c>
      <c r="AA178" s="20" t="str">
        <f>+VLOOKUP(Sitio_Publico[[#This Row],[Muestra]],Estructura!$Y$4:$AB$175,4,0)</f>
        <v>M-133</v>
      </c>
    </row>
    <row r="179" spans="1:27" ht="40.799999999999997" x14ac:dyDescent="0.3">
      <c r="A179" s="18" t="s">
        <v>619</v>
      </c>
      <c r="B179" s="12">
        <f t="shared" si="145"/>
        <v>1</v>
      </c>
      <c r="C179" s="25" t="str">
        <f t="shared" si="166"/>
        <v>Agricultura</v>
      </c>
      <c r="D179" s="25" t="str">
        <f t="shared" si="167"/>
        <v>Agropecuario y Forestal</v>
      </c>
      <c r="E179" s="35">
        <v>100108006</v>
      </c>
      <c r="F179" s="25" t="str">
        <f t="shared" ref="F179:G179" si="258">+F178</f>
        <v>Fruta</v>
      </c>
      <c r="G179" s="25" t="str">
        <f t="shared" si="258"/>
        <v>Exportaciones</v>
      </c>
      <c r="H179" s="40" t="s">
        <v>703</v>
      </c>
      <c r="I179" s="49" t="s">
        <v>14</v>
      </c>
      <c r="J179" s="12" t="str">
        <f t="shared" ref="J179" si="259">+J178</f>
        <v>Ninguno</v>
      </c>
      <c r="K179" s="37" t="s">
        <v>489</v>
      </c>
      <c r="L179" s="44" t="str">
        <f t="shared" ref="L179" si="260">+L178</f>
        <v>Periodo 2012-2020</v>
      </c>
      <c r="M179" s="12" t="str">
        <f t="shared" si="171"/>
        <v>Dólares (USD)</v>
      </c>
      <c r="N179" s="12" t="str">
        <f t="shared" si="172"/>
        <v>Oficina de Estudios y Políticas Agrarias (ODEPA)</v>
      </c>
      <c r="O179" s="45" t="str">
        <f>"Valor de las exportaciones de "&amp;Sitio_Publico[[#This Row],[Muestra]]&amp;", de acuerdo a su procesamiento, durante el "&amp;L179</f>
        <v>Valor de las exportaciones de Plátano, de acuerdo a su procesamiento, durante el Periodo 2012-2020</v>
      </c>
      <c r="P179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Plátano de Chile diferenciado por el tipo de procesamiento recibido. La serie se extiende para el Periodo 2012-2020 de acuerdo a datos recopilados por la Oficina de Estudios y Políticas Agrarias (ODEPA)- Dólares (USD)</v>
      </c>
      <c r="Q179" s="27" t="str">
        <f t="shared" si="173"/>
        <v>Gráfico Proporciones</v>
      </c>
      <c r="R179" s="28"/>
      <c r="S179" s="47" t="str">
        <f t="shared" si="164"/>
        <v>https://analytics.zoho.com/open-view/2395394000006080903?ZOHO_CRITERIA=%22Trasposicion_4.2%22.%22Id_Categor%C3%ADa%22%20%3D%20100108006</v>
      </c>
      <c r="T179" s="16">
        <f t="shared" si="147"/>
        <v>777</v>
      </c>
      <c r="U179" s="24" t="s">
        <v>445</v>
      </c>
      <c r="V179" s="20" t="str">
        <f>+Sitio_Publico[[#This Row],[idcoleccion]]&amp;"-"&amp;Sitio_Publico[[#This Row],[id]]</f>
        <v>1-0178</v>
      </c>
      <c r="W179" s="20">
        <f>+VLOOKUP(Sitio_Publico[[#This Row],[territorio]],Estructura!$AE$4:$AH$1500,4,0)</f>
        <v>10000000</v>
      </c>
      <c r="X179" s="20" t="str">
        <f>+VLOOKUP(Sitio_Publico[[#This Row],[tema]],Estructura!$G$4:$J$1514,4,0)</f>
        <v>T-100</v>
      </c>
      <c r="Y179" s="20" t="str">
        <f>+VLOOKUP(Sitio_Publico[[#This Row],[contenido]],Estructura!$L$4:$O$18,4,0)</f>
        <v>C-101</v>
      </c>
      <c r="Z179" s="20" t="str">
        <f>+VLOOKUP(Sitio_Publico[[#This Row],[Filtro Integrado]],Estructura!$U$4:$W$52,3,0)</f>
        <v>FI-1</v>
      </c>
      <c r="AA179" s="20" t="str">
        <f>+VLOOKUP(Sitio_Publico[[#This Row],[Muestra]],Estructura!$Y$4:$AB$175,4,0)</f>
        <v>M-134</v>
      </c>
    </row>
    <row r="180" spans="1:27" ht="40.799999999999997" x14ac:dyDescent="0.3">
      <c r="A180" s="18" t="s">
        <v>620</v>
      </c>
      <c r="B180" s="12">
        <f t="shared" si="145"/>
        <v>1</v>
      </c>
      <c r="C180" s="25" t="str">
        <f t="shared" si="166"/>
        <v>Agricultura</v>
      </c>
      <c r="D180" s="25" t="str">
        <f t="shared" si="167"/>
        <v>Agropecuario y Forestal</v>
      </c>
      <c r="E180" s="35">
        <v>100108007</v>
      </c>
      <c r="F180" s="25" t="str">
        <f t="shared" ref="F180:G180" si="261">+F179</f>
        <v>Fruta</v>
      </c>
      <c r="G180" s="25" t="str">
        <f t="shared" si="261"/>
        <v>Exportaciones</v>
      </c>
      <c r="H180" s="40" t="s">
        <v>703</v>
      </c>
      <c r="I180" s="49" t="s">
        <v>14</v>
      </c>
      <c r="J180" s="12" t="str">
        <f t="shared" ref="J180" si="262">+J179</f>
        <v>Ninguno</v>
      </c>
      <c r="K180" s="37" t="s">
        <v>490</v>
      </c>
      <c r="L180" s="44" t="str">
        <f t="shared" ref="L180" si="263">+L179</f>
        <v>Periodo 2012-2020</v>
      </c>
      <c r="M180" s="12" t="str">
        <f t="shared" si="171"/>
        <v>Dólares (USD)</v>
      </c>
      <c r="N180" s="12" t="str">
        <f t="shared" si="172"/>
        <v>Oficina de Estudios y Políticas Agrarias (ODEPA)</v>
      </c>
      <c r="O180" s="45" t="str">
        <f>"Valor de las exportaciones de "&amp;Sitio_Publico[[#This Row],[Muestra]]&amp;", de acuerdo a su procesamiento, durante el "&amp;L180</f>
        <v>Valor de las exportaciones de Coco, de acuerdo a su procesamiento, durante el Periodo 2012-2020</v>
      </c>
      <c r="P180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Coco de Chile diferenciado por el tipo de procesamiento recibido. La serie se extiende para el Periodo 2012-2020 de acuerdo a datos recopilados por la Oficina de Estudios y Políticas Agrarias (ODEPA)- Dólares (USD)</v>
      </c>
      <c r="Q180" s="27" t="str">
        <f t="shared" si="173"/>
        <v>Gráfico Proporciones</v>
      </c>
      <c r="R180" s="28"/>
      <c r="S180" s="47" t="str">
        <f t="shared" si="164"/>
        <v>https://analytics.zoho.com/open-view/2395394000006080903?ZOHO_CRITERIA=%22Trasposicion_4.2%22.%22Id_Categor%C3%ADa%22%20%3D%20100108007</v>
      </c>
      <c r="T180" s="16">
        <f t="shared" si="147"/>
        <v>777</v>
      </c>
      <c r="U180" s="24" t="s">
        <v>445</v>
      </c>
      <c r="V180" s="20" t="str">
        <f>+Sitio_Publico[[#This Row],[idcoleccion]]&amp;"-"&amp;Sitio_Publico[[#This Row],[id]]</f>
        <v>1-0179</v>
      </c>
      <c r="W180" s="20">
        <f>+VLOOKUP(Sitio_Publico[[#This Row],[territorio]],Estructura!$AE$4:$AH$1500,4,0)</f>
        <v>10000000</v>
      </c>
      <c r="X180" s="20" t="str">
        <f>+VLOOKUP(Sitio_Publico[[#This Row],[tema]],Estructura!$G$4:$J$1514,4,0)</f>
        <v>T-100</v>
      </c>
      <c r="Y180" s="20" t="str">
        <f>+VLOOKUP(Sitio_Publico[[#This Row],[contenido]],Estructura!$L$4:$O$18,4,0)</f>
        <v>C-101</v>
      </c>
      <c r="Z180" s="20" t="str">
        <f>+VLOOKUP(Sitio_Publico[[#This Row],[Filtro Integrado]],Estructura!$U$4:$W$52,3,0)</f>
        <v>FI-1</v>
      </c>
      <c r="AA180" s="20" t="str">
        <f>+VLOOKUP(Sitio_Publico[[#This Row],[Muestra]],Estructura!$Y$4:$AB$175,4,0)</f>
        <v>M-135</v>
      </c>
    </row>
    <row r="181" spans="1:27" ht="40.799999999999997" x14ac:dyDescent="0.3">
      <c r="A181" s="18" t="s">
        <v>621</v>
      </c>
      <c r="B181" s="12">
        <f t="shared" si="145"/>
        <v>1</v>
      </c>
      <c r="C181" s="25" t="str">
        <f t="shared" si="166"/>
        <v>Agricultura</v>
      </c>
      <c r="D181" s="25" t="str">
        <f t="shared" si="167"/>
        <v>Agropecuario y Forestal</v>
      </c>
      <c r="E181" s="35">
        <v>100109001</v>
      </c>
      <c r="F181" s="25" t="str">
        <f t="shared" ref="F181:G181" si="264">+F180</f>
        <v>Fruta</v>
      </c>
      <c r="G181" s="25" t="str">
        <f t="shared" si="264"/>
        <v>Exportaciones</v>
      </c>
      <c r="H181" s="40" t="s">
        <v>703</v>
      </c>
      <c r="I181" s="49" t="s">
        <v>14</v>
      </c>
      <c r="J181" s="12" t="str">
        <f t="shared" ref="J181" si="265">+J180</f>
        <v>Ninguno</v>
      </c>
      <c r="K181" s="37" t="s">
        <v>491</v>
      </c>
      <c r="L181" s="44" t="str">
        <f t="shared" ref="L181" si="266">+L180</f>
        <v>Periodo 2012-2020</v>
      </c>
      <c r="M181" s="12" t="str">
        <f t="shared" si="171"/>
        <v>Dólares (USD)</v>
      </c>
      <c r="N181" s="12" t="str">
        <f t="shared" si="172"/>
        <v>Oficina de Estudios y Políticas Agrarias (ODEPA)</v>
      </c>
      <c r="O181" s="45" t="str">
        <f>"Valor de las exportaciones de "&amp;Sitio_Publico[[#This Row],[Muestra]]&amp;", de acuerdo a su procesamiento, durante el "&amp;L181</f>
        <v>Valor de las exportaciones de Uva, de acuerdo a su procesamiento, durante el Periodo 2012-2020</v>
      </c>
      <c r="P181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Uva de Chile diferenciado por el tipo de procesamiento recibido. La serie se extiende para el Periodo 2012-2020 de acuerdo a datos recopilados por la Oficina de Estudios y Políticas Agrarias (ODEPA)- Dólares (USD)</v>
      </c>
      <c r="Q181" s="27" t="str">
        <f t="shared" si="173"/>
        <v>Gráfico Proporciones</v>
      </c>
      <c r="R181" s="28"/>
      <c r="S181" s="47" t="str">
        <f t="shared" si="164"/>
        <v>https://analytics.zoho.com/open-view/2395394000006080903?ZOHO_CRITERIA=%22Trasposicion_4.2%22.%22Id_Categor%C3%ADa%22%20%3D%20100109001</v>
      </c>
      <c r="T181" s="16">
        <f t="shared" si="147"/>
        <v>777</v>
      </c>
      <c r="U181" s="24" t="s">
        <v>445</v>
      </c>
      <c r="V181" s="20" t="str">
        <f>+Sitio_Publico[[#This Row],[idcoleccion]]&amp;"-"&amp;Sitio_Publico[[#This Row],[id]]</f>
        <v>1-0180</v>
      </c>
      <c r="W181" s="20">
        <f>+VLOOKUP(Sitio_Publico[[#This Row],[territorio]],Estructura!$AE$4:$AH$1500,4,0)</f>
        <v>10000000</v>
      </c>
      <c r="X181" s="20" t="str">
        <f>+VLOOKUP(Sitio_Publico[[#This Row],[tema]],Estructura!$G$4:$J$1514,4,0)</f>
        <v>T-100</v>
      </c>
      <c r="Y181" s="20" t="str">
        <f>+VLOOKUP(Sitio_Publico[[#This Row],[contenido]],Estructura!$L$4:$O$18,4,0)</f>
        <v>C-101</v>
      </c>
      <c r="Z181" s="20" t="str">
        <f>+VLOOKUP(Sitio_Publico[[#This Row],[Filtro Integrado]],Estructura!$U$4:$W$52,3,0)</f>
        <v>FI-1</v>
      </c>
      <c r="AA181" s="20" t="str">
        <f>+VLOOKUP(Sitio_Publico[[#This Row],[Muestra]],Estructura!$Y$4:$AB$175,4,0)</f>
        <v>M-136</v>
      </c>
    </row>
    <row r="182" spans="1:27" ht="40.799999999999997" x14ac:dyDescent="0.3">
      <c r="A182" s="18" t="s">
        <v>622</v>
      </c>
      <c r="B182" s="12">
        <f t="shared" si="145"/>
        <v>1</v>
      </c>
      <c r="C182" s="25" t="str">
        <f t="shared" si="166"/>
        <v>Agricultura</v>
      </c>
      <c r="D182" s="25" t="str">
        <f t="shared" si="167"/>
        <v>Agropecuario y Forestal</v>
      </c>
      <c r="E182" s="35">
        <v>100112025</v>
      </c>
      <c r="F182" s="25" t="str">
        <f t="shared" ref="F182:G182" si="267">+F181</f>
        <v>Fruta</v>
      </c>
      <c r="G182" s="25" t="str">
        <f t="shared" si="267"/>
        <v>Exportaciones</v>
      </c>
      <c r="H182" s="40" t="s">
        <v>703</v>
      </c>
      <c r="I182" s="49" t="s">
        <v>14</v>
      </c>
      <c r="J182" s="12" t="str">
        <f t="shared" ref="J182" si="268">+J181</f>
        <v>Ninguno</v>
      </c>
      <c r="K182" s="37" t="s">
        <v>492</v>
      </c>
      <c r="L182" s="44" t="str">
        <f t="shared" ref="L182" si="269">+L181</f>
        <v>Periodo 2012-2020</v>
      </c>
      <c r="M182" s="12" t="str">
        <f t="shared" si="171"/>
        <v>Dólares (USD)</v>
      </c>
      <c r="N182" s="12" t="str">
        <f t="shared" si="172"/>
        <v>Oficina de Estudios y Políticas Agrarias (ODEPA)</v>
      </c>
      <c r="O182" s="45" t="str">
        <f>"Valor de las exportaciones de "&amp;Sitio_Publico[[#This Row],[Muestra]]&amp;", de acuerdo a su procesamiento, durante el "&amp;L182</f>
        <v>Valor de las exportaciones de Frutilla, de acuerdo a su procesamiento, durante el Periodo 2012-2020</v>
      </c>
      <c r="P182" s="45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Frutilla de Chile diferenciado por el tipo de procesamiento recibido. La serie se extiende para el Periodo 2012-2020 de acuerdo a datos recopilados por la Oficina de Estudios y Políticas Agrarias (ODEPA)- Dólares (USD)</v>
      </c>
      <c r="Q182" s="27" t="str">
        <f t="shared" si="173"/>
        <v>Gráfico Proporciones</v>
      </c>
      <c r="R182" s="28"/>
      <c r="S182" s="47" t="str">
        <f t="shared" si="164"/>
        <v>https://analytics.zoho.com/open-view/2395394000006080903?ZOHO_CRITERIA=%22Trasposicion_4.2%22.%22Id_Categor%C3%ADa%22%20%3D%20100112025</v>
      </c>
      <c r="T182" s="16">
        <f t="shared" si="147"/>
        <v>777</v>
      </c>
      <c r="U182" s="24" t="s">
        <v>445</v>
      </c>
      <c r="V182" s="20" t="str">
        <f>+Sitio_Publico[[#This Row],[idcoleccion]]&amp;"-"&amp;Sitio_Publico[[#This Row],[id]]</f>
        <v>1-0181</v>
      </c>
      <c r="W182" s="20">
        <f>+VLOOKUP(Sitio_Publico[[#This Row],[territorio]],Estructura!$AE$4:$AH$1500,4,0)</f>
        <v>10000000</v>
      </c>
      <c r="X182" s="20" t="str">
        <f>+VLOOKUP(Sitio_Publico[[#This Row],[tema]],Estructura!$G$4:$J$1514,4,0)</f>
        <v>T-100</v>
      </c>
      <c r="Y182" s="20" t="str">
        <f>+VLOOKUP(Sitio_Publico[[#This Row],[contenido]],Estructura!$L$4:$O$18,4,0)</f>
        <v>C-101</v>
      </c>
      <c r="Z182" s="20" t="str">
        <f>+VLOOKUP(Sitio_Publico[[#This Row],[Filtro Integrado]],Estructura!$U$4:$W$52,3,0)</f>
        <v>FI-1</v>
      </c>
      <c r="AA182" s="20" t="str">
        <f>+VLOOKUP(Sitio_Publico[[#This Row],[Muestra]],Estructura!$Y$4:$AB$175,4,0)</f>
        <v>M-137</v>
      </c>
    </row>
    <row r="183" spans="1:27" ht="40.799999999999997" x14ac:dyDescent="0.3">
      <c r="A183" s="18" t="s">
        <v>883</v>
      </c>
      <c r="B183" s="12">
        <f t="shared" si="145"/>
        <v>1</v>
      </c>
      <c r="C183" s="13" t="s">
        <v>699</v>
      </c>
      <c r="D183" s="13" t="s">
        <v>700</v>
      </c>
      <c r="E183" s="17">
        <v>0</v>
      </c>
      <c r="F183" s="13" t="s">
        <v>701</v>
      </c>
      <c r="G183" s="25" t="s">
        <v>702</v>
      </c>
      <c r="H183" s="52" t="s">
        <v>703</v>
      </c>
      <c r="I183" s="12" t="s">
        <v>14</v>
      </c>
      <c r="J183" s="12" t="s">
        <v>450</v>
      </c>
      <c r="K183" s="12" t="s">
        <v>704</v>
      </c>
      <c r="L183" s="12" t="s">
        <v>705</v>
      </c>
      <c r="M183" s="12" t="s">
        <v>706</v>
      </c>
      <c r="N183" s="12" t="s">
        <v>707</v>
      </c>
      <c r="O183" s="28" t="s">
        <v>708</v>
      </c>
      <c r="P18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Chile por tipo de cultivo, durante el Años 2006-2009-2011-2013-2015-2017 de acuerdo a datos recopilados por la Elaboración propia con base en Encuestas CASEN 2006 a 2017- CLP/mes</v>
      </c>
      <c r="Q183" s="27" t="s">
        <v>709</v>
      </c>
      <c r="R183" s="28"/>
      <c r="S183" s="15" t="s">
        <v>710</v>
      </c>
      <c r="T183" s="16">
        <f t="shared" si="147"/>
        <v>777</v>
      </c>
      <c r="U183" s="24" t="s">
        <v>445</v>
      </c>
      <c r="V183" s="20" t="str">
        <f>+Sitio_Publico[[#This Row],[idcoleccion]]&amp;"-"&amp;Sitio_Publico[[#This Row],[id]]</f>
        <v>1-0182</v>
      </c>
      <c r="W183" s="20">
        <f>+VLOOKUP(Sitio_Publico[[#This Row],[territorio]],Estructura!$AE$4:$AH$1500,4,0)</f>
        <v>10000000</v>
      </c>
      <c r="X183" s="20" t="str">
        <f>+VLOOKUP(Sitio_Publico[[#This Row],[tema]],Estructura!$G$4:$J$1514,4,0)</f>
        <v>T-401</v>
      </c>
      <c r="Y183" s="20" t="str">
        <f>+VLOOKUP(Sitio_Publico[[#This Row],[contenido]],Estructura!$L$4:$O$18,4,0)</f>
        <v>C-402</v>
      </c>
      <c r="Z183" s="20" t="str">
        <f>+VLOOKUP(Sitio_Publico[[#This Row],[Filtro Integrado]],Estructura!$U$4:$W$52,3,0)</f>
        <v>FI-1</v>
      </c>
      <c r="AA183" s="20" t="str">
        <f>+VLOOKUP(Sitio_Publico[[#This Row],[Muestra]],Estructura!$Y$4:$AB$175,4,0)</f>
        <v>M-450</v>
      </c>
    </row>
    <row r="184" spans="1:27" ht="40.799999999999997" x14ac:dyDescent="0.3">
      <c r="A184" s="18" t="s">
        <v>884</v>
      </c>
      <c r="B184" s="12">
        <f t="shared" si="145"/>
        <v>1</v>
      </c>
      <c r="C184" s="13" t="s">
        <v>699</v>
      </c>
      <c r="D184" s="13" t="s">
        <v>700</v>
      </c>
      <c r="E184" s="17">
        <v>1</v>
      </c>
      <c r="F184" s="13" t="s">
        <v>711</v>
      </c>
      <c r="G184" s="25" t="s">
        <v>712</v>
      </c>
      <c r="H184" s="52" t="s">
        <v>713</v>
      </c>
      <c r="I184" s="12" t="s">
        <v>364</v>
      </c>
      <c r="J184" s="12" t="s">
        <v>450</v>
      </c>
      <c r="K184" s="12" t="s">
        <v>714</v>
      </c>
      <c r="L184" s="12" t="s">
        <v>705</v>
      </c>
      <c r="M184" s="12" t="s">
        <v>706</v>
      </c>
      <c r="N184" s="12" t="s">
        <v>707</v>
      </c>
      <c r="O184" s="28" t="s">
        <v>715</v>
      </c>
      <c r="P18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Años 2006-2009-2011-2013-2015-2017 de acuerdo a datos recopilados por la Elaboración propia con base en Encuestas CASEN 2006 a 2017- CLP/mes</v>
      </c>
      <c r="Q184" s="27" t="s">
        <v>709</v>
      </c>
      <c r="R184" s="28"/>
      <c r="S184" s="15" t="s">
        <v>716</v>
      </c>
      <c r="T184" s="16">
        <f t="shared" si="147"/>
        <v>777</v>
      </c>
      <c r="U184" s="24" t="s">
        <v>445</v>
      </c>
      <c r="V184" s="20" t="str">
        <f>+Sitio_Publico[[#This Row],[idcoleccion]]&amp;"-"&amp;Sitio_Publico[[#This Row],[id]]</f>
        <v>1-0183</v>
      </c>
      <c r="W184" s="20">
        <f>+VLOOKUP(Sitio_Publico[[#This Row],[territorio]],Estructura!$AE$4:$AH$1500,4,0)</f>
        <v>30000001</v>
      </c>
      <c r="X184" s="20" t="str">
        <f>+VLOOKUP(Sitio_Publico[[#This Row],[tema]],Estructura!$G$4:$J$1514,4,0)</f>
        <v>T-402</v>
      </c>
      <c r="Y184" s="20" t="str">
        <f>+VLOOKUP(Sitio_Publico[[#This Row],[contenido]],Estructura!$L$4:$O$18,4,0)</f>
        <v>C-403</v>
      </c>
      <c r="Z184" s="20" t="str">
        <f>+VLOOKUP(Sitio_Publico[[#This Row],[Filtro Integrado]],Estructura!$U$4:$W$52,3,0)</f>
        <v>FI-1</v>
      </c>
      <c r="AA184" s="20" t="str">
        <f>+VLOOKUP(Sitio_Publico[[#This Row],[Muestra]],Estructura!$Y$4:$AB$175,4,0)</f>
        <v>M-451</v>
      </c>
    </row>
    <row r="185" spans="1:27" ht="40.799999999999997" x14ac:dyDescent="0.3">
      <c r="A185" s="18" t="s">
        <v>885</v>
      </c>
      <c r="B185" s="12">
        <f t="shared" si="145"/>
        <v>1</v>
      </c>
      <c r="C185" s="13" t="s">
        <v>699</v>
      </c>
      <c r="D185" s="13" t="s">
        <v>700</v>
      </c>
      <c r="E185" s="17">
        <v>2</v>
      </c>
      <c r="F185" s="13" t="s">
        <v>711</v>
      </c>
      <c r="G185" s="25" t="s">
        <v>712</v>
      </c>
      <c r="H185" s="52" t="s">
        <v>713</v>
      </c>
      <c r="I185" s="12" t="s">
        <v>365</v>
      </c>
      <c r="J185" s="12" t="s">
        <v>450</v>
      </c>
      <c r="K185" s="12" t="s">
        <v>714</v>
      </c>
      <c r="L185" s="12" t="s">
        <v>705</v>
      </c>
      <c r="M185" s="12" t="s">
        <v>706</v>
      </c>
      <c r="N185" s="12" t="s">
        <v>707</v>
      </c>
      <c r="O185" s="28" t="s">
        <v>717</v>
      </c>
      <c r="P18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Antofagasta por tipo de cultivo, durante el Años 2006-2009-2011-2013-2015-2017 de acuerdo a datos recopilados por la Elaboración propia con base en Encuestas CASEN 2006 a 2017- CLP/mes</v>
      </c>
      <c r="Q185" s="27" t="s">
        <v>709</v>
      </c>
      <c r="R185" s="28"/>
      <c r="S185" s="15" t="s">
        <v>718</v>
      </c>
      <c r="T185" s="16">
        <f t="shared" si="147"/>
        <v>777</v>
      </c>
      <c r="U185" s="24" t="s">
        <v>445</v>
      </c>
      <c r="V185" s="20" t="str">
        <f>+Sitio_Publico[[#This Row],[idcoleccion]]&amp;"-"&amp;Sitio_Publico[[#This Row],[id]]</f>
        <v>1-0184</v>
      </c>
      <c r="W185" s="20">
        <f>+VLOOKUP(Sitio_Publico[[#This Row],[territorio]],Estructura!$AE$4:$AH$1500,4,0)</f>
        <v>30000002</v>
      </c>
      <c r="X185" s="20" t="str">
        <f>+VLOOKUP(Sitio_Publico[[#This Row],[tema]],Estructura!$G$4:$J$1514,4,0)</f>
        <v>T-402</v>
      </c>
      <c r="Y185" s="20" t="str">
        <f>+VLOOKUP(Sitio_Publico[[#This Row],[contenido]],Estructura!$L$4:$O$18,4,0)</f>
        <v>C-403</v>
      </c>
      <c r="Z185" s="20" t="str">
        <f>+VLOOKUP(Sitio_Publico[[#This Row],[Filtro Integrado]],Estructura!$U$4:$W$52,3,0)</f>
        <v>FI-1</v>
      </c>
      <c r="AA185" s="20" t="str">
        <f>+VLOOKUP(Sitio_Publico[[#This Row],[Muestra]],Estructura!$Y$4:$AB$175,4,0)</f>
        <v>M-451</v>
      </c>
    </row>
    <row r="186" spans="1:27" ht="40.799999999999997" x14ac:dyDescent="0.3">
      <c r="A186" s="18" t="s">
        <v>886</v>
      </c>
      <c r="B186" s="12">
        <f t="shared" si="145"/>
        <v>1</v>
      </c>
      <c r="C186" s="13" t="s">
        <v>699</v>
      </c>
      <c r="D186" s="13" t="s">
        <v>700</v>
      </c>
      <c r="E186" s="17">
        <v>3</v>
      </c>
      <c r="F186" s="13" t="s">
        <v>711</v>
      </c>
      <c r="G186" s="25" t="s">
        <v>712</v>
      </c>
      <c r="H186" s="52" t="s">
        <v>713</v>
      </c>
      <c r="I186" s="12" t="s">
        <v>366</v>
      </c>
      <c r="J186" s="12" t="s">
        <v>450</v>
      </c>
      <c r="K186" s="12" t="s">
        <v>714</v>
      </c>
      <c r="L186" s="12" t="s">
        <v>705</v>
      </c>
      <c r="M186" s="12" t="s">
        <v>706</v>
      </c>
      <c r="N186" s="12" t="s">
        <v>707</v>
      </c>
      <c r="O186" s="28" t="s">
        <v>719</v>
      </c>
      <c r="P18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Atacama por tipo de cultivo, durante el Años 2006-2009-2011-2013-2015-2017 de acuerdo a datos recopilados por la Elaboración propia con base en Encuestas CASEN 2006 a 2017- CLP/mes</v>
      </c>
      <c r="Q186" s="27" t="s">
        <v>709</v>
      </c>
      <c r="R186" s="28"/>
      <c r="S186" s="15" t="s">
        <v>720</v>
      </c>
      <c r="T186" s="16">
        <f t="shared" si="147"/>
        <v>777</v>
      </c>
      <c r="U186" s="24" t="s">
        <v>445</v>
      </c>
      <c r="V186" s="20" t="str">
        <f>+Sitio_Publico[[#This Row],[idcoleccion]]&amp;"-"&amp;Sitio_Publico[[#This Row],[id]]</f>
        <v>1-0185</v>
      </c>
      <c r="W186" s="20">
        <f>+VLOOKUP(Sitio_Publico[[#This Row],[territorio]],Estructura!$AE$4:$AH$1500,4,0)</f>
        <v>30000003</v>
      </c>
      <c r="X186" s="20" t="str">
        <f>+VLOOKUP(Sitio_Publico[[#This Row],[tema]],Estructura!$G$4:$J$1514,4,0)</f>
        <v>T-402</v>
      </c>
      <c r="Y186" s="20" t="str">
        <f>+VLOOKUP(Sitio_Publico[[#This Row],[contenido]],Estructura!$L$4:$O$18,4,0)</f>
        <v>C-403</v>
      </c>
      <c r="Z186" s="20" t="str">
        <f>+VLOOKUP(Sitio_Publico[[#This Row],[Filtro Integrado]],Estructura!$U$4:$W$52,3,0)</f>
        <v>FI-1</v>
      </c>
      <c r="AA186" s="20" t="str">
        <f>+VLOOKUP(Sitio_Publico[[#This Row],[Muestra]],Estructura!$Y$4:$AB$175,4,0)</f>
        <v>M-451</v>
      </c>
    </row>
    <row r="187" spans="1:27" ht="40.799999999999997" x14ac:dyDescent="0.3">
      <c r="A187" s="18" t="s">
        <v>887</v>
      </c>
      <c r="B187" s="12">
        <f t="shared" si="145"/>
        <v>1</v>
      </c>
      <c r="C187" s="13" t="s">
        <v>699</v>
      </c>
      <c r="D187" s="13" t="s">
        <v>700</v>
      </c>
      <c r="E187" s="17">
        <v>4</v>
      </c>
      <c r="F187" s="13" t="s">
        <v>711</v>
      </c>
      <c r="G187" s="25" t="s">
        <v>712</v>
      </c>
      <c r="H187" s="52" t="s">
        <v>713</v>
      </c>
      <c r="I187" s="12" t="s">
        <v>367</v>
      </c>
      <c r="J187" s="12" t="s">
        <v>450</v>
      </c>
      <c r="K187" s="12" t="s">
        <v>714</v>
      </c>
      <c r="L187" s="12" t="s">
        <v>705</v>
      </c>
      <c r="M187" s="12" t="s">
        <v>706</v>
      </c>
      <c r="N187" s="12" t="s">
        <v>707</v>
      </c>
      <c r="O187" s="28" t="s">
        <v>721</v>
      </c>
      <c r="P18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Coquimbo por tipo de cultivo, durante el Años 2006-2009-2011-2013-2015-2017 de acuerdo a datos recopilados por la Elaboración propia con base en Encuestas CASEN 2006 a 2017- CLP/mes</v>
      </c>
      <c r="Q187" s="27" t="s">
        <v>709</v>
      </c>
      <c r="R187" s="28"/>
      <c r="S187" s="15" t="s">
        <v>722</v>
      </c>
      <c r="T187" s="16">
        <f t="shared" si="147"/>
        <v>777</v>
      </c>
      <c r="U187" s="24" t="s">
        <v>445</v>
      </c>
      <c r="V187" s="20" t="str">
        <f>+Sitio_Publico[[#This Row],[idcoleccion]]&amp;"-"&amp;Sitio_Publico[[#This Row],[id]]</f>
        <v>1-0186</v>
      </c>
      <c r="W187" s="20">
        <f>+VLOOKUP(Sitio_Publico[[#This Row],[territorio]],Estructura!$AE$4:$AH$1500,4,0)</f>
        <v>30000004</v>
      </c>
      <c r="X187" s="20" t="str">
        <f>+VLOOKUP(Sitio_Publico[[#This Row],[tema]],Estructura!$G$4:$J$1514,4,0)</f>
        <v>T-402</v>
      </c>
      <c r="Y187" s="20" t="str">
        <f>+VLOOKUP(Sitio_Publico[[#This Row],[contenido]],Estructura!$L$4:$O$18,4,0)</f>
        <v>C-403</v>
      </c>
      <c r="Z187" s="20" t="str">
        <f>+VLOOKUP(Sitio_Publico[[#This Row],[Filtro Integrado]],Estructura!$U$4:$W$52,3,0)</f>
        <v>FI-1</v>
      </c>
      <c r="AA187" s="20" t="str">
        <f>+VLOOKUP(Sitio_Publico[[#This Row],[Muestra]],Estructura!$Y$4:$AB$175,4,0)</f>
        <v>M-451</v>
      </c>
    </row>
    <row r="188" spans="1:27" ht="40.799999999999997" x14ac:dyDescent="0.3">
      <c r="A188" s="18" t="s">
        <v>888</v>
      </c>
      <c r="B188" s="12">
        <f t="shared" si="145"/>
        <v>1</v>
      </c>
      <c r="C188" s="13" t="s">
        <v>699</v>
      </c>
      <c r="D188" s="13" t="s">
        <v>700</v>
      </c>
      <c r="E188" s="17">
        <v>5</v>
      </c>
      <c r="F188" s="13" t="s">
        <v>711</v>
      </c>
      <c r="G188" s="25" t="s">
        <v>712</v>
      </c>
      <c r="H188" s="52" t="s">
        <v>713</v>
      </c>
      <c r="I188" s="12" t="s">
        <v>368</v>
      </c>
      <c r="J188" s="12" t="s">
        <v>450</v>
      </c>
      <c r="K188" s="12" t="s">
        <v>714</v>
      </c>
      <c r="L188" s="12" t="s">
        <v>705</v>
      </c>
      <c r="M188" s="12" t="s">
        <v>706</v>
      </c>
      <c r="N188" s="12" t="s">
        <v>707</v>
      </c>
      <c r="O188" s="28" t="s">
        <v>723</v>
      </c>
      <c r="P18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Valparaíso por tipo de cultivo, durante el Años 2006-2009-2011-2013-2015-2017 de acuerdo a datos recopilados por la Elaboración propia con base en Encuestas CASEN 2006 a 2017- CLP/mes</v>
      </c>
      <c r="Q188" s="27" t="s">
        <v>709</v>
      </c>
      <c r="R188" s="28"/>
      <c r="S188" s="15" t="s">
        <v>724</v>
      </c>
      <c r="T188" s="16">
        <f t="shared" si="147"/>
        <v>777</v>
      </c>
      <c r="U188" s="24" t="s">
        <v>445</v>
      </c>
      <c r="V188" s="20" t="str">
        <f>+Sitio_Publico[[#This Row],[idcoleccion]]&amp;"-"&amp;Sitio_Publico[[#This Row],[id]]</f>
        <v>1-0187</v>
      </c>
      <c r="W188" s="20">
        <f>+VLOOKUP(Sitio_Publico[[#This Row],[territorio]],Estructura!$AE$4:$AH$1500,4,0)</f>
        <v>30000005</v>
      </c>
      <c r="X188" s="20" t="str">
        <f>+VLOOKUP(Sitio_Publico[[#This Row],[tema]],Estructura!$G$4:$J$1514,4,0)</f>
        <v>T-402</v>
      </c>
      <c r="Y188" s="20" t="str">
        <f>+VLOOKUP(Sitio_Publico[[#This Row],[contenido]],Estructura!$L$4:$O$18,4,0)</f>
        <v>C-403</v>
      </c>
      <c r="Z188" s="20" t="str">
        <f>+VLOOKUP(Sitio_Publico[[#This Row],[Filtro Integrado]],Estructura!$U$4:$W$52,3,0)</f>
        <v>FI-1</v>
      </c>
      <c r="AA188" s="20" t="str">
        <f>+VLOOKUP(Sitio_Publico[[#This Row],[Muestra]],Estructura!$Y$4:$AB$175,4,0)</f>
        <v>M-451</v>
      </c>
    </row>
    <row r="189" spans="1:27" ht="40.799999999999997" x14ac:dyDescent="0.3">
      <c r="A189" s="18" t="s">
        <v>889</v>
      </c>
      <c r="B189" s="12">
        <f t="shared" si="145"/>
        <v>1</v>
      </c>
      <c r="C189" s="13" t="s">
        <v>699</v>
      </c>
      <c r="D189" s="13" t="s">
        <v>700</v>
      </c>
      <c r="E189" s="17">
        <v>6</v>
      </c>
      <c r="F189" s="13" t="s">
        <v>711</v>
      </c>
      <c r="G189" s="25" t="s">
        <v>712</v>
      </c>
      <c r="H189" s="52" t="s">
        <v>713</v>
      </c>
      <c r="I189" s="12" t="s">
        <v>369</v>
      </c>
      <c r="J189" s="12" t="s">
        <v>450</v>
      </c>
      <c r="K189" s="12" t="s">
        <v>714</v>
      </c>
      <c r="L189" s="12" t="s">
        <v>705</v>
      </c>
      <c r="M189" s="12" t="s">
        <v>706</v>
      </c>
      <c r="N189" s="12" t="s">
        <v>707</v>
      </c>
      <c r="O189" s="28" t="s">
        <v>725</v>
      </c>
      <c r="P18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O'Higgins por tipo de cultivo, durante el Años 2006-2009-2011-2013-2015-2017 de acuerdo a datos recopilados por la Elaboración propia con base en Encuestas CASEN 2006 a 2017- CLP/mes</v>
      </c>
      <c r="Q189" s="27" t="s">
        <v>709</v>
      </c>
      <c r="R189" s="28"/>
      <c r="S189" s="15" t="s">
        <v>726</v>
      </c>
      <c r="T189" s="16">
        <f t="shared" si="147"/>
        <v>777</v>
      </c>
      <c r="U189" s="24" t="s">
        <v>445</v>
      </c>
      <c r="V189" s="20" t="str">
        <f>+Sitio_Publico[[#This Row],[idcoleccion]]&amp;"-"&amp;Sitio_Publico[[#This Row],[id]]</f>
        <v>1-0188</v>
      </c>
      <c r="W189" s="20">
        <f>+VLOOKUP(Sitio_Publico[[#This Row],[territorio]],Estructura!$AE$4:$AH$1500,4,0)</f>
        <v>30000006</v>
      </c>
      <c r="X189" s="20" t="str">
        <f>+VLOOKUP(Sitio_Publico[[#This Row],[tema]],Estructura!$G$4:$J$1514,4,0)</f>
        <v>T-402</v>
      </c>
      <c r="Y189" s="20" t="str">
        <f>+VLOOKUP(Sitio_Publico[[#This Row],[contenido]],Estructura!$L$4:$O$18,4,0)</f>
        <v>C-403</v>
      </c>
      <c r="Z189" s="20" t="str">
        <f>+VLOOKUP(Sitio_Publico[[#This Row],[Filtro Integrado]],Estructura!$U$4:$W$52,3,0)</f>
        <v>FI-1</v>
      </c>
      <c r="AA189" s="20" t="str">
        <f>+VLOOKUP(Sitio_Publico[[#This Row],[Muestra]],Estructura!$Y$4:$AB$175,4,0)</f>
        <v>M-451</v>
      </c>
    </row>
    <row r="190" spans="1:27" ht="40.799999999999997" x14ac:dyDescent="0.3">
      <c r="A190" s="18" t="s">
        <v>890</v>
      </c>
      <c r="B190" s="12">
        <f t="shared" si="145"/>
        <v>1</v>
      </c>
      <c r="C190" s="13" t="s">
        <v>699</v>
      </c>
      <c r="D190" s="13" t="s">
        <v>700</v>
      </c>
      <c r="E190" s="17">
        <v>7</v>
      </c>
      <c r="F190" s="13" t="s">
        <v>711</v>
      </c>
      <c r="G190" s="25" t="s">
        <v>712</v>
      </c>
      <c r="H190" s="52" t="s">
        <v>713</v>
      </c>
      <c r="I190" s="12" t="s">
        <v>370</v>
      </c>
      <c r="J190" s="12" t="s">
        <v>450</v>
      </c>
      <c r="K190" s="12" t="s">
        <v>714</v>
      </c>
      <c r="L190" s="12" t="s">
        <v>705</v>
      </c>
      <c r="M190" s="12" t="s">
        <v>706</v>
      </c>
      <c r="N190" s="12" t="s">
        <v>707</v>
      </c>
      <c r="O190" s="28" t="s">
        <v>727</v>
      </c>
      <c r="P19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Maule por tipo de cultivo, durante el Años 2006-2009-2011-2013-2015-2017 de acuerdo a datos recopilados por la Elaboración propia con base en Encuestas CASEN 2006 a 2017- CLP/mes</v>
      </c>
      <c r="Q190" s="27" t="s">
        <v>709</v>
      </c>
      <c r="R190" s="28"/>
      <c r="S190" s="15" t="s">
        <v>728</v>
      </c>
      <c r="T190" s="16">
        <f t="shared" si="147"/>
        <v>777</v>
      </c>
      <c r="U190" s="24" t="s">
        <v>445</v>
      </c>
      <c r="V190" s="20" t="str">
        <f>+Sitio_Publico[[#This Row],[idcoleccion]]&amp;"-"&amp;Sitio_Publico[[#This Row],[id]]</f>
        <v>1-0189</v>
      </c>
      <c r="W190" s="20">
        <f>+VLOOKUP(Sitio_Publico[[#This Row],[territorio]],Estructura!$AE$4:$AH$1500,4,0)</f>
        <v>30000007</v>
      </c>
      <c r="X190" s="20" t="str">
        <f>+VLOOKUP(Sitio_Publico[[#This Row],[tema]],Estructura!$G$4:$J$1514,4,0)</f>
        <v>T-402</v>
      </c>
      <c r="Y190" s="20" t="str">
        <f>+VLOOKUP(Sitio_Publico[[#This Row],[contenido]],Estructura!$L$4:$O$18,4,0)</f>
        <v>C-403</v>
      </c>
      <c r="Z190" s="20" t="str">
        <f>+VLOOKUP(Sitio_Publico[[#This Row],[Filtro Integrado]],Estructura!$U$4:$W$52,3,0)</f>
        <v>FI-1</v>
      </c>
      <c r="AA190" s="20" t="str">
        <f>+VLOOKUP(Sitio_Publico[[#This Row],[Muestra]],Estructura!$Y$4:$AB$175,4,0)</f>
        <v>M-451</v>
      </c>
    </row>
    <row r="191" spans="1:27" ht="40.799999999999997" x14ac:dyDescent="0.3">
      <c r="A191" s="18" t="s">
        <v>891</v>
      </c>
      <c r="B191" s="12">
        <f t="shared" si="145"/>
        <v>1</v>
      </c>
      <c r="C191" s="13" t="s">
        <v>699</v>
      </c>
      <c r="D191" s="13" t="s">
        <v>700</v>
      </c>
      <c r="E191" s="17">
        <v>8</v>
      </c>
      <c r="F191" s="13" t="s">
        <v>711</v>
      </c>
      <c r="G191" s="25" t="s">
        <v>712</v>
      </c>
      <c r="H191" s="52" t="s">
        <v>713</v>
      </c>
      <c r="I191" s="12" t="s">
        <v>371</v>
      </c>
      <c r="J191" s="12" t="s">
        <v>450</v>
      </c>
      <c r="K191" s="12" t="s">
        <v>714</v>
      </c>
      <c r="L191" s="12" t="s">
        <v>705</v>
      </c>
      <c r="M191" s="12" t="s">
        <v>706</v>
      </c>
      <c r="N191" s="12" t="s">
        <v>707</v>
      </c>
      <c r="O191" s="28" t="s">
        <v>729</v>
      </c>
      <c r="P19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del Biobío por tipo de cultivo, durante el Años 2006-2009-2011-2013-2015-2017 de acuerdo a datos recopilados por la Elaboración propia con base en Encuestas CASEN 2006 a 2017- CLP/mes</v>
      </c>
      <c r="Q191" s="27" t="s">
        <v>709</v>
      </c>
      <c r="R191" s="28"/>
      <c r="S191" s="15" t="s">
        <v>730</v>
      </c>
      <c r="T191" s="16">
        <f t="shared" si="147"/>
        <v>777</v>
      </c>
      <c r="U191" s="24" t="s">
        <v>445</v>
      </c>
      <c r="V191" s="20" t="str">
        <f>+Sitio_Publico[[#This Row],[idcoleccion]]&amp;"-"&amp;Sitio_Publico[[#This Row],[id]]</f>
        <v>1-0190</v>
      </c>
      <c r="W191" s="20">
        <f>+VLOOKUP(Sitio_Publico[[#This Row],[territorio]],Estructura!$AE$4:$AH$1500,4,0)</f>
        <v>30000008</v>
      </c>
      <c r="X191" s="20" t="str">
        <f>+VLOOKUP(Sitio_Publico[[#This Row],[tema]],Estructura!$G$4:$J$1514,4,0)</f>
        <v>T-402</v>
      </c>
      <c r="Y191" s="20" t="str">
        <f>+VLOOKUP(Sitio_Publico[[#This Row],[contenido]],Estructura!$L$4:$O$18,4,0)</f>
        <v>C-403</v>
      </c>
      <c r="Z191" s="20" t="str">
        <f>+VLOOKUP(Sitio_Publico[[#This Row],[Filtro Integrado]],Estructura!$U$4:$W$52,3,0)</f>
        <v>FI-1</v>
      </c>
      <c r="AA191" s="20" t="str">
        <f>+VLOOKUP(Sitio_Publico[[#This Row],[Muestra]],Estructura!$Y$4:$AB$175,4,0)</f>
        <v>M-451</v>
      </c>
    </row>
    <row r="192" spans="1:27" ht="40.799999999999997" x14ac:dyDescent="0.3">
      <c r="A192" s="18" t="s">
        <v>892</v>
      </c>
      <c r="B192" s="12">
        <f t="shared" si="145"/>
        <v>1</v>
      </c>
      <c r="C192" s="13" t="s">
        <v>699</v>
      </c>
      <c r="D192" s="13" t="s">
        <v>700</v>
      </c>
      <c r="E192" s="17">
        <v>9</v>
      </c>
      <c r="F192" s="13" t="s">
        <v>711</v>
      </c>
      <c r="G192" s="25" t="s">
        <v>712</v>
      </c>
      <c r="H192" s="52" t="s">
        <v>713</v>
      </c>
      <c r="I192" s="12" t="s">
        <v>372</v>
      </c>
      <c r="J192" s="12" t="s">
        <v>450</v>
      </c>
      <c r="K192" s="12" t="s">
        <v>714</v>
      </c>
      <c r="L192" s="12" t="s">
        <v>705</v>
      </c>
      <c r="M192" s="12" t="s">
        <v>706</v>
      </c>
      <c r="N192" s="12" t="s">
        <v>707</v>
      </c>
      <c r="O192" s="28" t="s">
        <v>731</v>
      </c>
      <c r="P19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La Araucanía por tipo de cultivo, durante el Años 2006-2009-2011-2013-2015-2017 de acuerdo a datos recopilados por la Elaboración propia con base en Encuestas CASEN 2006 a 2017- CLP/mes</v>
      </c>
      <c r="Q192" s="27" t="s">
        <v>709</v>
      </c>
      <c r="R192" s="28"/>
      <c r="S192" s="15" t="s">
        <v>732</v>
      </c>
      <c r="T192" s="16">
        <f t="shared" si="147"/>
        <v>777</v>
      </c>
      <c r="U192" s="24" t="s">
        <v>445</v>
      </c>
      <c r="V192" s="20" t="str">
        <f>+Sitio_Publico[[#This Row],[idcoleccion]]&amp;"-"&amp;Sitio_Publico[[#This Row],[id]]</f>
        <v>1-0191</v>
      </c>
      <c r="W192" s="20">
        <f>+VLOOKUP(Sitio_Publico[[#This Row],[territorio]],Estructura!$AE$4:$AH$1500,4,0)</f>
        <v>30000009</v>
      </c>
      <c r="X192" s="20" t="str">
        <f>+VLOOKUP(Sitio_Publico[[#This Row],[tema]],Estructura!$G$4:$J$1514,4,0)</f>
        <v>T-402</v>
      </c>
      <c r="Y192" s="20" t="str">
        <f>+VLOOKUP(Sitio_Publico[[#This Row],[contenido]],Estructura!$L$4:$O$18,4,0)</f>
        <v>C-403</v>
      </c>
      <c r="Z192" s="20" t="str">
        <f>+VLOOKUP(Sitio_Publico[[#This Row],[Filtro Integrado]],Estructura!$U$4:$W$52,3,0)</f>
        <v>FI-1</v>
      </c>
      <c r="AA192" s="20" t="str">
        <f>+VLOOKUP(Sitio_Publico[[#This Row],[Muestra]],Estructura!$Y$4:$AB$175,4,0)</f>
        <v>M-451</v>
      </c>
    </row>
    <row r="193" spans="1:27" ht="40.799999999999997" x14ac:dyDescent="0.3">
      <c r="A193" s="18" t="s">
        <v>893</v>
      </c>
      <c r="B193" s="12">
        <f t="shared" si="145"/>
        <v>1</v>
      </c>
      <c r="C193" s="13" t="s">
        <v>699</v>
      </c>
      <c r="D193" s="13" t="s">
        <v>700</v>
      </c>
      <c r="E193" s="17">
        <v>10</v>
      </c>
      <c r="F193" s="13" t="s">
        <v>711</v>
      </c>
      <c r="G193" s="25" t="s">
        <v>712</v>
      </c>
      <c r="H193" s="52" t="s">
        <v>713</v>
      </c>
      <c r="I193" s="12" t="s">
        <v>373</v>
      </c>
      <c r="J193" s="12" t="s">
        <v>450</v>
      </c>
      <c r="K193" s="12" t="s">
        <v>714</v>
      </c>
      <c r="L193" s="12" t="s">
        <v>705</v>
      </c>
      <c r="M193" s="12" t="s">
        <v>706</v>
      </c>
      <c r="N193" s="12" t="s">
        <v>707</v>
      </c>
      <c r="O193" s="28" t="s">
        <v>733</v>
      </c>
      <c r="P19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Lagos por tipo de cultivo, durante el Años 2006-2009-2011-2013-2015-2017 de acuerdo a datos recopilados por la Elaboración propia con base en Encuestas CASEN 2006 a 2017- CLP/mes</v>
      </c>
      <c r="Q193" s="27" t="s">
        <v>709</v>
      </c>
      <c r="R193" s="28"/>
      <c r="S193" s="15" t="s">
        <v>734</v>
      </c>
      <c r="T193" s="16">
        <f t="shared" si="147"/>
        <v>777</v>
      </c>
      <c r="U193" s="24" t="s">
        <v>445</v>
      </c>
      <c r="V193" s="20" t="str">
        <f>+Sitio_Publico[[#This Row],[idcoleccion]]&amp;"-"&amp;Sitio_Publico[[#This Row],[id]]</f>
        <v>1-0192</v>
      </c>
      <c r="W193" s="20">
        <f>+VLOOKUP(Sitio_Publico[[#This Row],[territorio]],Estructura!$AE$4:$AH$1500,4,0)</f>
        <v>30000010</v>
      </c>
      <c r="X193" s="20" t="str">
        <f>+VLOOKUP(Sitio_Publico[[#This Row],[tema]],Estructura!$G$4:$J$1514,4,0)</f>
        <v>T-402</v>
      </c>
      <c r="Y193" s="20" t="str">
        <f>+VLOOKUP(Sitio_Publico[[#This Row],[contenido]],Estructura!$L$4:$O$18,4,0)</f>
        <v>C-403</v>
      </c>
      <c r="Z193" s="20" t="str">
        <f>+VLOOKUP(Sitio_Publico[[#This Row],[Filtro Integrado]],Estructura!$U$4:$W$52,3,0)</f>
        <v>FI-1</v>
      </c>
      <c r="AA193" s="20" t="str">
        <f>+VLOOKUP(Sitio_Publico[[#This Row],[Muestra]],Estructura!$Y$4:$AB$175,4,0)</f>
        <v>M-451</v>
      </c>
    </row>
    <row r="194" spans="1:27" ht="40.799999999999997" x14ac:dyDescent="0.3">
      <c r="A194" s="18" t="s">
        <v>894</v>
      </c>
      <c r="B194" s="12">
        <f t="shared" si="145"/>
        <v>1</v>
      </c>
      <c r="C194" s="13" t="s">
        <v>699</v>
      </c>
      <c r="D194" s="13" t="s">
        <v>700</v>
      </c>
      <c r="E194" s="17">
        <v>11</v>
      </c>
      <c r="F194" s="13" t="s">
        <v>711</v>
      </c>
      <c r="G194" s="25" t="s">
        <v>712</v>
      </c>
      <c r="H194" s="52" t="s">
        <v>713</v>
      </c>
      <c r="I194" s="12" t="s">
        <v>374</v>
      </c>
      <c r="J194" s="12" t="s">
        <v>450</v>
      </c>
      <c r="K194" s="12" t="s">
        <v>714</v>
      </c>
      <c r="L194" s="12" t="s">
        <v>705</v>
      </c>
      <c r="M194" s="12" t="s">
        <v>706</v>
      </c>
      <c r="N194" s="12" t="s">
        <v>707</v>
      </c>
      <c r="O194" s="28" t="s">
        <v>735</v>
      </c>
      <c r="P19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Aysén por tipo de cultivo, durante el Años 2006-2009-2011-2013-2015-2017 de acuerdo a datos recopilados por la Elaboración propia con base en Encuestas CASEN 2006 a 2017- CLP/mes</v>
      </c>
      <c r="Q194" s="27" t="s">
        <v>709</v>
      </c>
      <c r="R194" s="28"/>
      <c r="S194" s="15" t="s">
        <v>736</v>
      </c>
      <c r="T194" s="16">
        <f t="shared" si="147"/>
        <v>777</v>
      </c>
      <c r="U194" s="24" t="s">
        <v>445</v>
      </c>
      <c r="V194" s="20" t="str">
        <f>+Sitio_Publico[[#This Row],[idcoleccion]]&amp;"-"&amp;Sitio_Publico[[#This Row],[id]]</f>
        <v>1-0193</v>
      </c>
      <c r="W194" s="20">
        <f>+VLOOKUP(Sitio_Publico[[#This Row],[territorio]],Estructura!$AE$4:$AH$1500,4,0)</f>
        <v>30000011</v>
      </c>
      <c r="X194" s="20" t="str">
        <f>+VLOOKUP(Sitio_Publico[[#This Row],[tema]],Estructura!$G$4:$J$1514,4,0)</f>
        <v>T-402</v>
      </c>
      <c r="Y194" s="20" t="str">
        <f>+VLOOKUP(Sitio_Publico[[#This Row],[contenido]],Estructura!$L$4:$O$18,4,0)</f>
        <v>C-403</v>
      </c>
      <c r="Z194" s="20" t="str">
        <f>+VLOOKUP(Sitio_Publico[[#This Row],[Filtro Integrado]],Estructura!$U$4:$W$52,3,0)</f>
        <v>FI-1</v>
      </c>
      <c r="AA194" s="20" t="str">
        <f>+VLOOKUP(Sitio_Publico[[#This Row],[Muestra]],Estructura!$Y$4:$AB$175,4,0)</f>
        <v>M-451</v>
      </c>
    </row>
    <row r="195" spans="1:27" ht="40.799999999999997" x14ac:dyDescent="0.3">
      <c r="A195" s="18" t="s">
        <v>895</v>
      </c>
      <c r="B195" s="12">
        <f t="shared" si="145"/>
        <v>1</v>
      </c>
      <c r="C195" s="13" t="s">
        <v>699</v>
      </c>
      <c r="D195" s="13" t="s">
        <v>700</v>
      </c>
      <c r="E195" s="17">
        <v>12</v>
      </c>
      <c r="F195" s="13" t="s">
        <v>711</v>
      </c>
      <c r="G195" s="25" t="s">
        <v>712</v>
      </c>
      <c r="H195" s="52" t="s">
        <v>713</v>
      </c>
      <c r="I195" s="12" t="s">
        <v>375</v>
      </c>
      <c r="J195" s="12" t="s">
        <v>450</v>
      </c>
      <c r="K195" s="12" t="s">
        <v>714</v>
      </c>
      <c r="L195" s="12" t="s">
        <v>705</v>
      </c>
      <c r="M195" s="12" t="s">
        <v>706</v>
      </c>
      <c r="N195" s="12" t="s">
        <v>707</v>
      </c>
      <c r="O195" s="28" t="s">
        <v>737</v>
      </c>
      <c r="P19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Magallanes por tipo de cultivo, durante el Años 2006-2009-2011-2013-2015-2017 de acuerdo a datos recopilados por la Elaboración propia con base en Encuestas CASEN 2006 a 2017- CLP/mes</v>
      </c>
      <c r="Q195" s="27" t="s">
        <v>709</v>
      </c>
      <c r="R195" s="28"/>
      <c r="S195" s="15" t="s">
        <v>738</v>
      </c>
      <c r="T195" s="16">
        <f t="shared" si="147"/>
        <v>777</v>
      </c>
      <c r="U195" s="24" t="s">
        <v>445</v>
      </c>
      <c r="V195" s="20" t="str">
        <f>+Sitio_Publico[[#This Row],[idcoleccion]]&amp;"-"&amp;Sitio_Publico[[#This Row],[id]]</f>
        <v>1-0194</v>
      </c>
      <c r="W195" s="20">
        <f>+VLOOKUP(Sitio_Publico[[#This Row],[territorio]],Estructura!$AE$4:$AH$1500,4,0)</f>
        <v>30000012</v>
      </c>
      <c r="X195" s="20" t="str">
        <f>+VLOOKUP(Sitio_Publico[[#This Row],[tema]],Estructura!$G$4:$J$1514,4,0)</f>
        <v>T-402</v>
      </c>
      <c r="Y195" s="20" t="str">
        <f>+VLOOKUP(Sitio_Publico[[#This Row],[contenido]],Estructura!$L$4:$O$18,4,0)</f>
        <v>C-403</v>
      </c>
      <c r="Z195" s="20" t="str">
        <f>+VLOOKUP(Sitio_Publico[[#This Row],[Filtro Integrado]],Estructura!$U$4:$W$52,3,0)</f>
        <v>FI-1</v>
      </c>
      <c r="AA195" s="20" t="str">
        <f>+VLOOKUP(Sitio_Publico[[#This Row],[Muestra]],Estructura!$Y$4:$AB$175,4,0)</f>
        <v>M-451</v>
      </c>
    </row>
    <row r="196" spans="1:27" ht="40.799999999999997" x14ac:dyDescent="0.3">
      <c r="A196" s="18" t="s">
        <v>896</v>
      </c>
      <c r="B196" s="12">
        <f t="shared" ref="B196:B259" si="270">+B195</f>
        <v>1</v>
      </c>
      <c r="C196" s="13" t="s">
        <v>699</v>
      </c>
      <c r="D196" s="13" t="s">
        <v>700</v>
      </c>
      <c r="E196" s="17">
        <v>13</v>
      </c>
      <c r="F196" s="13" t="s">
        <v>711</v>
      </c>
      <c r="G196" s="25" t="s">
        <v>712</v>
      </c>
      <c r="H196" s="52" t="s">
        <v>713</v>
      </c>
      <c r="I196" s="12" t="s">
        <v>376</v>
      </c>
      <c r="J196" s="12" t="s">
        <v>450</v>
      </c>
      <c r="K196" s="12" t="s">
        <v>714</v>
      </c>
      <c r="L196" s="12" t="s">
        <v>705</v>
      </c>
      <c r="M196" s="12" t="s">
        <v>706</v>
      </c>
      <c r="N196" s="12" t="s">
        <v>707</v>
      </c>
      <c r="O196" s="28" t="s">
        <v>739</v>
      </c>
      <c r="P19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Metropolitana por tipo de cultivo, durante el Años 2006-2009-2011-2013-2015-2017 de acuerdo a datos recopilados por la Elaboración propia con base en Encuestas CASEN 2006 a 2017- CLP/mes</v>
      </c>
      <c r="Q196" s="27" t="s">
        <v>709</v>
      </c>
      <c r="R196" s="28"/>
      <c r="S196" s="15" t="s">
        <v>740</v>
      </c>
      <c r="T196" s="16">
        <f t="shared" ref="T196:T259" si="271">+T195</f>
        <v>777</v>
      </c>
      <c r="U196" s="24" t="s">
        <v>445</v>
      </c>
      <c r="V196" s="20" t="str">
        <f>+Sitio_Publico[[#This Row],[idcoleccion]]&amp;"-"&amp;Sitio_Publico[[#This Row],[id]]</f>
        <v>1-0195</v>
      </c>
      <c r="W196" s="20">
        <f>+VLOOKUP(Sitio_Publico[[#This Row],[territorio]],Estructura!$AE$4:$AH$1500,4,0)</f>
        <v>30000013</v>
      </c>
      <c r="X196" s="20" t="str">
        <f>+VLOOKUP(Sitio_Publico[[#This Row],[tema]],Estructura!$G$4:$J$1514,4,0)</f>
        <v>T-402</v>
      </c>
      <c r="Y196" s="20" t="str">
        <f>+VLOOKUP(Sitio_Publico[[#This Row],[contenido]],Estructura!$L$4:$O$18,4,0)</f>
        <v>C-403</v>
      </c>
      <c r="Z196" s="20" t="str">
        <f>+VLOOKUP(Sitio_Publico[[#This Row],[Filtro Integrado]],Estructura!$U$4:$W$52,3,0)</f>
        <v>FI-1</v>
      </c>
      <c r="AA196" s="20" t="str">
        <f>+VLOOKUP(Sitio_Publico[[#This Row],[Muestra]],Estructura!$Y$4:$AB$175,4,0)</f>
        <v>M-451</v>
      </c>
    </row>
    <row r="197" spans="1:27" ht="40.799999999999997" x14ac:dyDescent="0.3">
      <c r="A197" s="18" t="s">
        <v>897</v>
      </c>
      <c r="B197" s="12">
        <f t="shared" si="270"/>
        <v>1</v>
      </c>
      <c r="C197" s="13" t="s">
        <v>699</v>
      </c>
      <c r="D197" s="13" t="s">
        <v>700</v>
      </c>
      <c r="E197" s="17">
        <v>14</v>
      </c>
      <c r="F197" s="13" t="s">
        <v>711</v>
      </c>
      <c r="G197" s="25" t="s">
        <v>712</v>
      </c>
      <c r="H197" s="52" t="s">
        <v>713</v>
      </c>
      <c r="I197" s="12" t="s">
        <v>377</v>
      </c>
      <c r="J197" s="12" t="s">
        <v>450</v>
      </c>
      <c r="K197" s="12" t="s">
        <v>714</v>
      </c>
      <c r="L197" s="12" t="s">
        <v>705</v>
      </c>
      <c r="M197" s="12" t="s">
        <v>706</v>
      </c>
      <c r="N197" s="12" t="s">
        <v>707</v>
      </c>
      <c r="O197" s="28" t="s">
        <v>741</v>
      </c>
      <c r="P19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Ríos por tipo de cultivo, durante el Años 2006-2009-2011-2013-2015-2017 de acuerdo a datos recopilados por la Elaboración propia con base en Encuestas CASEN 2006 a 2017- CLP/mes</v>
      </c>
      <c r="Q197" s="27" t="s">
        <v>709</v>
      </c>
      <c r="R197" s="28"/>
      <c r="S197" s="15" t="s">
        <v>742</v>
      </c>
      <c r="T197" s="16">
        <f t="shared" si="271"/>
        <v>777</v>
      </c>
      <c r="U197" s="24" t="s">
        <v>445</v>
      </c>
      <c r="V197" s="20" t="str">
        <f>+Sitio_Publico[[#This Row],[idcoleccion]]&amp;"-"&amp;Sitio_Publico[[#This Row],[id]]</f>
        <v>1-0196</v>
      </c>
      <c r="W197" s="20">
        <f>+VLOOKUP(Sitio_Publico[[#This Row],[territorio]],Estructura!$AE$4:$AH$1500,4,0)</f>
        <v>30000014</v>
      </c>
      <c r="X197" s="20" t="str">
        <f>+VLOOKUP(Sitio_Publico[[#This Row],[tema]],Estructura!$G$4:$J$1514,4,0)</f>
        <v>T-402</v>
      </c>
      <c r="Y197" s="20" t="str">
        <f>+VLOOKUP(Sitio_Publico[[#This Row],[contenido]],Estructura!$L$4:$O$18,4,0)</f>
        <v>C-403</v>
      </c>
      <c r="Z197" s="20" t="str">
        <f>+VLOOKUP(Sitio_Publico[[#This Row],[Filtro Integrado]],Estructura!$U$4:$W$52,3,0)</f>
        <v>FI-1</v>
      </c>
      <c r="AA197" s="20" t="str">
        <f>+VLOOKUP(Sitio_Publico[[#This Row],[Muestra]],Estructura!$Y$4:$AB$175,4,0)</f>
        <v>M-451</v>
      </c>
    </row>
    <row r="198" spans="1:27" ht="40.799999999999997" x14ac:dyDescent="0.3">
      <c r="A198" s="18" t="s">
        <v>898</v>
      </c>
      <c r="B198" s="12">
        <f t="shared" si="270"/>
        <v>1</v>
      </c>
      <c r="C198" s="13" t="s">
        <v>699</v>
      </c>
      <c r="D198" s="13" t="s">
        <v>700</v>
      </c>
      <c r="E198" s="17">
        <v>15</v>
      </c>
      <c r="F198" s="13" t="s">
        <v>711</v>
      </c>
      <c r="G198" s="25" t="s">
        <v>712</v>
      </c>
      <c r="H198" s="52" t="s">
        <v>713</v>
      </c>
      <c r="I198" s="12" t="s">
        <v>378</v>
      </c>
      <c r="J198" s="12" t="s">
        <v>450</v>
      </c>
      <c r="K198" s="12" t="s">
        <v>714</v>
      </c>
      <c r="L198" s="12" t="s">
        <v>705</v>
      </c>
      <c r="M198" s="12" t="s">
        <v>706</v>
      </c>
      <c r="N198" s="12" t="s">
        <v>707</v>
      </c>
      <c r="O198" s="28" t="s">
        <v>743</v>
      </c>
      <c r="P19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Arica y Parinacota por tipo de cultivo, durante el Años 2006-2009-2011-2013-2015-2017 de acuerdo a datos recopilados por la Elaboración propia con base en Encuestas CASEN 2006 a 2017- CLP/mes</v>
      </c>
      <c r="Q198" s="27" t="s">
        <v>709</v>
      </c>
      <c r="R198" s="28"/>
      <c r="S198" s="15" t="s">
        <v>744</v>
      </c>
      <c r="T198" s="16">
        <f t="shared" si="271"/>
        <v>777</v>
      </c>
      <c r="U198" s="24" t="s">
        <v>445</v>
      </c>
      <c r="V198" s="20" t="str">
        <f>+Sitio_Publico[[#This Row],[idcoleccion]]&amp;"-"&amp;Sitio_Publico[[#This Row],[id]]</f>
        <v>1-0197</v>
      </c>
      <c r="W198" s="20">
        <f>+VLOOKUP(Sitio_Publico[[#This Row],[territorio]],Estructura!$AE$4:$AH$1500,4,0)</f>
        <v>30000015</v>
      </c>
      <c r="X198" s="20" t="str">
        <f>+VLOOKUP(Sitio_Publico[[#This Row],[tema]],Estructura!$G$4:$J$1514,4,0)</f>
        <v>T-402</v>
      </c>
      <c r="Y198" s="20" t="str">
        <f>+VLOOKUP(Sitio_Publico[[#This Row],[contenido]],Estructura!$L$4:$O$18,4,0)</f>
        <v>C-403</v>
      </c>
      <c r="Z198" s="20" t="str">
        <f>+VLOOKUP(Sitio_Publico[[#This Row],[Filtro Integrado]],Estructura!$U$4:$W$52,3,0)</f>
        <v>FI-1</v>
      </c>
      <c r="AA198" s="20" t="str">
        <f>+VLOOKUP(Sitio_Publico[[#This Row],[Muestra]],Estructura!$Y$4:$AB$175,4,0)</f>
        <v>M-451</v>
      </c>
    </row>
    <row r="199" spans="1:27" ht="40.799999999999997" x14ac:dyDescent="0.3">
      <c r="A199" s="18" t="s">
        <v>899</v>
      </c>
      <c r="B199" s="12">
        <f t="shared" si="270"/>
        <v>1</v>
      </c>
      <c r="C199" s="13" t="s">
        <v>699</v>
      </c>
      <c r="D199" s="13" t="s">
        <v>700</v>
      </c>
      <c r="E199" s="17">
        <v>16</v>
      </c>
      <c r="F199" s="13" t="s">
        <v>711</v>
      </c>
      <c r="G199" s="25" t="s">
        <v>712</v>
      </c>
      <c r="H199" s="52" t="s">
        <v>713</v>
      </c>
      <c r="I199" s="12" t="s">
        <v>379</v>
      </c>
      <c r="J199" s="12" t="s">
        <v>450</v>
      </c>
      <c r="K199" s="12" t="s">
        <v>714</v>
      </c>
      <c r="L199" s="12" t="s">
        <v>705</v>
      </c>
      <c r="M199" s="12" t="s">
        <v>706</v>
      </c>
      <c r="N199" s="12" t="s">
        <v>707</v>
      </c>
      <c r="O199" s="28" t="s">
        <v>745</v>
      </c>
      <c r="P19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Ñuble por tipo de cultivo, durante el Años 2006-2009-2011-2013-2015-2017 de acuerdo a datos recopilados por la Elaboración propia con base en Encuestas CASEN 2006 a 2017- CLP/mes</v>
      </c>
      <c r="Q199" s="27" t="s">
        <v>709</v>
      </c>
      <c r="R199" s="28"/>
      <c r="S199" s="15" t="s">
        <v>746</v>
      </c>
      <c r="T199" s="16">
        <f t="shared" si="271"/>
        <v>777</v>
      </c>
      <c r="U199" s="24" t="s">
        <v>445</v>
      </c>
      <c r="V199" s="20" t="str">
        <f>+Sitio_Publico[[#This Row],[idcoleccion]]&amp;"-"&amp;Sitio_Publico[[#This Row],[id]]</f>
        <v>1-0198</v>
      </c>
      <c r="W199" s="20">
        <f>+VLOOKUP(Sitio_Publico[[#This Row],[territorio]],Estructura!$AE$4:$AH$1500,4,0)</f>
        <v>30000016</v>
      </c>
      <c r="X199" s="20" t="str">
        <f>+VLOOKUP(Sitio_Publico[[#This Row],[tema]],Estructura!$G$4:$J$1514,4,0)</f>
        <v>T-402</v>
      </c>
      <c r="Y199" s="20" t="str">
        <f>+VLOOKUP(Sitio_Publico[[#This Row],[contenido]],Estructura!$L$4:$O$18,4,0)</f>
        <v>C-403</v>
      </c>
      <c r="Z199" s="20" t="str">
        <f>+VLOOKUP(Sitio_Publico[[#This Row],[Filtro Integrado]],Estructura!$U$4:$W$52,3,0)</f>
        <v>FI-1</v>
      </c>
      <c r="AA199" s="20" t="str">
        <f>+VLOOKUP(Sitio_Publico[[#This Row],[Muestra]],Estructura!$Y$4:$AB$175,4,0)</f>
        <v>M-451</v>
      </c>
    </row>
    <row r="200" spans="1:27" ht="40.799999999999997" x14ac:dyDescent="0.3">
      <c r="A200" s="18" t="s">
        <v>900</v>
      </c>
      <c r="B200" s="12">
        <f t="shared" si="270"/>
        <v>1</v>
      </c>
      <c r="C200" s="13" t="s">
        <v>699</v>
      </c>
      <c r="D200" s="13" t="s">
        <v>700</v>
      </c>
      <c r="E200" s="17">
        <v>1101</v>
      </c>
      <c r="F200" s="13" t="s">
        <v>747</v>
      </c>
      <c r="G200" s="25" t="s">
        <v>748</v>
      </c>
      <c r="H200" s="52" t="s">
        <v>749</v>
      </c>
      <c r="I200" s="12" t="s">
        <v>26</v>
      </c>
      <c r="J200" s="12" t="s">
        <v>450</v>
      </c>
      <c r="K200" s="12" t="s">
        <v>750</v>
      </c>
      <c r="L200" s="12" t="s">
        <v>705</v>
      </c>
      <c r="M200" s="12" t="s">
        <v>706</v>
      </c>
      <c r="N200" s="12" t="s">
        <v>707</v>
      </c>
      <c r="O200" s="28" t="s">
        <v>751</v>
      </c>
      <c r="P20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Iquique por tipo de cultivo, durante el Años 2006-2009-2011-2013-2015-2017 de acuerdo a datos recopilados por la Elaboración propia con base en Encuestas CASEN 2006 a 2017- CLP/mes</v>
      </c>
      <c r="Q200" s="27" t="s">
        <v>709</v>
      </c>
      <c r="R200" s="28"/>
      <c r="S200" s="15" t="s">
        <v>752</v>
      </c>
      <c r="T200" s="16">
        <f t="shared" si="271"/>
        <v>777</v>
      </c>
      <c r="U200" s="24" t="s">
        <v>445</v>
      </c>
      <c r="V200" s="20" t="str">
        <f>+Sitio_Publico[[#This Row],[idcoleccion]]&amp;"-"&amp;Sitio_Publico[[#This Row],[id]]</f>
        <v>1-0199</v>
      </c>
      <c r="W200" s="20">
        <f>+VLOOKUP(Sitio_Publico[[#This Row],[territorio]],Estructura!$AE$4:$AH$1500,4,0)</f>
        <v>40001101</v>
      </c>
      <c r="X200" s="20" t="str">
        <f>+VLOOKUP(Sitio_Publico[[#This Row],[tema]],Estructura!$G$4:$J$1514,4,0)</f>
        <v>T-403</v>
      </c>
      <c r="Y200" s="20" t="str">
        <f>+VLOOKUP(Sitio_Publico[[#This Row],[contenido]],Estructura!$L$4:$O$18,4,0)</f>
        <v>C-404</v>
      </c>
      <c r="Z200" s="20" t="str">
        <f>+VLOOKUP(Sitio_Publico[[#This Row],[Filtro Integrado]],Estructura!$U$4:$W$52,3,0)</f>
        <v>FI-1</v>
      </c>
      <c r="AA200" s="20" t="str">
        <f>+VLOOKUP(Sitio_Publico[[#This Row],[Muestra]],Estructura!$Y$4:$AB$175,4,0)</f>
        <v>M-452</v>
      </c>
    </row>
    <row r="201" spans="1:27" ht="40.799999999999997" x14ac:dyDescent="0.3">
      <c r="A201" s="18" t="s">
        <v>901</v>
      </c>
      <c r="B201" s="12">
        <f t="shared" si="270"/>
        <v>1</v>
      </c>
      <c r="C201" s="13" t="s">
        <v>699</v>
      </c>
      <c r="D201" s="13" t="s">
        <v>700</v>
      </c>
      <c r="E201" s="17">
        <v>1107</v>
      </c>
      <c r="F201" s="13" t="s">
        <v>747</v>
      </c>
      <c r="G201" s="25" t="s">
        <v>748</v>
      </c>
      <c r="H201" s="52" t="s">
        <v>749</v>
      </c>
      <c r="I201" s="12" t="s">
        <v>27</v>
      </c>
      <c r="J201" s="12" t="s">
        <v>450</v>
      </c>
      <c r="K201" s="12" t="s">
        <v>750</v>
      </c>
      <c r="L201" s="12" t="s">
        <v>705</v>
      </c>
      <c r="M201" s="12" t="s">
        <v>706</v>
      </c>
      <c r="N201" s="12" t="s">
        <v>707</v>
      </c>
      <c r="O201" s="28" t="s">
        <v>753</v>
      </c>
      <c r="P20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Hospicio por tipo de cultivo, durante el Años 2006-2009-2011-2013-2015-2017 de acuerdo a datos recopilados por la Elaboración propia con base en Encuestas CASEN 2006 a 2017- CLP/mes</v>
      </c>
      <c r="Q201" s="27" t="s">
        <v>709</v>
      </c>
      <c r="R201" s="28"/>
      <c r="S201" s="15" t="s">
        <v>754</v>
      </c>
      <c r="T201" s="16">
        <f t="shared" si="271"/>
        <v>777</v>
      </c>
      <c r="U201" s="24" t="s">
        <v>445</v>
      </c>
      <c r="V201" s="20" t="str">
        <f>+Sitio_Publico[[#This Row],[idcoleccion]]&amp;"-"&amp;Sitio_Publico[[#This Row],[id]]</f>
        <v>1-0200</v>
      </c>
      <c r="W201" s="20">
        <f>+VLOOKUP(Sitio_Publico[[#This Row],[territorio]],Estructura!$AE$4:$AH$1500,4,0)</f>
        <v>40001107</v>
      </c>
      <c r="X201" s="20" t="str">
        <f>+VLOOKUP(Sitio_Publico[[#This Row],[tema]],Estructura!$G$4:$J$1514,4,0)</f>
        <v>T-403</v>
      </c>
      <c r="Y201" s="20" t="str">
        <f>+VLOOKUP(Sitio_Publico[[#This Row],[contenido]],Estructura!$L$4:$O$18,4,0)</f>
        <v>C-404</v>
      </c>
      <c r="Z201" s="20" t="str">
        <f>+VLOOKUP(Sitio_Publico[[#This Row],[Filtro Integrado]],Estructura!$U$4:$W$52,3,0)</f>
        <v>FI-1</v>
      </c>
      <c r="AA201" s="20" t="str">
        <f>+VLOOKUP(Sitio_Publico[[#This Row],[Muestra]],Estructura!$Y$4:$AB$175,4,0)</f>
        <v>M-452</v>
      </c>
    </row>
    <row r="202" spans="1:27" ht="40.799999999999997" x14ac:dyDescent="0.3">
      <c r="A202" s="18" t="s">
        <v>902</v>
      </c>
      <c r="B202" s="12">
        <f t="shared" si="270"/>
        <v>1</v>
      </c>
      <c r="C202" s="13" t="s">
        <v>699</v>
      </c>
      <c r="D202" s="13" t="s">
        <v>700</v>
      </c>
      <c r="E202" s="17">
        <v>1401</v>
      </c>
      <c r="F202" s="13" t="s">
        <v>747</v>
      </c>
      <c r="G202" s="25" t="s">
        <v>748</v>
      </c>
      <c r="H202" s="52" t="s">
        <v>749</v>
      </c>
      <c r="I202" s="12" t="s">
        <v>28</v>
      </c>
      <c r="J202" s="12" t="s">
        <v>450</v>
      </c>
      <c r="K202" s="12" t="s">
        <v>750</v>
      </c>
      <c r="L202" s="12" t="s">
        <v>705</v>
      </c>
      <c r="M202" s="12" t="s">
        <v>706</v>
      </c>
      <c r="N202" s="12" t="s">
        <v>707</v>
      </c>
      <c r="O202" s="28" t="s">
        <v>755</v>
      </c>
      <c r="P20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Pozo Almonte por tipo de cultivo, durante el Años 2006-2009-2011-2013-2015-2017 de acuerdo a datos recopilados por la Elaboración propia con base en Encuestas CASEN 2006 a 2017- CLP/mes</v>
      </c>
      <c r="Q202" s="27" t="s">
        <v>709</v>
      </c>
      <c r="R202" s="28"/>
      <c r="S202" s="15" t="s">
        <v>756</v>
      </c>
      <c r="T202" s="16">
        <f t="shared" si="271"/>
        <v>777</v>
      </c>
      <c r="U202" s="24" t="s">
        <v>445</v>
      </c>
      <c r="V202" s="20" t="str">
        <f>+Sitio_Publico[[#This Row],[idcoleccion]]&amp;"-"&amp;Sitio_Publico[[#This Row],[id]]</f>
        <v>1-0201</v>
      </c>
      <c r="W202" s="20">
        <f>+VLOOKUP(Sitio_Publico[[#This Row],[territorio]],Estructura!$AE$4:$AH$1500,4,0)</f>
        <v>40001401</v>
      </c>
      <c r="X202" s="20" t="str">
        <f>+VLOOKUP(Sitio_Publico[[#This Row],[tema]],Estructura!$G$4:$J$1514,4,0)</f>
        <v>T-403</v>
      </c>
      <c r="Y202" s="20" t="str">
        <f>+VLOOKUP(Sitio_Publico[[#This Row],[contenido]],Estructura!$L$4:$O$18,4,0)</f>
        <v>C-404</v>
      </c>
      <c r="Z202" s="20" t="str">
        <f>+VLOOKUP(Sitio_Publico[[#This Row],[Filtro Integrado]],Estructura!$U$4:$W$52,3,0)</f>
        <v>FI-1</v>
      </c>
      <c r="AA202" s="20" t="str">
        <f>+VLOOKUP(Sitio_Publico[[#This Row],[Muestra]],Estructura!$Y$4:$AB$175,4,0)</f>
        <v>M-452</v>
      </c>
    </row>
    <row r="203" spans="1:27" ht="40.799999999999997" x14ac:dyDescent="0.3">
      <c r="A203" s="18" t="s">
        <v>903</v>
      </c>
      <c r="B203" s="12">
        <f t="shared" si="270"/>
        <v>1</v>
      </c>
      <c r="C203" s="13" t="s">
        <v>699</v>
      </c>
      <c r="D203" s="13" t="s">
        <v>700</v>
      </c>
      <c r="E203" s="17">
        <v>1402</v>
      </c>
      <c r="F203" s="13" t="s">
        <v>747</v>
      </c>
      <c r="G203" s="25" t="s">
        <v>748</v>
      </c>
      <c r="H203" s="52" t="s">
        <v>749</v>
      </c>
      <c r="I203" s="12" t="s">
        <v>29</v>
      </c>
      <c r="J203" s="12" t="s">
        <v>450</v>
      </c>
      <c r="K203" s="12" t="s">
        <v>750</v>
      </c>
      <c r="L203" s="12" t="s">
        <v>705</v>
      </c>
      <c r="M203" s="12" t="s">
        <v>706</v>
      </c>
      <c r="N203" s="12" t="s">
        <v>707</v>
      </c>
      <c r="O203" s="28" t="s">
        <v>757</v>
      </c>
      <c r="P20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Camiña por tipo de cultivo, durante el Años 2006-2009-2011-2013-2015-2017 de acuerdo a datos recopilados por la Elaboración propia con base en Encuestas CASEN 2006 a 2017- CLP/mes</v>
      </c>
      <c r="Q203" s="27" t="s">
        <v>709</v>
      </c>
      <c r="R203" s="28"/>
      <c r="S203" s="15" t="s">
        <v>758</v>
      </c>
      <c r="T203" s="16">
        <f t="shared" si="271"/>
        <v>777</v>
      </c>
      <c r="U203" s="24" t="s">
        <v>445</v>
      </c>
      <c r="V203" s="20" t="str">
        <f>+Sitio_Publico[[#This Row],[idcoleccion]]&amp;"-"&amp;Sitio_Publico[[#This Row],[id]]</f>
        <v>1-0202</v>
      </c>
      <c r="W203" s="20">
        <f>+VLOOKUP(Sitio_Publico[[#This Row],[territorio]],Estructura!$AE$4:$AH$1500,4,0)</f>
        <v>40001402</v>
      </c>
      <c r="X203" s="20" t="str">
        <f>+VLOOKUP(Sitio_Publico[[#This Row],[tema]],Estructura!$G$4:$J$1514,4,0)</f>
        <v>T-403</v>
      </c>
      <c r="Y203" s="20" t="str">
        <f>+VLOOKUP(Sitio_Publico[[#This Row],[contenido]],Estructura!$L$4:$O$18,4,0)</f>
        <v>C-404</v>
      </c>
      <c r="Z203" s="20" t="str">
        <f>+VLOOKUP(Sitio_Publico[[#This Row],[Filtro Integrado]],Estructura!$U$4:$W$52,3,0)</f>
        <v>FI-1</v>
      </c>
      <c r="AA203" s="20" t="str">
        <f>+VLOOKUP(Sitio_Publico[[#This Row],[Muestra]],Estructura!$Y$4:$AB$175,4,0)</f>
        <v>M-452</v>
      </c>
    </row>
    <row r="204" spans="1:27" ht="40.799999999999997" x14ac:dyDescent="0.3">
      <c r="A204" s="18" t="s">
        <v>904</v>
      </c>
      <c r="B204" s="12">
        <f t="shared" si="270"/>
        <v>1</v>
      </c>
      <c r="C204" s="13" t="s">
        <v>699</v>
      </c>
      <c r="D204" s="13" t="s">
        <v>700</v>
      </c>
      <c r="E204" s="17">
        <v>1403</v>
      </c>
      <c r="F204" s="13" t="s">
        <v>747</v>
      </c>
      <c r="G204" s="25" t="s">
        <v>748</v>
      </c>
      <c r="H204" s="52" t="s">
        <v>749</v>
      </c>
      <c r="I204" s="12" t="s">
        <v>30</v>
      </c>
      <c r="J204" s="12" t="s">
        <v>450</v>
      </c>
      <c r="K204" s="12" t="s">
        <v>750</v>
      </c>
      <c r="L204" s="12" t="s">
        <v>705</v>
      </c>
      <c r="M204" s="12" t="s">
        <v>706</v>
      </c>
      <c r="N204" s="12" t="s">
        <v>707</v>
      </c>
      <c r="O204" s="28" t="s">
        <v>759</v>
      </c>
      <c r="P20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Colchane por tipo de cultivo, durante el Años 2006-2009-2011-2013-2015-2017 de acuerdo a datos recopilados por la Elaboración propia con base en Encuestas CASEN 2006 a 2017- CLP/mes</v>
      </c>
      <c r="Q204" s="27" t="s">
        <v>709</v>
      </c>
      <c r="R204" s="28"/>
      <c r="S204" s="15" t="s">
        <v>760</v>
      </c>
      <c r="T204" s="16">
        <f t="shared" si="271"/>
        <v>777</v>
      </c>
      <c r="U204" s="24" t="s">
        <v>445</v>
      </c>
      <c r="V204" s="20" t="str">
        <f>+Sitio_Publico[[#This Row],[idcoleccion]]&amp;"-"&amp;Sitio_Publico[[#This Row],[id]]</f>
        <v>1-0203</v>
      </c>
      <c r="W204" s="20">
        <f>+VLOOKUP(Sitio_Publico[[#This Row],[territorio]],Estructura!$AE$4:$AH$1500,4,0)</f>
        <v>40001403</v>
      </c>
      <c r="X204" s="20" t="str">
        <f>+VLOOKUP(Sitio_Publico[[#This Row],[tema]],Estructura!$G$4:$J$1514,4,0)</f>
        <v>T-403</v>
      </c>
      <c r="Y204" s="20" t="str">
        <f>+VLOOKUP(Sitio_Publico[[#This Row],[contenido]],Estructura!$L$4:$O$18,4,0)</f>
        <v>C-404</v>
      </c>
      <c r="Z204" s="20" t="str">
        <f>+VLOOKUP(Sitio_Publico[[#This Row],[Filtro Integrado]],Estructura!$U$4:$W$52,3,0)</f>
        <v>FI-1</v>
      </c>
      <c r="AA204" s="20" t="str">
        <f>+VLOOKUP(Sitio_Publico[[#This Row],[Muestra]],Estructura!$Y$4:$AB$175,4,0)</f>
        <v>M-452</v>
      </c>
    </row>
    <row r="205" spans="1:27" ht="40.799999999999997" x14ac:dyDescent="0.3">
      <c r="A205" s="18" t="s">
        <v>905</v>
      </c>
      <c r="B205" s="12">
        <f t="shared" si="270"/>
        <v>1</v>
      </c>
      <c r="C205" s="13" t="s">
        <v>699</v>
      </c>
      <c r="D205" s="13" t="s">
        <v>700</v>
      </c>
      <c r="E205" s="17">
        <v>1404</v>
      </c>
      <c r="F205" s="13" t="s">
        <v>747</v>
      </c>
      <c r="G205" s="25" t="s">
        <v>748</v>
      </c>
      <c r="H205" s="52" t="s">
        <v>749</v>
      </c>
      <c r="I205" s="12" t="s">
        <v>31</v>
      </c>
      <c r="J205" s="12" t="s">
        <v>450</v>
      </c>
      <c r="K205" s="12" t="s">
        <v>750</v>
      </c>
      <c r="L205" s="12" t="s">
        <v>705</v>
      </c>
      <c r="M205" s="12" t="s">
        <v>706</v>
      </c>
      <c r="N205" s="12" t="s">
        <v>707</v>
      </c>
      <c r="O205" s="28" t="s">
        <v>761</v>
      </c>
      <c r="P20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Huara por tipo de cultivo, durante el Años 2006-2009-2011-2013-2015-2017 de acuerdo a datos recopilados por la Elaboración propia con base en Encuestas CASEN 2006 a 2017- CLP/mes</v>
      </c>
      <c r="Q205" s="27" t="s">
        <v>709</v>
      </c>
      <c r="R205" s="28"/>
      <c r="S205" s="15" t="s">
        <v>762</v>
      </c>
      <c r="T205" s="16">
        <f t="shared" si="271"/>
        <v>777</v>
      </c>
      <c r="U205" s="24" t="s">
        <v>445</v>
      </c>
      <c r="V205" s="20" t="str">
        <f>+Sitio_Publico[[#This Row],[idcoleccion]]&amp;"-"&amp;Sitio_Publico[[#This Row],[id]]</f>
        <v>1-0204</v>
      </c>
      <c r="W205" s="20">
        <f>+VLOOKUP(Sitio_Publico[[#This Row],[territorio]],Estructura!$AE$4:$AH$1500,4,0)</f>
        <v>40001404</v>
      </c>
      <c r="X205" s="20" t="str">
        <f>+VLOOKUP(Sitio_Publico[[#This Row],[tema]],Estructura!$G$4:$J$1514,4,0)</f>
        <v>T-403</v>
      </c>
      <c r="Y205" s="20" t="str">
        <f>+VLOOKUP(Sitio_Publico[[#This Row],[contenido]],Estructura!$L$4:$O$18,4,0)</f>
        <v>C-404</v>
      </c>
      <c r="Z205" s="20" t="str">
        <f>+VLOOKUP(Sitio_Publico[[#This Row],[Filtro Integrado]],Estructura!$U$4:$W$52,3,0)</f>
        <v>FI-1</v>
      </c>
      <c r="AA205" s="20" t="str">
        <f>+VLOOKUP(Sitio_Publico[[#This Row],[Muestra]],Estructura!$Y$4:$AB$175,4,0)</f>
        <v>M-452</v>
      </c>
    </row>
    <row r="206" spans="1:27" ht="40.799999999999997" x14ac:dyDescent="0.3">
      <c r="A206" s="18" t="s">
        <v>906</v>
      </c>
      <c r="B206" s="12">
        <f t="shared" si="270"/>
        <v>1</v>
      </c>
      <c r="C206" s="13" t="s">
        <v>699</v>
      </c>
      <c r="D206" s="13" t="s">
        <v>700</v>
      </c>
      <c r="E206" s="17">
        <v>1405</v>
      </c>
      <c r="F206" s="13" t="s">
        <v>747</v>
      </c>
      <c r="G206" s="25" t="s">
        <v>748</v>
      </c>
      <c r="H206" s="52" t="s">
        <v>749</v>
      </c>
      <c r="I206" s="12" t="s">
        <v>32</v>
      </c>
      <c r="J206" s="12" t="s">
        <v>450</v>
      </c>
      <c r="K206" s="12" t="s">
        <v>750</v>
      </c>
      <c r="L206" s="12" t="s">
        <v>705</v>
      </c>
      <c r="M206" s="12" t="s">
        <v>706</v>
      </c>
      <c r="N206" s="12" t="s">
        <v>707</v>
      </c>
      <c r="O206" s="28" t="s">
        <v>763</v>
      </c>
      <c r="P20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Pica por tipo de cultivo, durante el Años 2006-2009-2011-2013-2015-2017 de acuerdo a datos recopilados por la Elaboración propia con base en Encuestas CASEN 2006 a 2017- CLP/mes</v>
      </c>
      <c r="Q206" s="27" t="s">
        <v>709</v>
      </c>
      <c r="R206" s="28"/>
      <c r="S206" s="15" t="s">
        <v>764</v>
      </c>
      <c r="T206" s="16">
        <f t="shared" si="271"/>
        <v>777</v>
      </c>
      <c r="U206" s="24" t="s">
        <v>445</v>
      </c>
      <c r="V206" s="20" t="str">
        <f>+Sitio_Publico[[#This Row],[idcoleccion]]&amp;"-"&amp;Sitio_Publico[[#This Row],[id]]</f>
        <v>1-0205</v>
      </c>
      <c r="W206" s="20">
        <f>+VLOOKUP(Sitio_Publico[[#This Row],[territorio]],Estructura!$AE$4:$AH$1500,4,0)</f>
        <v>40001405</v>
      </c>
      <c r="X206" s="20" t="str">
        <f>+VLOOKUP(Sitio_Publico[[#This Row],[tema]],Estructura!$G$4:$J$1514,4,0)</f>
        <v>T-403</v>
      </c>
      <c r="Y206" s="20" t="str">
        <f>+VLOOKUP(Sitio_Publico[[#This Row],[contenido]],Estructura!$L$4:$O$18,4,0)</f>
        <v>C-404</v>
      </c>
      <c r="Z206" s="20" t="str">
        <f>+VLOOKUP(Sitio_Publico[[#This Row],[Filtro Integrado]],Estructura!$U$4:$W$52,3,0)</f>
        <v>FI-1</v>
      </c>
      <c r="AA206" s="20" t="str">
        <f>+VLOOKUP(Sitio_Publico[[#This Row],[Muestra]],Estructura!$Y$4:$AB$175,4,0)</f>
        <v>M-452</v>
      </c>
    </row>
    <row r="207" spans="1:27" ht="40.799999999999997" x14ac:dyDescent="0.3">
      <c r="A207" s="18" t="s">
        <v>907</v>
      </c>
      <c r="B207" s="12">
        <f t="shared" si="270"/>
        <v>1</v>
      </c>
      <c r="C207" s="13" t="s">
        <v>699</v>
      </c>
      <c r="D207" s="13" t="s">
        <v>700</v>
      </c>
      <c r="E207" s="17">
        <v>2101</v>
      </c>
      <c r="F207" s="13" t="s">
        <v>747</v>
      </c>
      <c r="G207" s="25" t="s">
        <v>748</v>
      </c>
      <c r="H207" s="52" t="s">
        <v>749</v>
      </c>
      <c r="I207" s="12" t="s">
        <v>15</v>
      </c>
      <c r="J207" s="12" t="s">
        <v>450</v>
      </c>
      <c r="K207" s="12" t="s">
        <v>750</v>
      </c>
      <c r="L207" s="12" t="s">
        <v>705</v>
      </c>
      <c r="M207" s="12" t="s">
        <v>706</v>
      </c>
      <c r="N207" s="12" t="s">
        <v>707</v>
      </c>
      <c r="O207" s="28" t="s">
        <v>765</v>
      </c>
      <c r="P20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Antofagasta por tipo de cultivo, durante el Años 2006-2009-2011-2013-2015-2017 de acuerdo a datos recopilados por la Elaboración propia con base en Encuestas CASEN 2006 a 2017- CLP/mes</v>
      </c>
      <c r="Q207" s="27" t="s">
        <v>709</v>
      </c>
      <c r="R207" s="28"/>
      <c r="S207" s="15" t="s">
        <v>766</v>
      </c>
      <c r="T207" s="16">
        <f t="shared" si="271"/>
        <v>777</v>
      </c>
      <c r="U207" s="24" t="s">
        <v>445</v>
      </c>
      <c r="V207" s="20" t="str">
        <f>+Sitio_Publico[[#This Row],[idcoleccion]]&amp;"-"&amp;Sitio_Publico[[#This Row],[id]]</f>
        <v>1-0206</v>
      </c>
      <c r="W207" s="20">
        <f>+VLOOKUP(Sitio_Publico[[#This Row],[territorio]],Estructura!$AE$4:$AH$1500,4,0)</f>
        <v>40002101</v>
      </c>
      <c r="X207" s="20" t="str">
        <f>+VLOOKUP(Sitio_Publico[[#This Row],[tema]],Estructura!$G$4:$J$1514,4,0)</f>
        <v>T-403</v>
      </c>
      <c r="Y207" s="20" t="str">
        <f>+VLOOKUP(Sitio_Publico[[#This Row],[contenido]],Estructura!$L$4:$O$18,4,0)</f>
        <v>C-404</v>
      </c>
      <c r="Z207" s="20" t="str">
        <f>+VLOOKUP(Sitio_Publico[[#This Row],[Filtro Integrado]],Estructura!$U$4:$W$52,3,0)</f>
        <v>FI-1</v>
      </c>
      <c r="AA207" s="20" t="str">
        <f>+VLOOKUP(Sitio_Publico[[#This Row],[Muestra]],Estructura!$Y$4:$AB$175,4,0)</f>
        <v>M-452</v>
      </c>
    </row>
    <row r="208" spans="1:27" ht="40.799999999999997" x14ac:dyDescent="0.3">
      <c r="A208" s="18" t="s">
        <v>908</v>
      </c>
      <c r="B208" s="12">
        <f t="shared" si="270"/>
        <v>1</v>
      </c>
      <c r="C208" s="13" t="s">
        <v>699</v>
      </c>
      <c r="D208" s="13" t="s">
        <v>700</v>
      </c>
      <c r="E208" s="17">
        <v>2102</v>
      </c>
      <c r="F208" s="13" t="s">
        <v>747</v>
      </c>
      <c r="G208" s="25" t="s">
        <v>748</v>
      </c>
      <c r="H208" s="52" t="s">
        <v>749</v>
      </c>
      <c r="I208" s="12" t="s">
        <v>33</v>
      </c>
      <c r="J208" s="12" t="s">
        <v>450</v>
      </c>
      <c r="K208" s="12" t="s">
        <v>750</v>
      </c>
      <c r="L208" s="12" t="s">
        <v>705</v>
      </c>
      <c r="M208" s="12" t="s">
        <v>706</v>
      </c>
      <c r="N208" s="12" t="s">
        <v>707</v>
      </c>
      <c r="O208" s="28" t="s">
        <v>767</v>
      </c>
      <c r="P20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Mejillones por tipo de cultivo, durante el Años 2006-2009-2011-2013-2015-2017 de acuerdo a datos recopilados por la Elaboración propia con base en Encuestas CASEN 2006 a 2017- CLP/mes</v>
      </c>
      <c r="Q208" s="27" t="s">
        <v>709</v>
      </c>
      <c r="R208" s="28"/>
      <c r="S208" s="15" t="s">
        <v>768</v>
      </c>
      <c r="T208" s="16">
        <f t="shared" si="271"/>
        <v>777</v>
      </c>
      <c r="U208" s="24" t="s">
        <v>445</v>
      </c>
      <c r="V208" s="20" t="str">
        <f>+Sitio_Publico[[#This Row],[idcoleccion]]&amp;"-"&amp;Sitio_Publico[[#This Row],[id]]</f>
        <v>1-0207</v>
      </c>
      <c r="W208" s="20">
        <f>+VLOOKUP(Sitio_Publico[[#This Row],[territorio]],Estructura!$AE$4:$AH$1500,4,0)</f>
        <v>40002102</v>
      </c>
      <c r="X208" s="20" t="str">
        <f>+VLOOKUP(Sitio_Publico[[#This Row],[tema]],Estructura!$G$4:$J$1514,4,0)</f>
        <v>T-403</v>
      </c>
      <c r="Y208" s="20" t="str">
        <f>+VLOOKUP(Sitio_Publico[[#This Row],[contenido]],Estructura!$L$4:$O$18,4,0)</f>
        <v>C-404</v>
      </c>
      <c r="Z208" s="20" t="str">
        <f>+VLOOKUP(Sitio_Publico[[#This Row],[Filtro Integrado]],Estructura!$U$4:$W$52,3,0)</f>
        <v>FI-1</v>
      </c>
      <c r="AA208" s="20" t="str">
        <f>+VLOOKUP(Sitio_Publico[[#This Row],[Muestra]],Estructura!$Y$4:$AB$175,4,0)</f>
        <v>M-452</v>
      </c>
    </row>
    <row r="209" spans="1:27" ht="40.799999999999997" x14ac:dyDescent="0.3">
      <c r="A209" s="18" t="s">
        <v>909</v>
      </c>
      <c r="B209" s="12">
        <f t="shared" si="270"/>
        <v>1</v>
      </c>
      <c r="C209" s="13" t="s">
        <v>699</v>
      </c>
      <c r="D209" s="13" t="s">
        <v>700</v>
      </c>
      <c r="E209" s="17">
        <v>2103</v>
      </c>
      <c r="F209" s="13" t="s">
        <v>747</v>
      </c>
      <c r="G209" s="25" t="s">
        <v>748</v>
      </c>
      <c r="H209" s="52" t="s">
        <v>749</v>
      </c>
      <c r="I209" s="12" t="s">
        <v>34</v>
      </c>
      <c r="J209" s="12" t="s">
        <v>450</v>
      </c>
      <c r="K209" s="12" t="s">
        <v>750</v>
      </c>
      <c r="L209" s="12" t="s">
        <v>705</v>
      </c>
      <c r="M209" s="12" t="s">
        <v>706</v>
      </c>
      <c r="N209" s="12" t="s">
        <v>707</v>
      </c>
      <c r="O209" s="28" t="s">
        <v>769</v>
      </c>
      <c r="P20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Sierra Gorda por tipo de cultivo, durante el Años 2006-2009-2011-2013-2015-2017 de acuerdo a datos recopilados por la Elaboración propia con base en Encuestas CASEN 2006 a 2017- CLP/mes</v>
      </c>
      <c r="Q209" s="27" t="s">
        <v>709</v>
      </c>
      <c r="R209" s="28"/>
      <c r="S209" s="15" t="s">
        <v>770</v>
      </c>
      <c r="T209" s="16">
        <f t="shared" si="271"/>
        <v>777</v>
      </c>
      <c r="U209" s="24" t="s">
        <v>445</v>
      </c>
      <c r="V209" s="20" t="str">
        <f>+Sitio_Publico[[#This Row],[idcoleccion]]&amp;"-"&amp;Sitio_Publico[[#This Row],[id]]</f>
        <v>1-0208</v>
      </c>
      <c r="W209" s="20">
        <f>+VLOOKUP(Sitio_Publico[[#This Row],[territorio]],Estructura!$AE$4:$AH$1500,4,0)</f>
        <v>40002103</v>
      </c>
      <c r="X209" s="20" t="str">
        <f>+VLOOKUP(Sitio_Publico[[#This Row],[tema]],Estructura!$G$4:$J$1514,4,0)</f>
        <v>T-403</v>
      </c>
      <c r="Y209" s="20" t="str">
        <f>+VLOOKUP(Sitio_Publico[[#This Row],[contenido]],Estructura!$L$4:$O$18,4,0)</f>
        <v>C-404</v>
      </c>
      <c r="Z209" s="20" t="str">
        <f>+VLOOKUP(Sitio_Publico[[#This Row],[Filtro Integrado]],Estructura!$U$4:$W$52,3,0)</f>
        <v>FI-1</v>
      </c>
      <c r="AA209" s="20" t="str">
        <f>+VLOOKUP(Sitio_Publico[[#This Row],[Muestra]],Estructura!$Y$4:$AB$175,4,0)</f>
        <v>M-452</v>
      </c>
    </row>
    <row r="210" spans="1:27" ht="40.799999999999997" x14ac:dyDescent="0.3">
      <c r="A210" s="18" t="s">
        <v>910</v>
      </c>
      <c r="B210" s="12">
        <f t="shared" si="270"/>
        <v>1</v>
      </c>
      <c r="C210" s="13" t="s">
        <v>699</v>
      </c>
      <c r="D210" s="13" t="s">
        <v>700</v>
      </c>
      <c r="E210" s="17">
        <v>2104</v>
      </c>
      <c r="F210" s="13" t="s">
        <v>747</v>
      </c>
      <c r="G210" s="25" t="s">
        <v>748</v>
      </c>
      <c r="H210" s="52" t="s">
        <v>749</v>
      </c>
      <c r="I210" s="12" t="s">
        <v>35</v>
      </c>
      <c r="J210" s="12" t="s">
        <v>450</v>
      </c>
      <c r="K210" s="12" t="s">
        <v>750</v>
      </c>
      <c r="L210" s="12" t="s">
        <v>705</v>
      </c>
      <c r="M210" s="12" t="s">
        <v>706</v>
      </c>
      <c r="N210" s="12" t="s">
        <v>707</v>
      </c>
      <c r="O210" s="28" t="s">
        <v>771</v>
      </c>
      <c r="P21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Taltal por tipo de cultivo, durante el Años 2006-2009-2011-2013-2015-2017 de acuerdo a datos recopilados por la Elaboración propia con base en Encuestas CASEN 2006 a 2017- CLP/mes</v>
      </c>
      <c r="Q210" s="27" t="s">
        <v>709</v>
      </c>
      <c r="R210" s="28"/>
      <c r="S210" s="15" t="s">
        <v>772</v>
      </c>
      <c r="T210" s="16">
        <f t="shared" si="271"/>
        <v>777</v>
      </c>
      <c r="U210" s="24" t="s">
        <v>445</v>
      </c>
      <c r="V210" s="20" t="str">
        <f>+Sitio_Publico[[#This Row],[idcoleccion]]&amp;"-"&amp;Sitio_Publico[[#This Row],[id]]</f>
        <v>1-0209</v>
      </c>
      <c r="W210" s="20">
        <f>+VLOOKUP(Sitio_Publico[[#This Row],[territorio]],Estructura!$AE$4:$AH$1500,4,0)</f>
        <v>40002104</v>
      </c>
      <c r="X210" s="20" t="str">
        <f>+VLOOKUP(Sitio_Publico[[#This Row],[tema]],Estructura!$G$4:$J$1514,4,0)</f>
        <v>T-403</v>
      </c>
      <c r="Y210" s="20" t="str">
        <f>+VLOOKUP(Sitio_Publico[[#This Row],[contenido]],Estructura!$L$4:$O$18,4,0)</f>
        <v>C-404</v>
      </c>
      <c r="Z210" s="20" t="str">
        <f>+VLOOKUP(Sitio_Publico[[#This Row],[Filtro Integrado]],Estructura!$U$4:$W$52,3,0)</f>
        <v>FI-1</v>
      </c>
      <c r="AA210" s="20" t="str">
        <f>+VLOOKUP(Sitio_Publico[[#This Row],[Muestra]],Estructura!$Y$4:$AB$175,4,0)</f>
        <v>M-452</v>
      </c>
    </row>
    <row r="211" spans="1:27" ht="40.799999999999997" x14ac:dyDescent="0.3">
      <c r="A211" s="18" t="s">
        <v>911</v>
      </c>
      <c r="B211" s="12">
        <f t="shared" si="270"/>
        <v>1</v>
      </c>
      <c r="C211" s="13" t="s">
        <v>699</v>
      </c>
      <c r="D211" s="13" t="s">
        <v>700</v>
      </c>
      <c r="E211" s="17">
        <v>2201</v>
      </c>
      <c r="F211" s="13" t="s">
        <v>747</v>
      </c>
      <c r="G211" s="25" t="s">
        <v>748</v>
      </c>
      <c r="H211" s="52" t="s">
        <v>749</v>
      </c>
      <c r="I211" s="12" t="s">
        <v>36</v>
      </c>
      <c r="J211" s="12" t="s">
        <v>450</v>
      </c>
      <c r="K211" s="12" t="s">
        <v>750</v>
      </c>
      <c r="L211" s="12" t="s">
        <v>705</v>
      </c>
      <c r="M211" s="12" t="s">
        <v>706</v>
      </c>
      <c r="N211" s="12" t="s">
        <v>707</v>
      </c>
      <c r="O211" s="28" t="s">
        <v>773</v>
      </c>
      <c r="P21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Calama por tipo de cultivo, durante el Años 2006-2009-2011-2013-2015-2017 de acuerdo a datos recopilados por la Elaboración propia con base en Encuestas CASEN 2006 a 2017- CLP/mes</v>
      </c>
      <c r="Q211" s="27" t="s">
        <v>709</v>
      </c>
      <c r="R211" s="28"/>
      <c r="S211" s="15" t="s">
        <v>774</v>
      </c>
      <c r="T211" s="16">
        <f t="shared" si="271"/>
        <v>777</v>
      </c>
      <c r="U211" s="24" t="s">
        <v>445</v>
      </c>
      <c r="V211" s="20" t="str">
        <f>+Sitio_Publico[[#This Row],[idcoleccion]]&amp;"-"&amp;Sitio_Publico[[#This Row],[id]]</f>
        <v>1-0210</v>
      </c>
      <c r="W211" s="20">
        <f>+VLOOKUP(Sitio_Publico[[#This Row],[territorio]],Estructura!$AE$4:$AH$1500,4,0)</f>
        <v>40002201</v>
      </c>
      <c r="X211" s="20" t="str">
        <f>+VLOOKUP(Sitio_Publico[[#This Row],[tema]],Estructura!$G$4:$J$1514,4,0)</f>
        <v>T-403</v>
      </c>
      <c r="Y211" s="20" t="str">
        <f>+VLOOKUP(Sitio_Publico[[#This Row],[contenido]],Estructura!$L$4:$O$18,4,0)</f>
        <v>C-404</v>
      </c>
      <c r="Z211" s="20" t="str">
        <f>+VLOOKUP(Sitio_Publico[[#This Row],[Filtro Integrado]],Estructura!$U$4:$W$52,3,0)</f>
        <v>FI-1</v>
      </c>
      <c r="AA211" s="20" t="str">
        <f>+VLOOKUP(Sitio_Publico[[#This Row],[Muestra]],Estructura!$Y$4:$AB$175,4,0)</f>
        <v>M-452</v>
      </c>
    </row>
    <row r="212" spans="1:27" ht="40.799999999999997" x14ac:dyDescent="0.3">
      <c r="A212" s="18" t="s">
        <v>912</v>
      </c>
      <c r="B212" s="12">
        <f t="shared" si="270"/>
        <v>1</v>
      </c>
      <c r="C212" s="13" t="s">
        <v>699</v>
      </c>
      <c r="D212" s="13" t="s">
        <v>700</v>
      </c>
      <c r="E212" s="17">
        <v>2202</v>
      </c>
      <c r="F212" s="13" t="s">
        <v>747</v>
      </c>
      <c r="G212" s="25" t="s">
        <v>748</v>
      </c>
      <c r="H212" s="52" t="s">
        <v>749</v>
      </c>
      <c r="I212" s="12" t="s">
        <v>37</v>
      </c>
      <c r="J212" s="12" t="s">
        <v>450</v>
      </c>
      <c r="K212" s="12" t="s">
        <v>750</v>
      </c>
      <c r="L212" s="12" t="s">
        <v>705</v>
      </c>
      <c r="M212" s="12" t="s">
        <v>706</v>
      </c>
      <c r="N212" s="12" t="s">
        <v>707</v>
      </c>
      <c r="O212" s="28" t="s">
        <v>775</v>
      </c>
      <c r="P21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Ollagüe por tipo de cultivo, durante el Años 2006-2009-2011-2013-2015-2017 de acuerdo a datos recopilados por la Elaboración propia con base en Encuestas CASEN 2006 a 2017- CLP/mes</v>
      </c>
      <c r="Q212" s="27" t="s">
        <v>709</v>
      </c>
      <c r="R212" s="28"/>
      <c r="S212" s="15" t="s">
        <v>776</v>
      </c>
      <c r="T212" s="16">
        <f t="shared" si="271"/>
        <v>777</v>
      </c>
      <c r="U212" s="24" t="s">
        <v>445</v>
      </c>
      <c r="V212" s="20" t="str">
        <f>+Sitio_Publico[[#This Row],[idcoleccion]]&amp;"-"&amp;Sitio_Publico[[#This Row],[id]]</f>
        <v>1-0211</v>
      </c>
      <c r="W212" s="20">
        <f>+VLOOKUP(Sitio_Publico[[#This Row],[territorio]],Estructura!$AE$4:$AH$1500,4,0)</f>
        <v>40002202</v>
      </c>
      <c r="X212" s="20" t="str">
        <f>+VLOOKUP(Sitio_Publico[[#This Row],[tema]],Estructura!$G$4:$J$1514,4,0)</f>
        <v>T-403</v>
      </c>
      <c r="Y212" s="20" t="str">
        <f>+VLOOKUP(Sitio_Publico[[#This Row],[contenido]],Estructura!$L$4:$O$18,4,0)</f>
        <v>C-404</v>
      </c>
      <c r="Z212" s="20" t="str">
        <f>+VLOOKUP(Sitio_Publico[[#This Row],[Filtro Integrado]],Estructura!$U$4:$W$52,3,0)</f>
        <v>FI-1</v>
      </c>
      <c r="AA212" s="20" t="str">
        <f>+VLOOKUP(Sitio_Publico[[#This Row],[Muestra]],Estructura!$Y$4:$AB$175,4,0)</f>
        <v>M-452</v>
      </c>
    </row>
    <row r="213" spans="1:27" ht="40.799999999999997" x14ac:dyDescent="0.3">
      <c r="A213" s="18" t="s">
        <v>913</v>
      </c>
      <c r="B213" s="12">
        <f t="shared" si="270"/>
        <v>1</v>
      </c>
      <c r="C213" s="13" t="s">
        <v>699</v>
      </c>
      <c r="D213" s="13" t="s">
        <v>700</v>
      </c>
      <c r="E213" s="17">
        <v>2203</v>
      </c>
      <c r="F213" s="13" t="s">
        <v>747</v>
      </c>
      <c r="G213" s="25" t="s">
        <v>748</v>
      </c>
      <c r="H213" s="52" t="s">
        <v>749</v>
      </c>
      <c r="I213" s="12" t="s">
        <v>38</v>
      </c>
      <c r="J213" s="12" t="s">
        <v>450</v>
      </c>
      <c r="K213" s="12" t="s">
        <v>750</v>
      </c>
      <c r="L213" s="12" t="s">
        <v>705</v>
      </c>
      <c r="M213" s="12" t="s">
        <v>706</v>
      </c>
      <c r="N213" s="12" t="s">
        <v>707</v>
      </c>
      <c r="O213" s="28" t="s">
        <v>777</v>
      </c>
      <c r="P21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Pedro de Atacama por tipo de cultivo, durante el Años 2006-2009-2011-2013-2015-2017 de acuerdo a datos recopilados por la Elaboración propia con base en Encuestas CASEN 2006 a 2017- CLP/mes</v>
      </c>
      <c r="Q213" s="27" t="s">
        <v>709</v>
      </c>
      <c r="R213" s="28"/>
      <c r="S213" s="15" t="s">
        <v>778</v>
      </c>
      <c r="T213" s="16">
        <f t="shared" si="271"/>
        <v>777</v>
      </c>
      <c r="U213" s="24" t="s">
        <v>445</v>
      </c>
      <c r="V213" s="20" t="str">
        <f>+Sitio_Publico[[#This Row],[idcoleccion]]&amp;"-"&amp;Sitio_Publico[[#This Row],[id]]</f>
        <v>1-0212</v>
      </c>
      <c r="W213" s="20">
        <f>+VLOOKUP(Sitio_Publico[[#This Row],[territorio]],Estructura!$AE$4:$AH$1500,4,0)</f>
        <v>40002203</v>
      </c>
      <c r="X213" s="20" t="str">
        <f>+VLOOKUP(Sitio_Publico[[#This Row],[tema]],Estructura!$G$4:$J$1514,4,0)</f>
        <v>T-403</v>
      </c>
      <c r="Y213" s="20" t="str">
        <f>+VLOOKUP(Sitio_Publico[[#This Row],[contenido]],Estructura!$L$4:$O$18,4,0)</f>
        <v>C-404</v>
      </c>
      <c r="Z213" s="20" t="str">
        <f>+VLOOKUP(Sitio_Publico[[#This Row],[Filtro Integrado]],Estructura!$U$4:$W$52,3,0)</f>
        <v>FI-1</v>
      </c>
      <c r="AA213" s="20" t="str">
        <f>+VLOOKUP(Sitio_Publico[[#This Row],[Muestra]],Estructura!$Y$4:$AB$175,4,0)</f>
        <v>M-452</v>
      </c>
    </row>
    <row r="214" spans="1:27" ht="40.799999999999997" x14ac:dyDescent="0.3">
      <c r="A214" s="18" t="s">
        <v>914</v>
      </c>
      <c r="B214" s="12">
        <f t="shared" si="270"/>
        <v>1</v>
      </c>
      <c r="C214" s="13" t="s">
        <v>699</v>
      </c>
      <c r="D214" s="13" t="s">
        <v>700</v>
      </c>
      <c r="E214" s="17">
        <v>2301</v>
      </c>
      <c r="F214" s="13" t="s">
        <v>747</v>
      </c>
      <c r="G214" s="25" t="s">
        <v>748</v>
      </c>
      <c r="H214" s="52" t="s">
        <v>749</v>
      </c>
      <c r="I214" s="12" t="s">
        <v>39</v>
      </c>
      <c r="J214" s="12" t="s">
        <v>450</v>
      </c>
      <c r="K214" s="12" t="s">
        <v>750</v>
      </c>
      <c r="L214" s="12" t="s">
        <v>705</v>
      </c>
      <c r="M214" s="12" t="s">
        <v>706</v>
      </c>
      <c r="N214" s="12" t="s">
        <v>707</v>
      </c>
      <c r="O214" s="28" t="s">
        <v>779</v>
      </c>
      <c r="P21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Tocopilla por tipo de cultivo, durante el Años 2006-2009-2011-2013-2015-2017 de acuerdo a datos recopilados por la Elaboración propia con base en Encuestas CASEN 2006 a 2017- CLP/mes</v>
      </c>
      <c r="Q214" s="27" t="s">
        <v>709</v>
      </c>
      <c r="R214" s="28"/>
      <c r="S214" s="15" t="s">
        <v>780</v>
      </c>
      <c r="T214" s="16">
        <f t="shared" si="271"/>
        <v>777</v>
      </c>
      <c r="U214" s="24" t="s">
        <v>445</v>
      </c>
      <c r="V214" s="20" t="str">
        <f>+Sitio_Publico[[#This Row],[idcoleccion]]&amp;"-"&amp;Sitio_Publico[[#This Row],[id]]</f>
        <v>1-0213</v>
      </c>
      <c r="W214" s="20">
        <f>+VLOOKUP(Sitio_Publico[[#This Row],[territorio]],Estructura!$AE$4:$AH$1500,4,0)</f>
        <v>40002301</v>
      </c>
      <c r="X214" s="20" t="str">
        <f>+VLOOKUP(Sitio_Publico[[#This Row],[tema]],Estructura!$G$4:$J$1514,4,0)</f>
        <v>T-403</v>
      </c>
      <c r="Y214" s="20" t="str">
        <f>+VLOOKUP(Sitio_Publico[[#This Row],[contenido]],Estructura!$L$4:$O$18,4,0)</f>
        <v>C-404</v>
      </c>
      <c r="Z214" s="20" t="str">
        <f>+VLOOKUP(Sitio_Publico[[#This Row],[Filtro Integrado]],Estructura!$U$4:$W$52,3,0)</f>
        <v>FI-1</v>
      </c>
      <c r="AA214" s="20" t="str">
        <f>+VLOOKUP(Sitio_Publico[[#This Row],[Muestra]],Estructura!$Y$4:$AB$175,4,0)</f>
        <v>M-452</v>
      </c>
    </row>
    <row r="215" spans="1:27" ht="40.799999999999997" x14ac:dyDescent="0.3">
      <c r="A215" s="18" t="s">
        <v>915</v>
      </c>
      <c r="B215" s="12">
        <f t="shared" si="270"/>
        <v>1</v>
      </c>
      <c r="C215" s="13" t="s">
        <v>699</v>
      </c>
      <c r="D215" s="13" t="s">
        <v>700</v>
      </c>
      <c r="E215" s="17">
        <v>2302</v>
      </c>
      <c r="F215" s="13" t="s">
        <v>747</v>
      </c>
      <c r="G215" s="25" t="s">
        <v>748</v>
      </c>
      <c r="H215" s="52" t="s">
        <v>749</v>
      </c>
      <c r="I215" s="12" t="s">
        <v>40</v>
      </c>
      <c r="J215" s="12" t="s">
        <v>450</v>
      </c>
      <c r="K215" s="12" t="s">
        <v>750</v>
      </c>
      <c r="L215" s="12" t="s">
        <v>705</v>
      </c>
      <c r="M215" s="12" t="s">
        <v>706</v>
      </c>
      <c r="N215" s="12" t="s">
        <v>707</v>
      </c>
      <c r="O215" s="28" t="s">
        <v>781</v>
      </c>
      <c r="P21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María Elena por tipo de cultivo, durante el Años 2006-2009-2011-2013-2015-2017 de acuerdo a datos recopilados por la Elaboración propia con base en Encuestas CASEN 2006 a 2017- CLP/mes</v>
      </c>
      <c r="Q215" s="27" t="s">
        <v>709</v>
      </c>
      <c r="R215" s="28"/>
      <c r="S215" s="15" t="s">
        <v>782</v>
      </c>
      <c r="T215" s="16">
        <f t="shared" si="271"/>
        <v>777</v>
      </c>
      <c r="U215" s="24" t="s">
        <v>445</v>
      </c>
      <c r="V215" s="20" t="str">
        <f>+Sitio_Publico[[#This Row],[idcoleccion]]&amp;"-"&amp;Sitio_Publico[[#This Row],[id]]</f>
        <v>1-0214</v>
      </c>
      <c r="W215" s="20">
        <f>+VLOOKUP(Sitio_Publico[[#This Row],[territorio]],Estructura!$AE$4:$AH$1500,4,0)</f>
        <v>40002302</v>
      </c>
      <c r="X215" s="20" t="str">
        <f>+VLOOKUP(Sitio_Publico[[#This Row],[tema]],Estructura!$G$4:$J$1514,4,0)</f>
        <v>T-403</v>
      </c>
      <c r="Y215" s="20" t="str">
        <f>+VLOOKUP(Sitio_Publico[[#This Row],[contenido]],Estructura!$L$4:$O$18,4,0)</f>
        <v>C-404</v>
      </c>
      <c r="Z215" s="20" t="str">
        <f>+VLOOKUP(Sitio_Publico[[#This Row],[Filtro Integrado]],Estructura!$U$4:$W$52,3,0)</f>
        <v>FI-1</v>
      </c>
      <c r="AA215" s="20" t="str">
        <f>+VLOOKUP(Sitio_Publico[[#This Row],[Muestra]],Estructura!$Y$4:$AB$175,4,0)</f>
        <v>M-452</v>
      </c>
    </row>
    <row r="216" spans="1:27" ht="40.799999999999997" x14ac:dyDescent="0.3">
      <c r="A216" s="18" t="s">
        <v>916</v>
      </c>
      <c r="B216" s="12">
        <f t="shared" si="270"/>
        <v>1</v>
      </c>
      <c r="C216" s="13" t="s">
        <v>699</v>
      </c>
      <c r="D216" s="13" t="s">
        <v>700</v>
      </c>
      <c r="E216" s="17">
        <v>3101</v>
      </c>
      <c r="F216" s="13" t="s">
        <v>747</v>
      </c>
      <c r="G216" s="25" t="s">
        <v>748</v>
      </c>
      <c r="H216" s="52" t="s">
        <v>749</v>
      </c>
      <c r="I216" s="12" t="s">
        <v>41</v>
      </c>
      <c r="J216" s="12" t="s">
        <v>450</v>
      </c>
      <c r="K216" s="12" t="s">
        <v>750</v>
      </c>
      <c r="L216" s="12" t="s">
        <v>705</v>
      </c>
      <c r="M216" s="12" t="s">
        <v>706</v>
      </c>
      <c r="N216" s="12" t="s">
        <v>707</v>
      </c>
      <c r="O216" s="28" t="s">
        <v>783</v>
      </c>
      <c r="P21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Copiapó por tipo de cultivo, durante el Años 2006-2009-2011-2013-2015-2017 de acuerdo a datos recopilados por la Elaboración propia con base en Encuestas CASEN 2006 a 2017- CLP/mes</v>
      </c>
      <c r="Q216" s="27" t="s">
        <v>709</v>
      </c>
      <c r="R216" s="28"/>
      <c r="S216" s="15" t="s">
        <v>784</v>
      </c>
      <c r="T216" s="16">
        <f t="shared" si="271"/>
        <v>777</v>
      </c>
      <c r="U216" s="24" t="s">
        <v>445</v>
      </c>
      <c r="V216" s="20" t="str">
        <f>+Sitio_Publico[[#This Row],[idcoleccion]]&amp;"-"&amp;Sitio_Publico[[#This Row],[id]]</f>
        <v>1-0215</v>
      </c>
      <c r="W216" s="20">
        <f>+VLOOKUP(Sitio_Publico[[#This Row],[territorio]],Estructura!$AE$4:$AH$1500,4,0)</f>
        <v>40003101</v>
      </c>
      <c r="X216" s="20" t="str">
        <f>+VLOOKUP(Sitio_Publico[[#This Row],[tema]],Estructura!$G$4:$J$1514,4,0)</f>
        <v>T-403</v>
      </c>
      <c r="Y216" s="20" t="str">
        <f>+VLOOKUP(Sitio_Publico[[#This Row],[contenido]],Estructura!$L$4:$O$18,4,0)</f>
        <v>C-404</v>
      </c>
      <c r="Z216" s="20" t="str">
        <f>+VLOOKUP(Sitio_Publico[[#This Row],[Filtro Integrado]],Estructura!$U$4:$W$52,3,0)</f>
        <v>FI-1</v>
      </c>
      <c r="AA216" s="20" t="str">
        <f>+VLOOKUP(Sitio_Publico[[#This Row],[Muestra]],Estructura!$Y$4:$AB$175,4,0)</f>
        <v>M-452</v>
      </c>
    </row>
    <row r="217" spans="1:27" ht="40.799999999999997" x14ac:dyDescent="0.3">
      <c r="A217" s="18" t="s">
        <v>917</v>
      </c>
      <c r="B217" s="12">
        <f t="shared" si="270"/>
        <v>1</v>
      </c>
      <c r="C217" s="13" t="s">
        <v>699</v>
      </c>
      <c r="D217" s="13" t="s">
        <v>700</v>
      </c>
      <c r="E217" s="17">
        <v>3102</v>
      </c>
      <c r="F217" s="13" t="s">
        <v>747</v>
      </c>
      <c r="G217" s="25" t="s">
        <v>748</v>
      </c>
      <c r="H217" s="52" t="s">
        <v>749</v>
      </c>
      <c r="I217" s="12" t="s">
        <v>42</v>
      </c>
      <c r="J217" s="12" t="s">
        <v>450</v>
      </c>
      <c r="K217" s="12" t="s">
        <v>750</v>
      </c>
      <c r="L217" s="12" t="s">
        <v>705</v>
      </c>
      <c r="M217" s="12" t="s">
        <v>706</v>
      </c>
      <c r="N217" s="12" t="s">
        <v>707</v>
      </c>
      <c r="O217" s="28" t="s">
        <v>785</v>
      </c>
      <c r="P21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Caldera por tipo de cultivo, durante el Años 2006-2009-2011-2013-2015-2017 de acuerdo a datos recopilados por la Elaboración propia con base en Encuestas CASEN 2006 a 2017- CLP/mes</v>
      </c>
      <c r="Q217" s="27" t="s">
        <v>709</v>
      </c>
      <c r="R217" s="28"/>
      <c r="S217" s="15" t="s">
        <v>786</v>
      </c>
      <c r="T217" s="16">
        <f t="shared" si="271"/>
        <v>777</v>
      </c>
      <c r="U217" s="24" t="s">
        <v>445</v>
      </c>
      <c r="V217" s="20" t="str">
        <f>+Sitio_Publico[[#This Row],[idcoleccion]]&amp;"-"&amp;Sitio_Publico[[#This Row],[id]]</f>
        <v>1-0216</v>
      </c>
      <c r="W217" s="20">
        <f>+VLOOKUP(Sitio_Publico[[#This Row],[territorio]],Estructura!$AE$4:$AH$1500,4,0)</f>
        <v>40003102</v>
      </c>
      <c r="X217" s="20" t="str">
        <f>+VLOOKUP(Sitio_Publico[[#This Row],[tema]],Estructura!$G$4:$J$1514,4,0)</f>
        <v>T-403</v>
      </c>
      <c r="Y217" s="20" t="str">
        <f>+VLOOKUP(Sitio_Publico[[#This Row],[contenido]],Estructura!$L$4:$O$18,4,0)</f>
        <v>C-404</v>
      </c>
      <c r="Z217" s="20" t="str">
        <f>+VLOOKUP(Sitio_Publico[[#This Row],[Filtro Integrado]],Estructura!$U$4:$W$52,3,0)</f>
        <v>FI-1</v>
      </c>
      <c r="AA217" s="20" t="str">
        <f>+VLOOKUP(Sitio_Publico[[#This Row],[Muestra]],Estructura!$Y$4:$AB$175,4,0)</f>
        <v>M-452</v>
      </c>
    </row>
    <row r="218" spans="1:27" ht="40.799999999999997" x14ac:dyDescent="0.3">
      <c r="A218" s="18" t="s">
        <v>918</v>
      </c>
      <c r="B218" s="12">
        <f t="shared" si="270"/>
        <v>1</v>
      </c>
      <c r="C218" s="13" t="s">
        <v>699</v>
      </c>
      <c r="D218" s="13" t="s">
        <v>700</v>
      </c>
      <c r="E218" s="17">
        <v>3103</v>
      </c>
      <c r="F218" s="13" t="s">
        <v>747</v>
      </c>
      <c r="G218" s="25" t="s">
        <v>748</v>
      </c>
      <c r="H218" s="52" t="s">
        <v>749</v>
      </c>
      <c r="I218" s="12" t="s">
        <v>43</v>
      </c>
      <c r="J218" s="12" t="s">
        <v>450</v>
      </c>
      <c r="K218" s="12" t="s">
        <v>750</v>
      </c>
      <c r="L218" s="12" t="s">
        <v>705</v>
      </c>
      <c r="M218" s="12" t="s">
        <v>706</v>
      </c>
      <c r="N218" s="12" t="s">
        <v>707</v>
      </c>
      <c r="O218" s="28" t="s">
        <v>787</v>
      </c>
      <c r="P21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Tierra Amarilla por tipo de cultivo, durante el Años 2006-2009-2011-2013-2015-2017 de acuerdo a datos recopilados por la Elaboración propia con base en Encuestas CASEN 2006 a 2017- CLP/mes</v>
      </c>
      <c r="Q218" s="27" t="s">
        <v>709</v>
      </c>
      <c r="R218" s="28"/>
      <c r="S218" s="15" t="s">
        <v>788</v>
      </c>
      <c r="T218" s="16">
        <f t="shared" si="271"/>
        <v>777</v>
      </c>
      <c r="U218" s="24" t="s">
        <v>445</v>
      </c>
      <c r="V218" s="20" t="str">
        <f>+Sitio_Publico[[#This Row],[idcoleccion]]&amp;"-"&amp;Sitio_Publico[[#This Row],[id]]</f>
        <v>1-0217</v>
      </c>
      <c r="W218" s="20">
        <f>+VLOOKUP(Sitio_Publico[[#This Row],[territorio]],Estructura!$AE$4:$AH$1500,4,0)</f>
        <v>40003103</v>
      </c>
      <c r="X218" s="20" t="str">
        <f>+VLOOKUP(Sitio_Publico[[#This Row],[tema]],Estructura!$G$4:$J$1514,4,0)</f>
        <v>T-403</v>
      </c>
      <c r="Y218" s="20" t="str">
        <f>+VLOOKUP(Sitio_Publico[[#This Row],[contenido]],Estructura!$L$4:$O$18,4,0)</f>
        <v>C-404</v>
      </c>
      <c r="Z218" s="20" t="str">
        <f>+VLOOKUP(Sitio_Publico[[#This Row],[Filtro Integrado]],Estructura!$U$4:$W$52,3,0)</f>
        <v>FI-1</v>
      </c>
      <c r="AA218" s="20" t="str">
        <f>+VLOOKUP(Sitio_Publico[[#This Row],[Muestra]],Estructura!$Y$4:$AB$175,4,0)</f>
        <v>M-452</v>
      </c>
    </row>
    <row r="219" spans="1:27" ht="40.799999999999997" x14ac:dyDescent="0.3">
      <c r="A219" s="18" t="s">
        <v>919</v>
      </c>
      <c r="B219" s="12">
        <f t="shared" si="270"/>
        <v>1</v>
      </c>
      <c r="C219" s="13" t="s">
        <v>699</v>
      </c>
      <c r="D219" s="13" t="s">
        <v>700</v>
      </c>
      <c r="E219" s="17">
        <v>3201</v>
      </c>
      <c r="F219" s="13" t="s">
        <v>747</v>
      </c>
      <c r="G219" s="25" t="s">
        <v>748</v>
      </c>
      <c r="H219" s="52" t="s">
        <v>749</v>
      </c>
      <c r="I219" s="12" t="s">
        <v>44</v>
      </c>
      <c r="J219" s="12" t="s">
        <v>450</v>
      </c>
      <c r="K219" s="12" t="s">
        <v>750</v>
      </c>
      <c r="L219" s="12" t="s">
        <v>705</v>
      </c>
      <c r="M219" s="12" t="s">
        <v>706</v>
      </c>
      <c r="N219" s="12" t="s">
        <v>707</v>
      </c>
      <c r="O219" s="28" t="s">
        <v>789</v>
      </c>
      <c r="P21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Chañaral por tipo de cultivo, durante el Años 2006-2009-2011-2013-2015-2017 de acuerdo a datos recopilados por la Elaboración propia con base en Encuestas CASEN 2006 a 2017- CLP/mes</v>
      </c>
      <c r="Q219" s="27" t="s">
        <v>709</v>
      </c>
      <c r="R219" s="28"/>
      <c r="S219" s="15" t="s">
        <v>790</v>
      </c>
      <c r="T219" s="16">
        <f t="shared" si="271"/>
        <v>777</v>
      </c>
      <c r="U219" s="24" t="s">
        <v>445</v>
      </c>
      <c r="V219" s="20" t="str">
        <f>+Sitio_Publico[[#This Row],[idcoleccion]]&amp;"-"&amp;Sitio_Publico[[#This Row],[id]]</f>
        <v>1-0218</v>
      </c>
      <c r="W219" s="20">
        <f>+VLOOKUP(Sitio_Publico[[#This Row],[territorio]],Estructura!$AE$4:$AH$1500,4,0)</f>
        <v>40003201</v>
      </c>
      <c r="X219" s="20" t="str">
        <f>+VLOOKUP(Sitio_Publico[[#This Row],[tema]],Estructura!$G$4:$J$1514,4,0)</f>
        <v>T-403</v>
      </c>
      <c r="Y219" s="20" t="str">
        <f>+VLOOKUP(Sitio_Publico[[#This Row],[contenido]],Estructura!$L$4:$O$18,4,0)</f>
        <v>C-404</v>
      </c>
      <c r="Z219" s="20" t="str">
        <f>+VLOOKUP(Sitio_Publico[[#This Row],[Filtro Integrado]],Estructura!$U$4:$W$52,3,0)</f>
        <v>FI-1</v>
      </c>
      <c r="AA219" s="20" t="str">
        <f>+VLOOKUP(Sitio_Publico[[#This Row],[Muestra]],Estructura!$Y$4:$AB$175,4,0)</f>
        <v>M-452</v>
      </c>
    </row>
    <row r="220" spans="1:27" ht="40.799999999999997" x14ac:dyDescent="0.3">
      <c r="A220" s="18" t="s">
        <v>920</v>
      </c>
      <c r="B220" s="12">
        <f t="shared" si="270"/>
        <v>1</v>
      </c>
      <c r="C220" s="13" t="s">
        <v>699</v>
      </c>
      <c r="D220" s="13" t="s">
        <v>700</v>
      </c>
      <c r="E220" s="17">
        <v>3202</v>
      </c>
      <c r="F220" s="13" t="s">
        <v>747</v>
      </c>
      <c r="G220" s="25" t="s">
        <v>748</v>
      </c>
      <c r="H220" s="52" t="s">
        <v>749</v>
      </c>
      <c r="I220" s="12" t="s">
        <v>45</v>
      </c>
      <c r="J220" s="12" t="s">
        <v>450</v>
      </c>
      <c r="K220" s="12" t="s">
        <v>750</v>
      </c>
      <c r="L220" s="12" t="s">
        <v>705</v>
      </c>
      <c r="M220" s="12" t="s">
        <v>706</v>
      </c>
      <c r="N220" s="12" t="s">
        <v>707</v>
      </c>
      <c r="O220" s="28" t="s">
        <v>791</v>
      </c>
      <c r="P22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Diego de Almagro por tipo de cultivo, durante el Años 2006-2009-2011-2013-2015-2017 de acuerdo a datos recopilados por la Elaboración propia con base en Encuestas CASEN 2006 a 2017- CLP/mes</v>
      </c>
      <c r="Q220" s="27" t="s">
        <v>709</v>
      </c>
      <c r="R220" s="28"/>
      <c r="S220" s="15" t="s">
        <v>792</v>
      </c>
      <c r="T220" s="16">
        <f t="shared" si="271"/>
        <v>777</v>
      </c>
      <c r="U220" s="24" t="s">
        <v>445</v>
      </c>
      <c r="V220" s="20" t="str">
        <f>+Sitio_Publico[[#This Row],[idcoleccion]]&amp;"-"&amp;Sitio_Publico[[#This Row],[id]]</f>
        <v>1-0219</v>
      </c>
      <c r="W220" s="20">
        <f>+VLOOKUP(Sitio_Publico[[#This Row],[territorio]],Estructura!$AE$4:$AH$1500,4,0)</f>
        <v>40003202</v>
      </c>
      <c r="X220" s="20" t="str">
        <f>+VLOOKUP(Sitio_Publico[[#This Row],[tema]],Estructura!$G$4:$J$1514,4,0)</f>
        <v>T-403</v>
      </c>
      <c r="Y220" s="20" t="str">
        <f>+VLOOKUP(Sitio_Publico[[#This Row],[contenido]],Estructura!$L$4:$O$18,4,0)</f>
        <v>C-404</v>
      </c>
      <c r="Z220" s="20" t="str">
        <f>+VLOOKUP(Sitio_Publico[[#This Row],[Filtro Integrado]],Estructura!$U$4:$W$52,3,0)</f>
        <v>FI-1</v>
      </c>
      <c r="AA220" s="20" t="str">
        <f>+VLOOKUP(Sitio_Publico[[#This Row],[Muestra]],Estructura!$Y$4:$AB$175,4,0)</f>
        <v>M-452</v>
      </c>
    </row>
    <row r="221" spans="1:27" ht="40.799999999999997" x14ac:dyDescent="0.3">
      <c r="A221" s="18" t="s">
        <v>921</v>
      </c>
      <c r="B221" s="12">
        <f t="shared" si="270"/>
        <v>1</v>
      </c>
      <c r="C221" s="13" t="s">
        <v>699</v>
      </c>
      <c r="D221" s="13" t="s">
        <v>700</v>
      </c>
      <c r="E221" s="17">
        <v>3301</v>
      </c>
      <c r="F221" s="13" t="s">
        <v>747</v>
      </c>
      <c r="G221" s="25" t="s">
        <v>748</v>
      </c>
      <c r="H221" s="52" t="s">
        <v>749</v>
      </c>
      <c r="I221" s="12" t="s">
        <v>46</v>
      </c>
      <c r="J221" s="12" t="s">
        <v>450</v>
      </c>
      <c r="K221" s="12" t="s">
        <v>750</v>
      </c>
      <c r="L221" s="12" t="s">
        <v>705</v>
      </c>
      <c r="M221" s="12" t="s">
        <v>706</v>
      </c>
      <c r="N221" s="12" t="s">
        <v>707</v>
      </c>
      <c r="O221" s="28" t="s">
        <v>793</v>
      </c>
      <c r="P22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Vallenar por tipo de cultivo, durante el Años 2006-2009-2011-2013-2015-2017 de acuerdo a datos recopilados por la Elaboración propia con base en Encuestas CASEN 2006 a 2017- CLP/mes</v>
      </c>
      <c r="Q221" s="27" t="s">
        <v>709</v>
      </c>
      <c r="R221" s="28"/>
      <c r="S221" s="15" t="s">
        <v>794</v>
      </c>
      <c r="T221" s="16">
        <f t="shared" si="271"/>
        <v>777</v>
      </c>
      <c r="U221" s="24" t="s">
        <v>445</v>
      </c>
      <c r="V221" s="20" t="str">
        <f>+Sitio_Publico[[#This Row],[idcoleccion]]&amp;"-"&amp;Sitio_Publico[[#This Row],[id]]</f>
        <v>1-0220</v>
      </c>
      <c r="W221" s="20">
        <f>+VLOOKUP(Sitio_Publico[[#This Row],[territorio]],Estructura!$AE$4:$AH$1500,4,0)</f>
        <v>40003301</v>
      </c>
      <c r="X221" s="20" t="str">
        <f>+VLOOKUP(Sitio_Publico[[#This Row],[tema]],Estructura!$G$4:$J$1514,4,0)</f>
        <v>T-403</v>
      </c>
      <c r="Y221" s="20" t="str">
        <f>+VLOOKUP(Sitio_Publico[[#This Row],[contenido]],Estructura!$L$4:$O$18,4,0)</f>
        <v>C-404</v>
      </c>
      <c r="Z221" s="20" t="str">
        <f>+VLOOKUP(Sitio_Publico[[#This Row],[Filtro Integrado]],Estructura!$U$4:$W$52,3,0)</f>
        <v>FI-1</v>
      </c>
      <c r="AA221" s="20" t="str">
        <f>+VLOOKUP(Sitio_Publico[[#This Row],[Muestra]],Estructura!$Y$4:$AB$175,4,0)</f>
        <v>M-452</v>
      </c>
    </row>
    <row r="222" spans="1:27" ht="40.799999999999997" x14ac:dyDescent="0.3">
      <c r="A222" s="18" t="s">
        <v>922</v>
      </c>
      <c r="B222" s="12">
        <f t="shared" si="270"/>
        <v>1</v>
      </c>
      <c r="C222" s="13" t="s">
        <v>699</v>
      </c>
      <c r="D222" s="13" t="s">
        <v>700</v>
      </c>
      <c r="E222" s="17">
        <v>3302</v>
      </c>
      <c r="F222" s="13" t="s">
        <v>747</v>
      </c>
      <c r="G222" s="25" t="s">
        <v>748</v>
      </c>
      <c r="H222" s="52" t="s">
        <v>749</v>
      </c>
      <c r="I222" s="12" t="s">
        <v>47</v>
      </c>
      <c r="J222" s="12" t="s">
        <v>450</v>
      </c>
      <c r="K222" s="12" t="s">
        <v>750</v>
      </c>
      <c r="L222" s="12" t="s">
        <v>705</v>
      </c>
      <c r="M222" s="12" t="s">
        <v>706</v>
      </c>
      <c r="N222" s="12" t="s">
        <v>707</v>
      </c>
      <c r="O222" s="28" t="s">
        <v>795</v>
      </c>
      <c r="P22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del Carmen por tipo de cultivo, durante el Años 2006-2009-2011-2013-2015-2017 de acuerdo a datos recopilados por la Elaboración propia con base en Encuestas CASEN 2006 a 2017- CLP/mes</v>
      </c>
      <c r="Q222" s="27" t="s">
        <v>709</v>
      </c>
      <c r="R222" s="28"/>
      <c r="S222" s="15" t="s">
        <v>796</v>
      </c>
      <c r="T222" s="16">
        <f t="shared" si="271"/>
        <v>777</v>
      </c>
      <c r="U222" s="24" t="s">
        <v>445</v>
      </c>
      <c r="V222" s="20" t="str">
        <f>+Sitio_Publico[[#This Row],[idcoleccion]]&amp;"-"&amp;Sitio_Publico[[#This Row],[id]]</f>
        <v>1-0221</v>
      </c>
      <c r="W222" s="20">
        <f>+VLOOKUP(Sitio_Publico[[#This Row],[territorio]],Estructura!$AE$4:$AH$1500,4,0)</f>
        <v>40003302</v>
      </c>
      <c r="X222" s="20" t="str">
        <f>+VLOOKUP(Sitio_Publico[[#This Row],[tema]],Estructura!$G$4:$J$1514,4,0)</f>
        <v>T-403</v>
      </c>
      <c r="Y222" s="20" t="str">
        <f>+VLOOKUP(Sitio_Publico[[#This Row],[contenido]],Estructura!$L$4:$O$18,4,0)</f>
        <v>C-404</v>
      </c>
      <c r="Z222" s="20" t="str">
        <f>+VLOOKUP(Sitio_Publico[[#This Row],[Filtro Integrado]],Estructura!$U$4:$W$52,3,0)</f>
        <v>FI-1</v>
      </c>
      <c r="AA222" s="20" t="str">
        <f>+VLOOKUP(Sitio_Publico[[#This Row],[Muestra]],Estructura!$Y$4:$AB$175,4,0)</f>
        <v>M-452</v>
      </c>
    </row>
    <row r="223" spans="1:27" ht="40.799999999999997" x14ac:dyDescent="0.3">
      <c r="A223" s="18" t="s">
        <v>923</v>
      </c>
      <c r="B223" s="12">
        <f t="shared" si="270"/>
        <v>1</v>
      </c>
      <c r="C223" s="13" t="s">
        <v>699</v>
      </c>
      <c r="D223" s="13" t="s">
        <v>700</v>
      </c>
      <c r="E223" s="17">
        <v>3303</v>
      </c>
      <c r="F223" s="13" t="s">
        <v>747</v>
      </c>
      <c r="G223" s="25" t="s">
        <v>748</v>
      </c>
      <c r="H223" s="52" t="s">
        <v>749</v>
      </c>
      <c r="I223" s="12" t="s">
        <v>48</v>
      </c>
      <c r="J223" s="12" t="s">
        <v>450</v>
      </c>
      <c r="K223" s="12" t="s">
        <v>750</v>
      </c>
      <c r="L223" s="12" t="s">
        <v>705</v>
      </c>
      <c r="M223" s="12" t="s">
        <v>706</v>
      </c>
      <c r="N223" s="12" t="s">
        <v>707</v>
      </c>
      <c r="O223" s="28" t="s">
        <v>797</v>
      </c>
      <c r="P22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Freirina por tipo de cultivo, durante el Años 2006-2009-2011-2013-2015-2017 de acuerdo a datos recopilados por la Elaboración propia con base en Encuestas CASEN 2006 a 2017- CLP/mes</v>
      </c>
      <c r="Q223" s="27" t="s">
        <v>709</v>
      </c>
      <c r="R223" s="28"/>
      <c r="S223" s="15" t="s">
        <v>798</v>
      </c>
      <c r="T223" s="16">
        <f t="shared" si="271"/>
        <v>777</v>
      </c>
      <c r="U223" s="24" t="s">
        <v>445</v>
      </c>
      <c r="V223" s="20" t="str">
        <f>+Sitio_Publico[[#This Row],[idcoleccion]]&amp;"-"&amp;Sitio_Publico[[#This Row],[id]]</f>
        <v>1-0222</v>
      </c>
      <c r="W223" s="20">
        <f>+VLOOKUP(Sitio_Publico[[#This Row],[territorio]],Estructura!$AE$4:$AH$1500,4,0)</f>
        <v>40003303</v>
      </c>
      <c r="X223" s="20" t="str">
        <f>+VLOOKUP(Sitio_Publico[[#This Row],[tema]],Estructura!$G$4:$J$1514,4,0)</f>
        <v>T-403</v>
      </c>
      <c r="Y223" s="20" t="str">
        <f>+VLOOKUP(Sitio_Publico[[#This Row],[contenido]],Estructura!$L$4:$O$18,4,0)</f>
        <v>C-404</v>
      </c>
      <c r="Z223" s="20" t="str">
        <f>+VLOOKUP(Sitio_Publico[[#This Row],[Filtro Integrado]],Estructura!$U$4:$W$52,3,0)</f>
        <v>FI-1</v>
      </c>
      <c r="AA223" s="20" t="str">
        <f>+VLOOKUP(Sitio_Publico[[#This Row],[Muestra]],Estructura!$Y$4:$AB$175,4,0)</f>
        <v>M-452</v>
      </c>
    </row>
    <row r="224" spans="1:27" ht="40.799999999999997" x14ac:dyDescent="0.3">
      <c r="A224" s="18" t="s">
        <v>924</v>
      </c>
      <c r="B224" s="12">
        <f t="shared" si="270"/>
        <v>1</v>
      </c>
      <c r="C224" s="13" t="s">
        <v>699</v>
      </c>
      <c r="D224" s="13" t="s">
        <v>700</v>
      </c>
      <c r="E224" s="17">
        <v>3304</v>
      </c>
      <c r="F224" s="13" t="s">
        <v>747</v>
      </c>
      <c r="G224" s="25" t="s">
        <v>748</v>
      </c>
      <c r="H224" s="52" t="s">
        <v>749</v>
      </c>
      <c r="I224" s="12" t="s">
        <v>49</v>
      </c>
      <c r="J224" s="12" t="s">
        <v>450</v>
      </c>
      <c r="K224" s="12" t="s">
        <v>750</v>
      </c>
      <c r="L224" s="12" t="s">
        <v>705</v>
      </c>
      <c r="M224" s="12" t="s">
        <v>706</v>
      </c>
      <c r="N224" s="12" t="s">
        <v>707</v>
      </c>
      <c r="O224" s="28" t="s">
        <v>799</v>
      </c>
      <c r="P22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Huasco por tipo de cultivo, durante el Años 2006-2009-2011-2013-2015-2017 de acuerdo a datos recopilados por la Elaboración propia con base en Encuestas CASEN 2006 a 2017- CLP/mes</v>
      </c>
      <c r="Q224" s="27" t="s">
        <v>709</v>
      </c>
      <c r="R224" s="28"/>
      <c r="S224" s="15" t="s">
        <v>800</v>
      </c>
      <c r="T224" s="16">
        <f t="shared" si="271"/>
        <v>777</v>
      </c>
      <c r="U224" s="24" t="s">
        <v>445</v>
      </c>
      <c r="V224" s="20" t="str">
        <f>+Sitio_Publico[[#This Row],[idcoleccion]]&amp;"-"&amp;Sitio_Publico[[#This Row],[id]]</f>
        <v>1-0223</v>
      </c>
      <c r="W224" s="20">
        <f>+VLOOKUP(Sitio_Publico[[#This Row],[territorio]],Estructura!$AE$4:$AH$1500,4,0)</f>
        <v>40003304</v>
      </c>
      <c r="X224" s="20" t="str">
        <f>+VLOOKUP(Sitio_Publico[[#This Row],[tema]],Estructura!$G$4:$J$1514,4,0)</f>
        <v>T-403</v>
      </c>
      <c r="Y224" s="20" t="str">
        <f>+VLOOKUP(Sitio_Publico[[#This Row],[contenido]],Estructura!$L$4:$O$18,4,0)</f>
        <v>C-404</v>
      </c>
      <c r="Z224" s="20" t="str">
        <f>+VLOOKUP(Sitio_Publico[[#This Row],[Filtro Integrado]],Estructura!$U$4:$W$52,3,0)</f>
        <v>FI-1</v>
      </c>
      <c r="AA224" s="20" t="str">
        <f>+VLOOKUP(Sitio_Publico[[#This Row],[Muestra]],Estructura!$Y$4:$AB$175,4,0)</f>
        <v>M-452</v>
      </c>
    </row>
    <row r="225" spans="1:27" ht="40.799999999999997" x14ac:dyDescent="0.3">
      <c r="A225" s="18" t="s">
        <v>925</v>
      </c>
      <c r="B225" s="12">
        <f t="shared" si="270"/>
        <v>1</v>
      </c>
      <c r="C225" s="13" t="s">
        <v>699</v>
      </c>
      <c r="D225" s="13" t="s">
        <v>700</v>
      </c>
      <c r="E225" s="17">
        <v>4101</v>
      </c>
      <c r="F225" s="13" t="s">
        <v>747</v>
      </c>
      <c r="G225" s="25" t="s">
        <v>748</v>
      </c>
      <c r="H225" s="52" t="s">
        <v>749</v>
      </c>
      <c r="I225" s="12" t="s">
        <v>50</v>
      </c>
      <c r="J225" s="12" t="s">
        <v>450</v>
      </c>
      <c r="K225" s="12" t="s">
        <v>750</v>
      </c>
      <c r="L225" s="12" t="s">
        <v>705</v>
      </c>
      <c r="M225" s="12" t="s">
        <v>706</v>
      </c>
      <c r="N225" s="12" t="s">
        <v>707</v>
      </c>
      <c r="O225" s="28" t="s">
        <v>801</v>
      </c>
      <c r="P22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Serena por tipo de cultivo, durante el Años 2006-2009-2011-2013-2015-2017 de acuerdo a datos recopilados por la Elaboración propia con base en Encuestas CASEN 2006 a 2017- CLP/mes</v>
      </c>
      <c r="Q225" s="27" t="s">
        <v>709</v>
      </c>
      <c r="R225" s="28"/>
      <c r="S225" s="15" t="s">
        <v>802</v>
      </c>
      <c r="T225" s="16">
        <f t="shared" si="271"/>
        <v>777</v>
      </c>
      <c r="U225" s="24" t="s">
        <v>445</v>
      </c>
      <c r="V225" s="20" t="str">
        <f>+Sitio_Publico[[#This Row],[idcoleccion]]&amp;"-"&amp;Sitio_Publico[[#This Row],[id]]</f>
        <v>1-0224</v>
      </c>
      <c r="W225" s="20">
        <f>+VLOOKUP(Sitio_Publico[[#This Row],[territorio]],Estructura!$AE$4:$AH$1500,4,0)</f>
        <v>40004101</v>
      </c>
      <c r="X225" s="20" t="str">
        <f>+VLOOKUP(Sitio_Publico[[#This Row],[tema]],Estructura!$G$4:$J$1514,4,0)</f>
        <v>T-403</v>
      </c>
      <c r="Y225" s="20" t="str">
        <f>+VLOOKUP(Sitio_Publico[[#This Row],[contenido]],Estructura!$L$4:$O$18,4,0)</f>
        <v>C-404</v>
      </c>
      <c r="Z225" s="20" t="str">
        <f>+VLOOKUP(Sitio_Publico[[#This Row],[Filtro Integrado]],Estructura!$U$4:$W$52,3,0)</f>
        <v>FI-1</v>
      </c>
      <c r="AA225" s="20" t="str">
        <f>+VLOOKUP(Sitio_Publico[[#This Row],[Muestra]],Estructura!$Y$4:$AB$175,4,0)</f>
        <v>M-452</v>
      </c>
    </row>
    <row r="226" spans="1:27" ht="40.799999999999997" x14ac:dyDescent="0.3">
      <c r="A226" s="18" t="s">
        <v>926</v>
      </c>
      <c r="B226" s="12">
        <f t="shared" si="270"/>
        <v>1</v>
      </c>
      <c r="C226" s="13" t="s">
        <v>699</v>
      </c>
      <c r="D226" s="13" t="s">
        <v>700</v>
      </c>
      <c r="E226" s="17">
        <v>4102</v>
      </c>
      <c r="F226" s="13" t="s">
        <v>747</v>
      </c>
      <c r="G226" s="25" t="s">
        <v>748</v>
      </c>
      <c r="H226" s="52" t="s">
        <v>749</v>
      </c>
      <c r="I226" s="12" t="s">
        <v>22</v>
      </c>
      <c r="J226" s="12" t="s">
        <v>450</v>
      </c>
      <c r="K226" s="12" t="s">
        <v>750</v>
      </c>
      <c r="L226" s="12" t="s">
        <v>705</v>
      </c>
      <c r="M226" s="12" t="s">
        <v>706</v>
      </c>
      <c r="N226" s="12" t="s">
        <v>707</v>
      </c>
      <c r="O226" s="28" t="s">
        <v>803</v>
      </c>
      <c r="P22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Coquimbo por tipo de cultivo, durante el Años 2006-2009-2011-2013-2015-2017 de acuerdo a datos recopilados por la Elaboración propia con base en Encuestas CASEN 2006 a 2017- CLP/mes</v>
      </c>
      <c r="Q226" s="27" t="s">
        <v>709</v>
      </c>
      <c r="R226" s="28"/>
      <c r="S226" s="15" t="s">
        <v>804</v>
      </c>
      <c r="T226" s="16">
        <f t="shared" si="271"/>
        <v>777</v>
      </c>
      <c r="U226" s="24" t="s">
        <v>445</v>
      </c>
      <c r="V226" s="20" t="str">
        <f>+Sitio_Publico[[#This Row],[idcoleccion]]&amp;"-"&amp;Sitio_Publico[[#This Row],[id]]</f>
        <v>1-0225</v>
      </c>
      <c r="W226" s="20">
        <f>+VLOOKUP(Sitio_Publico[[#This Row],[territorio]],Estructura!$AE$4:$AH$1500,4,0)</f>
        <v>40004102</v>
      </c>
      <c r="X226" s="20" t="str">
        <f>+VLOOKUP(Sitio_Publico[[#This Row],[tema]],Estructura!$G$4:$J$1514,4,0)</f>
        <v>T-403</v>
      </c>
      <c r="Y226" s="20" t="str">
        <f>+VLOOKUP(Sitio_Publico[[#This Row],[contenido]],Estructura!$L$4:$O$18,4,0)</f>
        <v>C-404</v>
      </c>
      <c r="Z226" s="20" t="str">
        <f>+VLOOKUP(Sitio_Publico[[#This Row],[Filtro Integrado]],Estructura!$U$4:$W$52,3,0)</f>
        <v>FI-1</v>
      </c>
      <c r="AA226" s="20" t="str">
        <f>+VLOOKUP(Sitio_Publico[[#This Row],[Muestra]],Estructura!$Y$4:$AB$175,4,0)</f>
        <v>M-452</v>
      </c>
    </row>
    <row r="227" spans="1:27" ht="40.799999999999997" x14ac:dyDescent="0.3">
      <c r="A227" s="18" t="s">
        <v>927</v>
      </c>
      <c r="B227" s="12">
        <f t="shared" si="270"/>
        <v>1</v>
      </c>
      <c r="C227" s="13" t="s">
        <v>699</v>
      </c>
      <c r="D227" s="13" t="s">
        <v>700</v>
      </c>
      <c r="E227" s="17">
        <v>4103</v>
      </c>
      <c r="F227" s="13" t="s">
        <v>747</v>
      </c>
      <c r="G227" s="25" t="s">
        <v>748</v>
      </c>
      <c r="H227" s="52" t="s">
        <v>749</v>
      </c>
      <c r="I227" s="12" t="s">
        <v>51</v>
      </c>
      <c r="J227" s="12" t="s">
        <v>450</v>
      </c>
      <c r="K227" s="12" t="s">
        <v>750</v>
      </c>
      <c r="L227" s="12" t="s">
        <v>705</v>
      </c>
      <c r="M227" s="12" t="s">
        <v>706</v>
      </c>
      <c r="N227" s="12" t="s">
        <v>707</v>
      </c>
      <c r="O227" s="28" t="s">
        <v>805</v>
      </c>
      <c r="P22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Andacollo por tipo de cultivo, durante el Años 2006-2009-2011-2013-2015-2017 de acuerdo a datos recopilados por la Elaboración propia con base en Encuestas CASEN 2006 a 2017- CLP/mes</v>
      </c>
      <c r="Q227" s="27" t="s">
        <v>709</v>
      </c>
      <c r="R227" s="28"/>
      <c r="S227" s="15" t="s">
        <v>806</v>
      </c>
      <c r="T227" s="16">
        <f t="shared" si="271"/>
        <v>777</v>
      </c>
      <c r="U227" s="24" t="s">
        <v>445</v>
      </c>
      <c r="V227" s="20" t="str">
        <f>+Sitio_Publico[[#This Row],[idcoleccion]]&amp;"-"&amp;Sitio_Publico[[#This Row],[id]]</f>
        <v>1-0226</v>
      </c>
      <c r="W227" s="20">
        <f>+VLOOKUP(Sitio_Publico[[#This Row],[territorio]],Estructura!$AE$4:$AH$1500,4,0)</f>
        <v>40004103</v>
      </c>
      <c r="X227" s="20" t="str">
        <f>+VLOOKUP(Sitio_Publico[[#This Row],[tema]],Estructura!$G$4:$J$1514,4,0)</f>
        <v>T-403</v>
      </c>
      <c r="Y227" s="20" t="str">
        <f>+VLOOKUP(Sitio_Publico[[#This Row],[contenido]],Estructura!$L$4:$O$18,4,0)</f>
        <v>C-404</v>
      </c>
      <c r="Z227" s="20" t="str">
        <f>+VLOOKUP(Sitio_Publico[[#This Row],[Filtro Integrado]],Estructura!$U$4:$W$52,3,0)</f>
        <v>FI-1</v>
      </c>
      <c r="AA227" s="20" t="str">
        <f>+VLOOKUP(Sitio_Publico[[#This Row],[Muestra]],Estructura!$Y$4:$AB$175,4,0)</f>
        <v>M-452</v>
      </c>
    </row>
    <row r="228" spans="1:27" ht="40.799999999999997" x14ac:dyDescent="0.3">
      <c r="A228" s="18" t="s">
        <v>928</v>
      </c>
      <c r="B228" s="12">
        <f t="shared" si="270"/>
        <v>1</v>
      </c>
      <c r="C228" s="13" t="s">
        <v>699</v>
      </c>
      <c r="D228" s="13" t="s">
        <v>700</v>
      </c>
      <c r="E228" s="17">
        <v>4104</v>
      </c>
      <c r="F228" s="13" t="s">
        <v>747</v>
      </c>
      <c r="G228" s="25" t="s">
        <v>748</v>
      </c>
      <c r="H228" s="52" t="s">
        <v>749</v>
      </c>
      <c r="I228" s="12" t="s">
        <v>52</v>
      </c>
      <c r="J228" s="12" t="s">
        <v>450</v>
      </c>
      <c r="K228" s="12" t="s">
        <v>750</v>
      </c>
      <c r="L228" s="12" t="s">
        <v>705</v>
      </c>
      <c r="M228" s="12" t="s">
        <v>706</v>
      </c>
      <c r="N228" s="12" t="s">
        <v>707</v>
      </c>
      <c r="O228" s="28" t="s">
        <v>807</v>
      </c>
      <c r="P22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Higuera por tipo de cultivo, durante el Años 2006-2009-2011-2013-2015-2017 de acuerdo a datos recopilados por la Elaboración propia con base en Encuestas CASEN 2006 a 2017- CLP/mes</v>
      </c>
      <c r="Q228" s="27" t="s">
        <v>709</v>
      </c>
      <c r="R228" s="28"/>
      <c r="S228" s="15" t="s">
        <v>808</v>
      </c>
      <c r="T228" s="16">
        <f t="shared" si="271"/>
        <v>777</v>
      </c>
      <c r="U228" s="24" t="s">
        <v>445</v>
      </c>
      <c r="V228" s="20" t="str">
        <f>+Sitio_Publico[[#This Row],[idcoleccion]]&amp;"-"&amp;Sitio_Publico[[#This Row],[id]]</f>
        <v>1-0227</v>
      </c>
      <c r="W228" s="20">
        <f>+VLOOKUP(Sitio_Publico[[#This Row],[territorio]],Estructura!$AE$4:$AH$1500,4,0)</f>
        <v>40004104</v>
      </c>
      <c r="X228" s="20" t="str">
        <f>+VLOOKUP(Sitio_Publico[[#This Row],[tema]],Estructura!$G$4:$J$1514,4,0)</f>
        <v>T-403</v>
      </c>
      <c r="Y228" s="20" t="str">
        <f>+VLOOKUP(Sitio_Publico[[#This Row],[contenido]],Estructura!$L$4:$O$18,4,0)</f>
        <v>C-404</v>
      </c>
      <c r="Z228" s="20" t="str">
        <f>+VLOOKUP(Sitio_Publico[[#This Row],[Filtro Integrado]],Estructura!$U$4:$W$52,3,0)</f>
        <v>FI-1</v>
      </c>
      <c r="AA228" s="20" t="str">
        <f>+VLOOKUP(Sitio_Publico[[#This Row],[Muestra]],Estructura!$Y$4:$AB$175,4,0)</f>
        <v>M-452</v>
      </c>
    </row>
    <row r="229" spans="1:27" ht="40.799999999999997" x14ac:dyDescent="0.3">
      <c r="A229" s="18" t="s">
        <v>929</v>
      </c>
      <c r="B229" s="12">
        <f t="shared" si="270"/>
        <v>1</v>
      </c>
      <c r="C229" s="13" t="s">
        <v>699</v>
      </c>
      <c r="D229" s="13" t="s">
        <v>700</v>
      </c>
      <c r="E229" s="17">
        <v>4105</v>
      </c>
      <c r="F229" s="13" t="s">
        <v>747</v>
      </c>
      <c r="G229" s="25" t="s">
        <v>748</v>
      </c>
      <c r="H229" s="52" t="s">
        <v>749</v>
      </c>
      <c r="I229" s="12" t="s">
        <v>53</v>
      </c>
      <c r="J229" s="12" t="s">
        <v>450</v>
      </c>
      <c r="K229" s="12" t="s">
        <v>750</v>
      </c>
      <c r="L229" s="12" t="s">
        <v>705</v>
      </c>
      <c r="M229" s="12" t="s">
        <v>706</v>
      </c>
      <c r="N229" s="12" t="s">
        <v>707</v>
      </c>
      <c r="O229" s="28" t="s">
        <v>809</v>
      </c>
      <c r="P22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Paiguano por tipo de cultivo, durante el Años 2006-2009-2011-2013-2015-2017 de acuerdo a datos recopilados por la Elaboración propia con base en Encuestas CASEN 2006 a 2017- CLP/mes</v>
      </c>
      <c r="Q229" s="27" t="s">
        <v>709</v>
      </c>
      <c r="R229" s="28"/>
      <c r="S229" s="15" t="s">
        <v>810</v>
      </c>
      <c r="T229" s="16">
        <f t="shared" si="271"/>
        <v>777</v>
      </c>
      <c r="U229" s="24" t="s">
        <v>445</v>
      </c>
      <c r="V229" s="20" t="str">
        <f>+Sitio_Publico[[#This Row],[idcoleccion]]&amp;"-"&amp;Sitio_Publico[[#This Row],[id]]</f>
        <v>1-0228</v>
      </c>
      <c r="W229" s="20">
        <f>+VLOOKUP(Sitio_Publico[[#This Row],[territorio]],Estructura!$AE$4:$AH$1500,4,0)</f>
        <v>40004105</v>
      </c>
      <c r="X229" s="20" t="str">
        <f>+VLOOKUP(Sitio_Publico[[#This Row],[tema]],Estructura!$G$4:$J$1514,4,0)</f>
        <v>T-403</v>
      </c>
      <c r="Y229" s="20" t="str">
        <f>+VLOOKUP(Sitio_Publico[[#This Row],[contenido]],Estructura!$L$4:$O$18,4,0)</f>
        <v>C-404</v>
      </c>
      <c r="Z229" s="20" t="str">
        <f>+VLOOKUP(Sitio_Publico[[#This Row],[Filtro Integrado]],Estructura!$U$4:$W$52,3,0)</f>
        <v>FI-1</v>
      </c>
      <c r="AA229" s="20" t="str">
        <f>+VLOOKUP(Sitio_Publico[[#This Row],[Muestra]],Estructura!$Y$4:$AB$175,4,0)</f>
        <v>M-452</v>
      </c>
    </row>
    <row r="230" spans="1:27" ht="40.799999999999997" x14ac:dyDescent="0.3">
      <c r="A230" s="18" t="s">
        <v>930</v>
      </c>
      <c r="B230" s="12">
        <f t="shared" si="270"/>
        <v>1</v>
      </c>
      <c r="C230" s="13" t="s">
        <v>699</v>
      </c>
      <c r="D230" s="13" t="s">
        <v>700</v>
      </c>
      <c r="E230" s="17">
        <v>4106</v>
      </c>
      <c r="F230" s="13" t="s">
        <v>747</v>
      </c>
      <c r="G230" s="25" t="s">
        <v>748</v>
      </c>
      <c r="H230" s="52" t="s">
        <v>749</v>
      </c>
      <c r="I230" s="12" t="s">
        <v>54</v>
      </c>
      <c r="J230" s="12" t="s">
        <v>450</v>
      </c>
      <c r="K230" s="12" t="s">
        <v>750</v>
      </c>
      <c r="L230" s="12" t="s">
        <v>705</v>
      </c>
      <c r="M230" s="12" t="s">
        <v>706</v>
      </c>
      <c r="N230" s="12" t="s">
        <v>707</v>
      </c>
      <c r="O230" s="28" t="s">
        <v>811</v>
      </c>
      <c r="P23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Vicuña por tipo de cultivo, durante el Años 2006-2009-2011-2013-2015-2017 de acuerdo a datos recopilados por la Elaboración propia con base en Encuestas CASEN 2006 a 2017- CLP/mes</v>
      </c>
      <c r="Q230" s="27" t="s">
        <v>709</v>
      </c>
      <c r="R230" s="28"/>
      <c r="S230" s="15" t="s">
        <v>812</v>
      </c>
      <c r="T230" s="16">
        <f t="shared" si="271"/>
        <v>777</v>
      </c>
      <c r="U230" s="24" t="s">
        <v>445</v>
      </c>
      <c r="V230" s="20" t="str">
        <f>+Sitio_Publico[[#This Row],[idcoleccion]]&amp;"-"&amp;Sitio_Publico[[#This Row],[id]]</f>
        <v>1-0229</v>
      </c>
      <c r="W230" s="20">
        <f>+VLOOKUP(Sitio_Publico[[#This Row],[territorio]],Estructura!$AE$4:$AH$1500,4,0)</f>
        <v>40004106</v>
      </c>
      <c r="X230" s="20" t="str">
        <f>+VLOOKUP(Sitio_Publico[[#This Row],[tema]],Estructura!$G$4:$J$1514,4,0)</f>
        <v>T-403</v>
      </c>
      <c r="Y230" s="20" t="str">
        <f>+VLOOKUP(Sitio_Publico[[#This Row],[contenido]],Estructura!$L$4:$O$18,4,0)</f>
        <v>C-404</v>
      </c>
      <c r="Z230" s="20" t="str">
        <f>+VLOOKUP(Sitio_Publico[[#This Row],[Filtro Integrado]],Estructura!$U$4:$W$52,3,0)</f>
        <v>FI-1</v>
      </c>
      <c r="AA230" s="20" t="str">
        <f>+VLOOKUP(Sitio_Publico[[#This Row],[Muestra]],Estructura!$Y$4:$AB$175,4,0)</f>
        <v>M-452</v>
      </c>
    </row>
    <row r="231" spans="1:27" ht="40.799999999999997" x14ac:dyDescent="0.3">
      <c r="A231" s="18" t="s">
        <v>931</v>
      </c>
      <c r="B231" s="12">
        <f t="shared" si="270"/>
        <v>1</v>
      </c>
      <c r="C231" s="13" t="s">
        <v>699</v>
      </c>
      <c r="D231" s="13" t="s">
        <v>700</v>
      </c>
      <c r="E231" s="17">
        <v>4201</v>
      </c>
      <c r="F231" s="13" t="s">
        <v>747</v>
      </c>
      <c r="G231" s="25" t="s">
        <v>748</v>
      </c>
      <c r="H231" s="52" t="s">
        <v>749</v>
      </c>
      <c r="I231" s="12" t="s">
        <v>55</v>
      </c>
      <c r="J231" s="12" t="s">
        <v>450</v>
      </c>
      <c r="K231" s="12" t="s">
        <v>750</v>
      </c>
      <c r="L231" s="12" t="s">
        <v>705</v>
      </c>
      <c r="M231" s="12" t="s">
        <v>706</v>
      </c>
      <c r="N231" s="12" t="s">
        <v>707</v>
      </c>
      <c r="O231" s="28" t="s">
        <v>813</v>
      </c>
      <c r="P23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Illapel por tipo de cultivo, durante el Años 2006-2009-2011-2013-2015-2017 de acuerdo a datos recopilados por la Elaboración propia con base en Encuestas CASEN 2006 a 2017- CLP/mes</v>
      </c>
      <c r="Q231" s="27" t="s">
        <v>709</v>
      </c>
      <c r="R231" s="28"/>
      <c r="S231" s="15" t="s">
        <v>814</v>
      </c>
      <c r="T231" s="16">
        <f t="shared" si="271"/>
        <v>777</v>
      </c>
      <c r="U231" s="24" t="s">
        <v>445</v>
      </c>
      <c r="V231" s="20" t="str">
        <f>+Sitio_Publico[[#This Row],[idcoleccion]]&amp;"-"&amp;Sitio_Publico[[#This Row],[id]]</f>
        <v>1-0230</v>
      </c>
      <c r="W231" s="20">
        <f>+VLOOKUP(Sitio_Publico[[#This Row],[territorio]],Estructura!$AE$4:$AH$1500,4,0)</f>
        <v>40004201</v>
      </c>
      <c r="X231" s="20" t="str">
        <f>+VLOOKUP(Sitio_Publico[[#This Row],[tema]],Estructura!$G$4:$J$1514,4,0)</f>
        <v>T-403</v>
      </c>
      <c r="Y231" s="20" t="str">
        <f>+VLOOKUP(Sitio_Publico[[#This Row],[contenido]],Estructura!$L$4:$O$18,4,0)</f>
        <v>C-404</v>
      </c>
      <c r="Z231" s="20" t="str">
        <f>+VLOOKUP(Sitio_Publico[[#This Row],[Filtro Integrado]],Estructura!$U$4:$W$52,3,0)</f>
        <v>FI-1</v>
      </c>
      <c r="AA231" s="20" t="str">
        <f>+VLOOKUP(Sitio_Publico[[#This Row],[Muestra]],Estructura!$Y$4:$AB$175,4,0)</f>
        <v>M-452</v>
      </c>
    </row>
    <row r="232" spans="1:27" ht="40.799999999999997" x14ac:dyDescent="0.3">
      <c r="A232" s="18" t="s">
        <v>932</v>
      </c>
      <c r="B232" s="12">
        <f t="shared" si="270"/>
        <v>1</v>
      </c>
      <c r="C232" s="13" t="s">
        <v>699</v>
      </c>
      <c r="D232" s="13" t="s">
        <v>700</v>
      </c>
      <c r="E232" s="17">
        <v>4202</v>
      </c>
      <c r="F232" s="13" t="s">
        <v>747</v>
      </c>
      <c r="G232" s="25" t="s">
        <v>748</v>
      </c>
      <c r="H232" s="52" t="s">
        <v>749</v>
      </c>
      <c r="I232" s="12" t="s">
        <v>56</v>
      </c>
      <c r="J232" s="12" t="s">
        <v>450</v>
      </c>
      <c r="K232" s="12" t="s">
        <v>750</v>
      </c>
      <c r="L232" s="12" t="s">
        <v>705</v>
      </c>
      <c r="M232" s="12" t="s">
        <v>706</v>
      </c>
      <c r="N232" s="12" t="s">
        <v>707</v>
      </c>
      <c r="O232" s="28" t="s">
        <v>815</v>
      </c>
      <c r="P23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Canela por tipo de cultivo, durante el Años 2006-2009-2011-2013-2015-2017 de acuerdo a datos recopilados por la Elaboración propia con base en Encuestas CASEN 2006 a 2017- CLP/mes</v>
      </c>
      <c r="Q232" s="27" t="s">
        <v>709</v>
      </c>
      <c r="R232" s="28"/>
      <c r="S232" s="15" t="s">
        <v>816</v>
      </c>
      <c r="T232" s="16">
        <f t="shared" si="271"/>
        <v>777</v>
      </c>
      <c r="U232" s="24" t="s">
        <v>445</v>
      </c>
      <c r="V232" s="20" t="str">
        <f>+Sitio_Publico[[#This Row],[idcoleccion]]&amp;"-"&amp;Sitio_Publico[[#This Row],[id]]</f>
        <v>1-0231</v>
      </c>
      <c r="W232" s="20">
        <f>+VLOOKUP(Sitio_Publico[[#This Row],[territorio]],Estructura!$AE$4:$AH$1500,4,0)</f>
        <v>40004202</v>
      </c>
      <c r="X232" s="20" t="str">
        <f>+VLOOKUP(Sitio_Publico[[#This Row],[tema]],Estructura!$G$4:$J$1514,4,0)</f>
        <v>T-403</v>
      </c>
      <c r="Y232" s="20" t="str">
        <f>+VLOOKUP(Sitio_Publico[[#This Row],[contenido]],Estructura!$L$4:$O$18,4,0)</f>
        <v>C-404</v>
      </c>
      <c r="Z232" s="20" t="str">
        <f>+VLOOKUP(Sitio_Publico[[#This Row],[Filtro Integrado]],Estructura!$U$4:$W$52,3,0)</f>
        <v>FI-1</v>
      </c>
      <c r="AA232" s="20" t="str">
        <f>+VLOOKUP(Sitio_Publico[[#This Row],[Muestra]],Estructura!$Y$4:$AB$175,4,0)</f>
        <v>M-452</v>
      </c>
    </row>
    <row r="233" spans="1:27" ht="40.799999999999997" x14ac:dyDescent="0.3">
      <c r="A233" s="18" t="s">
        <v>933</v>
      </c>
      <c r="B233" s="12">
        <f t="shared" si="270"/>
        <v>1</v>
      </c>
      <c r="C233" s="13" t="s">
        <v>699</v>
      </c>
      <c r="D233" s="13" t="s">
        <v>700</v>
      </c>
      <c r="E233" s="17">
        <v>4203</v>
      </c>
      <c r="F233" s="13" t="s">
        <v>747</v>
      </c>
      <c r="G233" s="25" t="s">
        <v>748</v>
      </c>
      <c r="H233" s="52" t="s">
        <v>749</v>
      </c>
      <c r="I233" s="12" t="s">
        <v>57</v>
      </c>
      <c r="J233" s="12" t="s">
        <v>450</v>
      </c>
      <c r="K233" s="12" t="s">
        <v>750</v>
      </c>
      <c r="L233" s="12" t="s">
        <v>705</v>
      </c>
      <c r="M233" s="12" t="s">
        <v>706</v>
      </c>
      <c r="N233" s="12" t="s">
        <v>707</v>
      </c>
      <c r="O233" s="28" t="s">
        <v>817</v>
      </c>
      <c r="P23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Vilos por tipo de cultivo, durante el Años 2006-2009-2011-2013-2015-2017 de acuerdo a datos recopilados por la Elaboración propia con base en Encuestas CASEN 2006 a 2017- CLP/mes</v>
      </c>
      <c r="Q233" s="27" t="s">
        <v>709</v>
      </c>
      <c r="R233" s="28"/>
      <c r="S233" s="15" t="s">
        <v>818</v>
      </c>
      <c r="T233" s="16">
        <f t="shared" si="271"/>
        <v>777</v>
      </c>
      <c r="U233" s="24" t="s">
        <v>445</v>
      </c>
      <c r="V233" s="20" t="str">
        <f>+Sitio_Publico[[#This Row],[idcoleccion]]&amp;"-"&amp;Sitio_Publico[[#This Row],[id]]</f>
        <v>1-0232</v>
      </c>
      <c r="W233" s="20">
        <f>+VLOOKUP(Sitio_Publico[[#This Row],[territorio]],Estructura!$AE$4:$AH$1500,4,0)</f>
        <v>40004203</v>
      </c>
      <c r="X233" s="20" t="str">
        <f>+VLOOKUP(Sitio_Publico[[#This Row],[tema]],Estructura!$G$4:$J$1514,4,0)</f>
        <v>T-403</v>
      </c>
      <c r="Y233" s="20" t="str">
        <f>+VLOOKUP(Sitio_Publico[[#This Row],[contenido]],Estructura!$L$4:$O$18,4,0)</f>
        <v>C-404</v>
      </c>
      <c r="Z233" s="20" t="str">
        <f>+VLOOKUP(Sitio_Publico[[#This Row],[Filtro Integrado]],Estructura!$U$4:$W$52,3,0)</f>
        <v>FI-1</v>
      </c>
      <c r="AA233" s="20" t="str">
        <f>+VLOOKUP(Sitio_Publico[[#This Row],[Muestra]],Estructura!$Y$4:$AB$175,4,0)</f>
        <v>M-452</v>
      </c>
    </row>
    <row r="234" spans="1:27" ht="40.799999999999997" x14ac:dyDescent="0.3">
      <c r="A234" s="18" t="s">
        <v>934</v>
      </c>
      <c r="B234" s="12">
        <f t="shared" si="270"/>
        <v>1</v>
      </c>
      <c r="C234" s="13" t="s">
        <v>699</v>
      </c>
      <c r="D234" s="13" t="s">
        <v>700</v>
      </c>
      <c r="E234" s="17">
        <v>4204</v>
      </c>
      <c r="F234" s="13" t="s">
        <v>747</v>
      </c>
      <c r="G234" s="25" t="s">
        <v>748</v>
      </c>
      <c r="H234" s="52" t="s">
        <v>749</v>
      </c>
      <c r="I234" s="12" t="s">
        <v>58</v>
      </c>
      <c r="J234" s="12" t="s">
        <v>450</v>
      </c>
      <c r="K234" s="12" t="s">
        <v>750</v>
      </c>
      <c r="L234" s="12" t="s">
        <v>705</v>
      </c>
      <c r="M234" s="12" t="s">
        <v>706</v>
      </c>
      <c r="N234" s="12" t="s">
        <v>707</v>
      </c>
      <c r="O234" s="28" t="s">
        <v>819</v>
      </c>
      <c r="P23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Salamanca por tipo de cultivo, durante el Años 2006-2009-2011-2013-2015-2017 de acuerdo a datos recopilados por la Elaboración propia con base en Encuestas CASEN 2006 a 2017- CLP/mes</v>
      </c>
      <c r="Q234" s="27" t="s">
        <v>709</v>
      </c>
      <c r="R234" s="28"/>
      <c r="S234" s="15" t="s">
        <v>820</v>
      </c>
      <c r="T234" s="16">
        <f t="shared" si="271"/>
        <v>777</v>
      </c>
      <c r="U234" s="24" t="s">
        <v>445</v>
      </c>
      <c r="V234" s="20" t="str">
        <f>+Sitio_Publico[[#This Row],[idcoleccion]]&amp;"-"&amp;Sitio_Publico[[#This Row],[id]]</f>
        <v>1-0233</v>
      </c>
      <c r="W234" s="20">
        <f>+VLOOKUP(Sitio_Publico[[#This Row],[territorio]],Estructura!$AE$4:$AH$1500,4,0)</f>
        <v>40004204</v>
      </c>
      <c r="X234" s="20" t="str">
        <f>+VLOOKUP(Sitio_Publico[[#This Row],[tema]],Estructura!$G$4:$J$1514,4,0)</f>
        <v>T-403</v>
      </c>
      <c r="Y234" s="20" t="str">
        <f>+VLOOKUP(Sitio_Publico[[#This Row],[contenido]],Estructura!$L$4:$O$18,4,0)</f>
        <v>C-404</v>
      </c>
      <c r="Z234" s="20" t="str">
        <f>+VLOOKUP(Sitio_Publico[[#This Row],[Filtro Integrado]],Estructura!$U$4:$W$52,3,0)</f>
        <v>FI-1</v>
      </c>
      <c r="AA234" s="20" t="str">
        <f>+VLOOKUP(Sitio_Publico[[#This Row],[Muestra]],Estructura!$Y$4:$AB$175,4,0)</f>
        <v>M-452</v>
      </c>
    </row>
    <row r="235" spans="1:27" ht="40.799999999999997" x14ac:dyDescent="0.3">
      <c r="A235" s="18" t="s">
        <v>935</v>
      </c>
      <c r="B235" s="12">
        <f t="shared" si="270"/>
        <v>1</v>
      </c>
      <c r="C235" s="13" t="s">
        <v>699</v>
      </c>
      <c r="D235" s="13" t="s">
        <v>700</v>
      </c>
      <c r="E235" s="17">
        <v>4301</v>
      </c>
      <c r="F235" s="13" t="s">
        <v>747</v>
      </c>
      <c r="G235" s="25" t="s">
        <v>748</v>
      </c>
      <c r="H235" s="52" t="s">
        <v>749</v>
      </c>
      <c r="I235" s="12" t="s">
        <v>18</v>
      </c>
      <c r="J235" s="12" t="s">
        <v>450</v>
      </c>
      <c r="K235" s="12" t="s">
        <v>750</v>
      </c>
      <c r="L235" s="12" t="s">
        <v>705</v>
      </c>
      <c r="M235" s="12" t="s">
        <v>706</v>
      </c>
      <c r="N235" s="12" t="s">
        <v>707</v>
      </c>
      <c r="O235" s="28" t="s">
        <v>821</v>
      </c>
      <c r="P23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Ovalle por tipo de cultivo, durante el Años 2006-2009-2011-2013-2015-2017 de acuerdo a datos recopilados por la Elaboración propia con base en Encuestas CASEN 2006 a 2017- CLP/mes</v>
      </c>
      <c r="Q235" s="27" t="s">
        <v>709</v>
      </c>
      <c r="R235" s="28"/>
      <c r="S235" s="15" t="s">
        <v>822</v>
      </c>
      <c r="T235" s="16">
        <f t="shared" si="271"/>
        <v>777</v>
      </c>
      <c r="U235" s="24" t="s">
        <v>445</v>
      </c>
      <c r="V235" s="20" t="str">
        <f>+Sitio_Publico[[#This Row],[idcoleccion]]&amp;"-"&amp;Sitio_Publico[[#This Row],[id]]</f>
        <v>1-0234</v>
      </c>
      <c r="W235" s="20">
        <f>+VLOOKUP(Sitio_Publico[[#This Row],[territorio]],Estructura!$AE$4:$AH$1500,4,0)</f>
        <v>40004301</v>
      </c>
      <c r="X235" s="20" t="str">
        <f>+VLOOKUP(Sitio_Publico[[#This Row],[tema]],Estructura!$G$4:$J$1514,4,0)</f>
        <v>T-403</v>
      </c>
      <c r="Y235" s="20" t="str">
        <f>+VLOOKUP(Sitio_Publico[[#This Row],[contenido]],Estructura!$L$4:$O$18,4,0)</f>
        <v>C-404</v>
      </c>
      <c r="Z235" s="20" t="str">
        <f>+VLOOKUP(Sitio_Publico[[#This Row],[Filtro Integrado]],Estructura!$U$4:$W$52,3,0)</f>
        <v>FI-1</v>
      </c>
      <c r="AA235" s="20" t="str">
        <f>+VLOOKUP(Sitio_Publico[[#This Row],[Muestra]],Estructura!$Y$4:$AB$175,4,0)</f>
        <v>M-452</v>
      </c>
    </row>
    <row r="236" spans="1:27" ht="40.799999999999997" x14ac:dyDescent="0.3">
      <c r="A236" s="18" t="s">
        <v>936</v>
      </c>
      <c r="B236" s="12">
        <f t="shared" si="270"/>
        <v>1</v>
      </c>
      <c r="C236" s="13" t="s">
        <v>699</v>
      </c>
      <c r="D236" s="13" t="s">
        <v>700</v>
      </c>
      <c r="E236" s="17">
        <v>4302</v>
      </c>
      <c r="F236" s="13" t="s">
        <v>747</v>
      </c>
      <c r="G236" s="25" t="s">
        <v>748</v>
      </c>
      <c r="H236" s="52" t="s">
        <v>749</v>
      </c>
      <c r="I236" s="12" t="s">
        <v>59</v>
      </c>
      <c r="J236" s="12" t="s">
        <v>450</v>
      </c>
      <c r="K236" s="12" t="s">
        <v>750</v>
      </c>
      <c r="L236" s="12" t="s">
        <v>705</v>
      </c>
      <c r="M236" s="12" t="s">
        <v>706</v>
      </c>
      <c r="N236" s="12" t="s">
        <v>707</v>
      </c>
      <c r="O236" s="28" t="s">
        <v>823</v>
      </c>
      <c r="P23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Combarbalá por tipo de cultivo, durante el Años 2006-2009-2011-2013-2015-2017 de acuerdo a datos recopilados por la Elaboración propia con base en Encuestas CASEN 2006 a 2017- CLP/mes</v>
      </c>
      <c r="Q236" s="27" t="s">
        <v>709</v>
      </c>
      <c r="R236" s="28"/>
      <c r="S236" s="15" t="s">
        <v>824</v>
      </c>
      <c r="T236" s="16">
        <f t="shared" si="271"/>
        <v>777</v>
      </c>
      <c r="U236" s="24" t="s">
        <v>445</v>
      </c>
      <c r="V236" s="20" t="str">
        <f>+Sitio_Publico[[#This Row],[idcoleccion]]&amp;"-"&amp;Sitio_Publico[[#This Row],[id]]</f>
        <v>1-0235</v>
      </c>
      <c r="W236" s="20">
        <f>+VLOOKUP(Sitio_Publico[[#This Row],[territorio]],Estructura!$AE$4:$AH$1500,4,0)</f>
        <v>40004302</v>
      </c>
      <c r="X236" s="20" t="str">
        <f>+VLOOKUP(Sitio_Publico[[#This Row],[tema]],Estructura!$G$4:$J$1514,4,0)</f>
        <v>T-403</v>
      </c>
      <c r="Y236" s="20" t="str">
        <f>+VLOOKUP(Sitio_Publico[[#This Row],[contenido]],Estructura!$L$4:$O$18,4,0)</f>
        <v>C-404</v>
      </c>
      <c r="Z236" s="20" t="str">
        <f>+VLOOKUP(Sitio_Publico[[#This Row],[Filtro Integrado]],Estructura!$U$4:$W$52,3,0)</f>
        <v>FI-1</v>
      </c>
      <c r="AA236" s="20" t="str">
        <f>+VLOOKUP(Sitio_Publico[[#This Row],[Muestra]],Estructura!$Y$4:$AB$175,4,0)</f>
        <v>M-452</v>
      </c>
    </row>
    <row r="237" spans="1:27" ht="40.799999999999997" x14ac:dyDescent="0.3">
      <c r="A237" s="18" t="s">
        <v>937</v>
      </c>
      <c r="B237" s="12">
        <f t="shared" si="270"/>
        <v>1</v>
      </c>
      <c r="C237" s="13" t="s">
        <v>699</v>
      </c>
      <c r="D237" s="13" t="s">
        <v>700</v>
      </c>
      <c r="E237" s="17">
        <v>4303</v>
      </c>
      <c r="F237" s="13" t="s">
        <v>747</v>
      </c>
      <c r="G237" s="25" t="s">
        <v>748</v>
      </c>
      <c r="H237" s="52" t="s">
        <v>749</v>
      </c>
      <c r="I237" s="12" t="s">
        <v>60</v>
      </c>
      <c r="J237" s="12" t="s">
        <v>450</v>
      </c>
      <c r="K237" s="12" t="s">
        <v>750</v>
      </c>
      <c r="L237" s="12" t="s">
        <v>705</v>
      </c>
      <c r="M237" s="12" t="s">
        <v>706</v>
      </c>
      <c r="N237" s="12" t="s">
        <v>707</v>
      </c>
      <c r="O237" s="28" t="s">
        <v>825</v>
      </c>
      <c r="P23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Monte Patria por tipo de cultivo, durante el Años 2006-2009-2011-2013-2015-2017 de acuerdo a datos recopilados por la Elaboración propia con base en Encuestas CASEN 2006 a 2017- CLP/mes</v>
      </c>
      <c r="Q237" s="27" t="s">
        <v>709</v>
      </c>
      <c r="R237" s="28"/>
      <c r="S237" s="15" t="s">
        <v>826</v>
      </c>
      <c r="T237" s="16">
        <f t="shared" si="271"/>
        <v>777</v>
      </c>
      <c r="U237" s="24" t="s">
        <v>445</v>
      </c>
      <c r="V237" s="20" t="str">
        <f>+Sitio_Publico[[#This Row],[idcoleccion]]&amp;"-"&amp;Sitio_Publico[[#This Row],[id]]</f>
        <v>1-0236</v>
      </c>
      <c r="W237" s="20">
        <f>+VLOOKUP(Sitio_Publico[[#This Row],[territorio]],Estructura!$AE$4:$AH$1500,4,0)</f>
        <v>40004303</v>
      </c>
      <c r="X237" s="20" t="str">
        <f>+VLOOKUP(Sitio_Publico[[#This Row],[tema]],Estructura!$G$4:$J$1514,4,0)</f>
        <v>T-403</v>
      </c>
      <c r="Y237" s="20" t="str">
        <f>+VLOOKUP(Sitio_Publico[[#This Row],[contenido]],Estructura!$L$4:$O$18,4,0)</f>
        <v>C-404</v>
      </c>
      <c r="Z237" s="20" t="str">
        <f>+VLOOKUP(Sitio_Publico[[#This Row],[Filtro Integrado]],Estructura!$U$4:$W$52,3,0)</f>
        <v>FI-1</v>
      </c>
      <c r="AA237" s="20" t="str">
        <f>+VLOOKUP(Sitio_Publico[[#This Row],[Muestra]],Estructura!$Y$4:$AB$175,4,0)</f>
        <v>M-452</v>
      </c>
    </row>
    <row r="238" spans="1:27" ht="40.799999999999997" x14ac:dyDescent="0.3">
      <c r="A238" s="18" t="s">
        <v>938</v>
      </c>
      <c r="B238" s="12">
        <f t="shared" si="270"/>
        <v>1</v>
      </c>
      <c r="C238" s="13" t="s">
        <v>699</v>
      </c>
      <c r="D238" s="13" t="s">
        <v>700</v>
      </c>
      <c r="E238" s="17">
        <v>4304</v>
      </c>
      <c r="F238" s="13" t="s">
        <v>747</v>
      </c>
      <c r="G238" s="25" t="s">
        <v>748</v>
      </c>
      <c r="H238" s="52" t="s">
        <v>749</v>
      </c>
      <c r="I238" s="12" t="s">
        <v>61</v>
      </c>
      <c r="J238" s="12" t="s">
        <v>450</v>
      </c>
      <c r="K238" s="12" t="s">
        <v>750</v>
      </c>
      <c r="L238" s="12" t="s">
        <v>705</v>
      </c>
      <c r="M238" s="12" t="s">
        <v>706</v>
      </c>
      <c r="N238" s="12" t="s">
        <v>707</v>
      </c>
      <c r="O238" s="28" t="s">
        <v>827</v>
      </c>
      <c r="P23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Punitaqui por tipo de cultivo, durante el Años 2006-2009-2011-2013-2015-2017 de acuerdo a datos recopilados por la Elaboración propia con base en Encuestas CASEN 2006 a 2017- CLP/mes</v>
      </c>
      <c r="Q238" s="27" t="s">
        <v>709</v>
      </c>
      <c r="R238" s="28"/>
      <c r="S238" s="15" t="s">
        <v>828</v>
      </c>
      <c r="T238" s="16">
        <f t="shared" si="271"/>
        <v>777</v>
      </c>
      <c r="U238" s="24" t="s">
        <v>445</v>
      </c>
      <c r="V238" s="20" t="str">
        <f>+Sitio_Publico[[#This Row],[idcoleccion]]&amp;"-"&amp;Sitio_Publico[[#This Row],[id]]</f>
        <v>1-0237</v>
      </c>
      <c r="W238" s="20">
        <f>+VLOOKUP(Sitio_Publico[[#This Row],[territorio]],Estructura!$AE$4:$AH$1500,4,0)</f>
        <v>40004304</v>
      </c>
      <c r="X238" s="20" t="str">
        <f>+VLOOKUP(Sitio_Publico[[#This Row],[tema]],Estructura!$G$4:$J$1514,4,0)</f>
        <v>T-403</v>
      </c>
      <c r="Y238" s="20" t="str">
        <f>+VLOOKUP(Sitio_Publico[[#This Row],[contenido]],Estructura!$L$4:$O$18,4,0)</f>
        <v>C-404</v>
      </c>
      <c r="Z238" s="20" t="str">
        <f>+VLOOKUP(Sitio_Publico[[#This Row],[Filtro Integrado]],Estructura!$U$4:$W$52,3,0)</f>
        <v>FI-1</v>
      </c>
      <c r="AA238" s="20" t="str">
        <f>+VLOOKUP(Sitio_Publico[[#This Row],[Muestra]],Estructura!$Y$4:$AB$175,4,0)</f>
        <v>M-452</v>
      </c>
    </row>
    <row r="239" spans="1:27" ht="40.799999999999997" x14ac:dyDescent="0.3">
      <c r="A239" s="18" t="s">
        <v>939</v>
      </c>
      <c r="B239" s="12">
        <f t="shared" si="270"/>
        <v>1</v>
      </c>
      <c r="C239" s="13" t="s">
        <v>699</v>
      </c>
      <c r="D239" s="13" t="s">
        <v>700</v>
      </c>
      <c r="E239" s="17">
        <v>4305</v>
      </c>
      <c r="F239" s="13" t="s">
        <v>747</v>
      </c>
      <c r="G239" s="25" t="s">
        <v>748</v>
      </c>
      <c r="H239" s="52" t="s">
        <v>749</v>
      </c>
      <c r="I239" s="12" t="s">
        <v>62</v>
      </c>
      <c r="J239" s="12" t="s">
        <v>450</v>
      </c>
      <c r="K239" s="12" t="s">
        <v>750</v>
      </c>
      <c r="L239" s="12" t="s">
        <v>705</v>
      </c>
      <c r="M239" s="12" t="s">
        <v>706</v>
      </c>
      <c r="N239" s="12" t="s">
        <v>707</v>
      </c>
      <c r="O239" s="28" t="s">
        <v>829</v>
      </c>
      <c r="P23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Hurtado por tipo de cultivo, durante el Años 2006-2009-2011-2013-2015-2017 de acuerdo a datos recopilados por la Elaboración propia con base en Encuestas CASEN 2006 a 2017- CLP/mes</v>
      </c>
      <c r="Q239" s="27" t="s">
        <v>709</v>
      </c>
      <c r="R239" s="28"/>
      <c r="S239" s="15" t="s">
        <v>830</v>
      </c>
      <c r="T239" s="16">
        <f t="shared" si="271"/>
        <v>777</v>
      </c>
      <c r="U239" s="24" t="s">
        <v>445</v>
      </c>
      <c r="V239" s="20" t="str">
        <f>+Sitio_Publico[[#This Row],[idcoleccion]]&amp;"-"&amp;Sitio_Publico[[#This Row],[id]]</f>
        <v>1-0238</v>
      </c>
      <c r="W239" s="20">
        <f>+VLOOKUP(Sitio_Publico[[#This Row],[territorio]],Estructura!$AE$4:$AH$1500,4,0)</f>
        <v>40004305</v>
      </c>
      <c r="X239" s="20" t="str">
        <f>+VLOOKUP(Sitio_Publico[[#This Row],[tema]],Estructura!$G$4:$J$1514,4,0)</f>
        <v>T-403</v>
      </c>
      <c r="Y239" s="20" t="str">
        <f>+VLOOKUP(Sitio_Publico[[#This Row],[contenido]],Estructura!$L$4:$O$18,4,0)</f>
        <v>C-404</v>
      </c>
      <c r="Z239" s="20" t="str">
        <f>+VLOOKUP(Sitio_Publico[[#This Row],[Filtro Integrado]],Estructura!$U$4:$W$52,3,0)</f>
        <v>FI-1</v>
      </c>
      <c r="AA239" s="20" t="str">
        <f>+VLOOKUP(Sitio_Publico[[#This Row],[Muestra]],Estructura!$Y$4:$AB$175,4,0)</f>
        <v>M-452</v>
      </c>
    </row>
    <row r="240" spans="1:27" ht="40.799999999999997" x14ac:dyDescent="0.3">
      <c r="A240" s="18" t="s">
        <v>940</v>
      </c>
      <c r="B240" s="12">
        <f t="shared" si="270"/>
        <v>1</v>
      </c>
      <c r="C240" s="13" t="s">
        <v>699</v>
      </c>
      <c r="D240" s="13" t="s">
        <v>700</v>
      </c>
      <c r="E240" s="17">
        <v>5101</v>
      </c>
      <c r="F240" s="13" t="s">
        <v>747</v>
      </c>
      <c r="G240" s="25" t="s">
        <v>748</v>
      </c>
      <c r="H240" s="52" t="s">
        <v>749</v>
      </c>
      <c r="I240" s="12" t="s">
        <v>23</v>
      </c>
      <c r="J240" s="12" t="s">
        <v>450</v>
      </c>
      <c r="K240" s="12" t="s">
        <v>750</v>
      </c>
      <c r="L240" s="12" t="s">
        <v>705</v>
      </c>
      <c r="M240" s="12" t="s">
        <v>706</v>
      </c>
      <c r="N240" s="12" t="s">
        <v>707</v>
      </c>
      <c r="O240" s="28" t="s">
        <v>831</v>
      </c>
      <c r="P24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Valparaíso por tipo de cultivo, durante el Años 2006-2009-2011-2013-2015-2017 de acuerdo a datos recopilados por la Elaboración propia con base en Encuestas CASEN 2006 a 2017- CLP/mes</v>
      </c>
      <c r="Q240" s="27" t="s">
        <v>709</v>
      </c>
      <c r="R240" s="28"/>
      <c r="S240" s="15" t="s">
        <v>832</v>
      </c>
      <c r="T240" s="16">
        <f t="shared" si="271"/>
        <v>777</v>
      </c>
      <c r="U240" s="24" t="s">
        <v>445</v>
      </c>
      <c r="V240" s="20" t="str">
        <f>+Sitio_Publico[[#This Row],[idcoleccion]]&amp;"-"&amp;Sitio_Publico[[#This Row],[id]]</f>
        <v>1-0239</v>
      </c>
      <c r="W240" s="20">
        <f>+VLOOKUP(Sitio_Publico[[#This Row],[territorio]],Estructura!$AE$4:$AH$1500,4,0)</f>
        <v>40005101</v>
      </c>
      <c r="X240" s="20" t="str">
        <f>+VLOOKUP(Sitio_Publico[[#This Row],[tema]],Estructura!$G$4:$J$1514,4,0)</f>
        <v>T-403</v>
      </c>
      <c r="Y240" s="20" t="str">
        <f>+VLOOKUP(Sitio_Publico[[#This Row],[contenido]],Estructura!$L$4:$O$18,4,0)</f>
        <v>C-404</v>
      </c>
      <c r="Z240" s="20" t="str">
        <f>+VLOOKUP(Sitio_Publico[[#This Row],[Filtro Integrado]],Estructura!$U$4:$W$52,3,0)</f>
        <v>FI-1</v>
      </c>
      <c r="AA240" s="20" t="str">
        <f>+VLOOKUP(Sitio_Publico[[#This Row],[Muestra]],Estructura!$Y$4:$AB$175,4,0)</f>
        <v>M-452</v>
      </c>
    </row>
    <row r="241" spans="1:27" ht="40.799999999999997" x14ac:dyDescent="0.3">
      <c r="A241" s="18" t="s">
        <v>941</v>
      </c>
      <c r="B241" s="12">
        <f t="shared" si="270"/>
        <v>1</v>
      </c>
      <c r="C241" s="13" t="s">
        <v>699</v>
      </c>
      <c r="D241" s="13" t="s">
        <v>700</v>
      </c>
      <c r="E241" s="17">
        <v>5102</v>
      </c>
      <c r="F241" s="13" t="s">
        <v>747</v>
      </c>
      <c r="G241" s="25" t="s">
        <v>748</v>
      </c>
      <c r="H241" s="52" t="s">
        <v>749</v>
      </c>
      <c r="I241" s="12" t="s">
        <v>63</v>
      </c>
      <c r="J241" s="12" t="s">
        <v>450</v>
      </c>
      <c r="K241" s="12" t="s">
        <v>750</v>
      </c>
      <c r="L241" s="12" t="s">
        <v>705</v>
      </c>
      <c r="M241" s="12" t="s">
        <v>706</v>
      </c>
      <c r="N241" s="12" t="s">
        <v>707</v>
      </c>
      <c r="O241" s="28" t="s">
        <v>833</v>
      </c>
      <c r="P24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Casablanca por tipo de cultivo, durante el Años 2006-2009-2011-2013-2015-2017 de acuerdo a datos recopilados por la Elaboración propia con base en Encuestas CASEN 2006 a 2017- CLP/mes</v>
      </c>
      <c r="Q241" s="27" t="s">
        <v>709</v>
      </c>
      <c r="R241" s="28"/>
      <c r="S241" s="15" t="s">
        <v>834</v>
      </c>
      <c r="T241" s="16">
        <f t="shared" si="271"/>
        <v>777</v>
      </c>
      <c r="U241" s="24" t="s">
        <v>445</v>
      </c>
      <c r="V241" s="20" t="str">
        <f>+Sitio_Publico[[#This Row],[idcoleccion]]&amp;"-"&amp;Sitio_Publico[[#This Row],[id]]</f>
        <v>1-0240</v>
      </c>
      <c r="W241" s="20">
        <f>+VLOOKUP(Sitio_Publico[[#This Row],[territorio]],Estructura!$AE$4:$AH$1500,4,0)</f>
        <v>40005102</v>
      </c>
      <c r="X241" s="20" t="str">
        <f>+VLOOKUP(Sitio_Publico[[#This Row],[tema]],Estructura!$G$4:$J$1514,4,0)</f>
        <v>T-403</v>
      </c>
      <c r="Y241" s="20" t="str">
        <f>+VLOOKUP(Sitio_Publico[[#This Row],[contenido]],Estructura!$L$4:$O$18,4,0)</f>
        <v>C-404</v>
      </c>
      <c r="Z241" s="20" t="str">
        <f>+VLOOKUP(Sitio_Publico[[#This Row],[Filtro Integrado]],Estructura!$U$4:$W$52,3,0)</f>
        <v>FI-1</v>
      </c>
      <c r="AA241" s="20" t="str">
        <f>+VLOOKUP(Sitio_Publico[[#This Row],[Muestra]],Estructura!$Y$4:$AB$175,4,0)</f>
        <v>M-452</v>
      </c>
    </row>
    <row r="242" spans="1:27" ht="40.799999999999997" x14ac:dyDescent="0.3">
      <c r="A242" s="18" t="s">
        <v>942</v>
      </c>
      <c r="B242" s="12">
        <f t="shared" si="270"/>
        <v>1</v>
      </c>
      <c r="C242" s="13" t="s">
        <v>699</v>
      </c>
      <c r="D242" s="13" t="s">
        <v>700</v>
      </c>
      <c r="E242" s="17">
        <v>5103</v>
      </c>
      <c r="F242" s="13" t="s">
        <v>747</v>
      </c>
      <c r="G242" s="25" t="s">
        <v>748</v>
      </c>
      <c r="H242" s="52" t="s">
        <v>749</v>
      </c>
      <c r="I242" s="12" t="s">
        <v>64</v>
      </c>
      <c r="J242" s="12" t="s">
        <v>450</v>
      </c>
      <c r="K242" s="12" t="s">
        <v>750</v>
      </c>
      <c r="L242" s="12" t="s">
        <v>705</v>
      </c>
      <c r="M242" s="12" t="s">
        <v>706</v>
      </c>
      <c r="N242" s="12" t="s">
        <v>707</v>
      </c>
      <c r="O242" s="28" t="s">
        <v>835</v>
      </c>
      <c r="P24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Concón por tipo de cultivo, durante el Años 2006-2009-2011-2013-2015-2017 de acuerdo a datos recopilados por la Elaboración propia con base en Encuestas CASEN 2006 a 2017- CLP/mes</v>
      </c>
      <c r="Q242" s="27" t="s">
        <v>709</v>
      </c>
      <c r="R242" s="28"/>
      <c r="S242" s="15" t="s">
        <v>836</v>
      </c>
      <c r="T242" s="16">
        <f t="shared" si="271"/>
        <v>777</v>
      </c>
      <c r="U242" s="24" t="s">
        <v>445</v>
      </c>
      <c r="V242" s="20" t="str">
        <f>+Sitio_Publico[[#This Row],[idcoleccion]]&amp;"-"&amp;Sitio_Publico[[#This Row],[id]]</f>
        <v>1-0241</v>
      </c>
      <c r="W242" s="20">
        <f>+VLOOKUP(Sitio_Publico[[#This Row],[territorio]],Estructura!$AE$4:$AH$1500,4,0)</f>
        <v>40005103</v>
      </c>
      <c r="X242" s="20" t="str">
        <f>+VLOOKUP(Sitio_Publico[[#This Row],[tema]],Estructura!$G$4:$J$1514,4,0)</f>
        <v>T-403</v>
      </c>
      <c r="Y242" s="20" t="str">
        <f>+VLOOKUP(Sitio_Publico[[#This Row],[contenido]],Estructura!$L$4:$O$18,4,0)</f>
        <v>C-404</v>
      </c>
      <c r="Z242" s="20" t="str">
        <f>+VLOOKUP(Sitio_Publico[[#This Row],[Filtro Integrado]],Estructura!$U$4:$W$52,3,0)</f>
        <v>FI-1</v>
      </c>
      <c r="AA242" s="20" t="str">
        <f>+VLOOKUP(Sitio_Publico[[#This Row],[Muestra]],Estructura!$Y$4:$AB$175,4,0)</f>
        <v>M-452</v>
      </c>
    </row>
    <row r="243" spans="1:27" ht="40.799999999999997" x14ac:dyDescent="0.3">
      <c r="A243" s="18" t="s">
        <v>943</v>
      </c>
      <c r="B243" s="12">
        <f t="shared" si="270"/>
        <v>1</v>
      </c>
      <c r="C243" s="13" t="s">
        <v>699</v>
      </c>
      <c r="D243" s="13" t="s">
        <v>700</v>
      </c>
      <c r="E243" s="17">
        <v>5104</v>
      </c>
      <c r="F243" s="13" t="s">
        <v>747</v>
      </c>
      <c r="G243" s="25" t="s">
        <v>748</v>
      </c>
      <c r="H243" s="52" t="s">
        <v>749</v>
      </c>
      <c r="I243" s="12" t="s">
        <v>65</v>
      </c>
      <c r="J243" s="12" t="s">
        <v>450</v>
      </c>
      <c r="K243" s="12" t="s">
        <v>750</v>
      </c>
      <c r="L243" s="12" t="s">
        <v>705</v>
      </c>
      <c r="M243" s="12" t="s">
        <v>706</v>
      </c>
      <c r="N243" s="12" t="s">
        <v>707</v>
      </c>
      <c r="O243" s="28" t="s">
        <v>837</v>
      </c>
      <c r="P24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Juan Fernández por tipo de cultivo, durante el Años 2006-2009-2011-2013-2015-2017 de acuerdo a datos recopilados por la Elaboración propia con base en Encuestas CASEN 2006 a 2017- CLP/mes</v>
      </c>
      <c r="Q243" s="27" t="s">
        <v>709</v>
      </c>
      <c r="R243" s="28"/>
      <c r="S243" s="15" t="s">
        <v>838</v>
      </c>
      <c r="T243" s="16">
        <f t="shared" si="271"/>
        <v>777</v>
      </c>
      <c r="U243" s="24" t="s">
        <v>445</v>
      </c>
      <c r="V243" s="20" t="str">
        <f>+Sitio_Publico[[#This Row],[idcoleccion]]&amp;"-"&amp;Sitio_Publico[[#This Row],[id]]</f>
        <v>1-0242</v>
      </c>
      <c r="W243" s="20">
        <f>+VLOOKUP(Sitio_Publico[[#This Row],[territorio]],Estructura!$AE$4:$AH$1500,4,0)</f>
        <v>40005104</v>
      </c>
      <c r="X243" s="20" t="str">
        <f>+VLOOKUP(Sitio_Publico[[#This Row],[tema]],Estructura!$G$4:$J$1514,4,0)</f>
        <v>T-403</v>
      </c>
      <c r="Y243" s="20" t="str">
        <f>+VLOOKUP(Sitio_Publico[[#This Row],[contenido]],Estructura!$L$4:$O$18,4,0)</f>
        <v>C-404</v>
      </c>
      <c r="Z243" s="20" t="str">
        <f>+VLOOKUP(Sitio_Publico[[#This Row],[Filtro Integrado]],Estructura!$U$4:$W$52,3,0)</f>
        <v>FI-1</v>
      </c>
      <c r="AA243" s="20" t="str">
        <f>+VLOOKUP(Sitio_Publico[[#This Row],[Muestra]],Estructura!$Y$4:$AB$175,4,0)</f>
        <v>M-452</v>
      </c>
    </row>
    <row r="244" spans="1:27" ht="40.799999999999997" x14ac:dyDescent="0.3">
      <c r="A244" s="18" t="s">
        <v>944</v>
      </c>
      <c r="B244" s="12">
        <f t="shared" si="270"/>
        <v>1</v>
      </c>
      <c r="C244" s="13" t="s">
        <v>699</v>
      </c>
      <c r="D244" s="13" t="s">
        <v>700</v>
      </c>
      <c r="E244" s="17">
        <v>5105</v>
      </c>
      <c r="F244" s="13" t="s">
        <v>747</v>
      </c>
      <c r="G244" s="25" t="s">
        <v>748</v>
      </c>
      <c r="H244" s="52" t="s">
        <v>749</v>
      </c>
      <c r="I244" s="12" t="s">
        <v>66</v>
      </c>
      <c r="J244" s="12" t="s">
        <v>450</v>
      </c>
      <c r="K244" s="12" t="s">
        <v>750</v>
      </c>
      <c r="L244" s="12" t="s">
        <v>705</v>
      </c>
      <c r="M244" s="12" t="s">
        <v>706</v>
      </c>
      <c r="N244" s="12" t="s">
        <v>707</v>
      </c>
      <c r="O244" s="28" t="s">
        <v>839</v>
      </c>
      <c r="P24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Puchuncaví por tipo de cultivo, durante el Años 2006-2009-2011-2013-2015-2017 de acuerdo a datos recopilados por la Elaboración propia con base en Encuestas CASEN 2006 a 2017- CLP/mes</v>
      </c>
      <c r="Q244" s="27" t="s">
        <v>709</v>
      </c>
      <c r="R244" s="28"/>
      <c r="S244" s="15" t="s">
        <v>840</v>
      </c>
      <c r="T244" s="16">
        <f t="shared" si="271"/>
        <v>777</v>
      </c>
      <c r="U244" s="24" t="s">
        <v>445</v>
      </c>
      <c r="V244" s="20" t="str">
        <f>+Sitio_Publico[[#This Row],[idcoleccion]]&amp;"-"&amp;Sitio_Publico[[#This Row],[id]]</f>
        <v>1-0243</v>
      </c>
      <c r="W244" s="20">
        <f>+VLOOKUP(Sitio_Publico[[#This Row],[territorio]],Estructura!$AE$4:$AH$1500,4,0)</f>
        <v>40005105</v>
      </c>
      <c r="X244" s="20" t="str">
        <f>+VLOOKUP(Sitio_Publico[[#This Row],[tema]],Estructura!$G$4:$J$1514,4,0)</f>
        <v>T-403</v>
      </c>
      <c r="Y244" s="20" t="str">
        <f>+VLOOKUP(Sitio_Publico[[#This Row],[contenido]],Estructura!$L$4:$O$18,4,0)</f>
        <v>C-404</v>
      </c>
      <c r="Z244" s="20" t="str">
        <f>+VLOOKUP(Sitio_Publico[[#This Row],[Filtro Integrado]],Estructura!$U$4:$W$52,3,0)</f>
        <v>FI-1</v>
      </c>
      <c r="AA244" s="20" t="str">
        <f>+VLOOKUP(Sitio_Publico[[#This Row],[Muestra]],Estructura!$Y$4:$AB$175,4,0)</f>
        <v>M-452</v>
      </c>
    </row>
    <row r="245" spans="1:27" ht="40.799999999999997" x14ac:dyDescent="0.3">
      <c r="A245" s="18" t="s">
        <v>945</v>
      </c>
      <c r="B245" s="12">
        <f t="shared" si="270"/>
        <v>1</v>
      </c>
      <c r="C245" s="13" t="s">
        <v>699</v>
      </c>
      <c r="D245" s="13" t="s">
        <v>700</v>
      </c>
      <c r="E245" s="17">
        <v>5107</v>
      </c>
      <c r="F245" s="13" t="s">
        <v>747</v>
      </c>
      <c r="G245" s="25" t="s">
        <v>748</v>
      </c>
      <c r="H245" s="52" t="s">
        <v>749</v>
      </c>
      <c r="I245" s="12" t="s">
        <v>67</v>
      </c>
      <c r="J245" s="12" t="s">
        <v>450</v>
      </c>
      <c r="K245" s="12" t="s">
        <v>750</v>
      </c>
      <c r="L245" s="12" t="s">
        <v>705</v>
      </c>
      <c r="M245" s="12" t="s">
        <v>706</v>
      </c>
      <c r="N245" s="12" t="s">
        <v>707</v>
      </c>
      <c r="O245" s="28" t="s">
        <v>841</v>
      </c>
      <c r="P24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Quintero por tipo de cultivo, durante el Años 2006-2009-2011-2013-2015-2017 de acuerdo a datos recopilados por la Elaboración propia con base en Encuestas CASEN 2006 a 2017- CLP/mes</v>
      </c>
      <c r="Q245" s="27" t="s">
        <v>709</v>
      </c>
      <c r="R245" s="28"/>
      <c r="S245" s="15" t="s">
        <v>842</v>
      </c>
      <c r="T245" s="16">
        <f t="shared" si="271"/>
        <v>777</v>
      </c>
      <c r="U245" s="24" t="s">
        <v>445</v>
      </c>
      <c r="V245" s="20" t="str">
        <f>+Sitio_Publico[[#This Row],[idcoleccion]]&amp;"-"&amp;Sitio_Publico[[#This Row],[id]]</f>
        <v>1-0244</v>
      </c>
      <c r="W245" s="20">
        <f>+VLOOKUP(Sitio_Publico[[#This Row],[territorio]],Estructura!$AE$4:$AH$1500,4,0)</f>
        <v>40005107</v>
      </c>
      <c r="X245" s="20" t="str">
        <f>+VLOOKUP(Sitio_Publico[[#This Row],[tema]],Estructura!$G$4:$J$1514,4,0)</f>
        <v>T-403</v>
      </c>
      <c r="Y245" s="20" t="str">
        <f>+VLOOKUP(Sitio_Publico[[#This Row],[contenido]],Estructura!$L$4:$O$18,4,0)</f>
        <v>C-404</v>
      </c>
      <c r="Z245" s="20" t="str">
        <f>+VLOOKUP(Sitio_Publico[[#This Row],[Filtro Integrado]],Estructura!$U$4:$W$52,3,0)</f>
        <v>FI-1</v>
      </c>
      <c r="AA245" s="20" t="str">
        <f>+VLOOKUP(Sitio_Publico[[#This Row],[Muestra]],Estructura!$Y$4:$AB$175,4,0)</f>
        <v>M-452</v>
      </c>
    </row>
    <row r="246" spans="1:27" ht="40.799999999999997" x14ac:dyDescent="0.3">
      <c r="A246" s="18" t="s">
        <v>946</v>
      </c>
      <c r="B246" s="12">
        <f t="shared" si="270"/>
        <v>1</v>
      </c>
      <c r="C246" s="13" t="s">
        <v>699</v>
      </c>
      <c r="D246" s="13" t="s">
        <v>700</v>
      </c>
      <c r="E246" s="17">
        <v>5109</v>
      </c>
      <c r="F246" s="13" t="s">
        <v>747</v>
      </c>
      <c r="G246" s="25" t="s">
        <v>748</v>
      </c>
      <c r="H246" s="52" t="s">
        <v>749</v>
      </c>
      <c r="I246" s="12" t="s">
        <v>68</v>
      </c>
      <c r="J246" s="12" t="s">
        <v>450</v>
      </c>
      <c r="K246" s="12" t="s">
        <v>750</v>
      </c>
      <c r="L246" s="12" t="s">
        <v>705</v>
      </c>
      <c r="M246" s="12" t="s">
        <v>706</v>
      </c>
      <c r="N246" s="12" t="s">
        <v>707</v>
      </c>
      <c r="O246" s="28" t="s">
        <v>843</v>
      </c>
      <c r="P24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Viña del Mar por tipo de cultivo, durante el Años 2006-2009-2011-2013-2015-2017 de acuerdo a datos recopilados por la Elaboración propia con base en Encuestas CASEN 2006 a 2017- CLP/mes</v>
      </c>
      <c r="Q246" s="27" t="s">
        <v>709</v>
      </c>
      <c r="R246" s="28"/>
      <c r="S246" s="15" t="s">
        <v>844</v>
      </c>
      <c r="T246" s="16">
        <f t="shared" si="271"/>
        <v>777</v>
      </c>
      <c r="U246" s="24" t="s">
        <v>445</v>
      </c>
      <c r="V246" s="20" t="str">
        <f>+Sitio_Publico[[#This Row],[idcoleccion]]&amp;"-"&amp;Sitio_Publico[[#This Row],[id]]</f>
        <v>1-0245</v>
      </c>
      <c r="W246" s="20">
        <f>+VLOOKUP(Sitio_Publico[[#This Row],[territorio]],Estructura!$AE$4:$AH$1500,4,0)</f>
        <v>40005109</v>
      </c>
      <c r="X246" s="20" t="str">
        <f>+VLOOKUP(Sitio_Publico[[#This Row],[tema]],Estructura!$G$4:$J$1514,4,0)</f>
        <v>T-403</v>
      </c>
      <c r="Y246" s="20" t="str">
        <f>+VLOOKUP(Sitio_Publico[[#This Row],[contenido]],Estructura!$L$4:$O$18,4,0)</f>
        <v>C-404</v>
      </c>
      <c r="Z246" s="20" t="str">
        <f>+VLOOKUP(Sitio_Publico[[#This Row],[Filtro Integrado]],Estructura!$U$4:$W$52,3,0)</f>
        <v>FI-1</v>
      </c>
      <c r="AA246" s="20" t="str">
        <f>+VLOOKUP(Sitio_Publico[[#This Row],[Muestra]],Estructura!$Y$4:$AB$175,4,0)</f>
        <v>M-452</v>
      </c>
    </row>
    <row r="247" spans="1:27" ht="40.799999999999997" x14ac:dyDescent="0.3">
      <c r="A247" s="18" t="s">
        <v>947</v>
      </c>
      <c r="B247" s="12">
        <f t="shared" si="270"/>
        <v>1</v>
      </c>
      <c r="C247" s="13" t="s">
        <v>699</v>
      </c>
      <c r="D247" s="13" t="s">
        <v>700</v>
      </c>
      <c r="E247" s="17">
        <v>5201</v>
      </c>
      <c r="F247" s="13" t="s">
        <v>747</v>
      </c>
      <c r="G247" s="25" t="s">
        <v>748</v>
      </c>
      <c r="H247" s="52" t="s">
        <v>749</v>
      </c>
      <c r="I247" s="12" t="s">
        <v>69</v>
      </c>
      <c r="J247" s="12" t="s">
        <v>450</v>
      </c>
      <c r="K247" s="12" t="s">
        <v>750</v>
      </c>
      <c r="L247" s="12" t="s">
        <v>705</v>
      </c>
      <c r="M247" s="12" t="s">
        <v>706</v>
      </c>
      <c r="N247" s="12" t="s">
        <v>707</v>
      </c>
      <c r="O247" s="28" t="s">
        <v>845</v>
      </c>
      <c r="P24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Isla de Pascua por tipo de cultivo, durante el Años 2006-2009-2011-2013-2015-2017 de acuerdo a datos recopilados por la Elaboración propia con base en Encuestas CASEN 2006 a 2017- CLP/mes</v>
      </c>
      <c r="Q247" s="27" t="s">
        <v>709</v>
      </c>
      <c r="R247" s="28"/>
      <c r="S247" s="15" t="s">
        <v>846</v>
      </c>
      <c r="T247" s="16">
        <f t="shared" si="271"/>
        <v>777</v>
      </c>
      <c r="U247" s="24" t="s">
        <v>445</v>
      </c>
      <c r="V247" s="20" t="str">
        <f>+Sitio_Publico[[#This Row],[idcoleccion]]&amp;"-"&amp;Sitio_Publico[[#This Row],[id]]</f>
        <v>1-0246</v>
      </c>
      <c r="W247" s="20">
        <f>+VLOOKUP(Sitio_Publico[[#This Row],[territorio]],Estructura!$AE$4:$AH$1500,4,0)</f>
        <v>40005201</v>
      </c>
      <c r="X247" s="20" t="str">
        <f>+VLOOKUP(Sitio_Publico[[#This Row],[tema]],Estructura!$G$4:$J$1514,4,0)</f>
        <v>T-403</v>
      </c>
      <c r="Y247" s="20" t="str">
        <f>+VLOOKUP(Sitio_Publico[[#This Row],[contenido]],Estructura!$L$4:$O$18,4,0)</f>
        <v>C-404</v>
      </c>
      <c r="Z247" s="20" t="str">
        <f>+VLOOKUP(Sitio_Publico[[#This Row],[Filtro Integrado]],Estructura!$U$4:$W$52,3,0)</f>
        <v>FI-1</v>
      </c>
      <c r="AA247" s="20" t="str">
        <f>+VLOOKUP(Sitio_Publico[[#This Row],[Muestra]],Estructura!$Y$4:$AB$175,4,0)</f>
        <v>M-452</v>
      </c>
    </row>
    <row r="248" spans="1:27" ht="40.799999999999997" x14ac:dyDescent="0.3">
      <c r="A248" s="18" t="s">
        <v>948</v>
      </c>
      <c r="B248" s="12">
        <f t="shared" si="270"/>
        <v>1</v>
      </c>
      <c r="C248" s="13" t="s">
        <v>699</v>
      </c>
      <c r="D248" s="13" t="s">
        <v>700</v>
      </c>
      <c r="E248" s="17">
        <v>5301</v>
      </c>
      <c r="F248" s="13" t="s">
        <v>747</v>
      </c>
      <c r="G248" s="25" t="s">
        <v>748</v>
      </c>
      <c r="H248" s="52" t="s">
        <v>749</v>
      </c>
      <c r="I248" s="12" t="s">
        <v>70</v>
      </c>
      <c r="J248" s="12" t="s">
        <v>450</v>
      </c>
      <c r="K248" s="12" t="s">
        <v>750</v>
      </c>
      <c r="L248" s="12" t="s">
        <v>705</v>
      </c>
      <c r="M248" s="12" t="s">
        <v>706</v>
      </c>
      <c r="N248" s="12" t="s">
        <v>707</v>
      </c>
      <c r="O248" s="28" t="s">
        <v>847</v>
      </c>
      <c r="P24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Andes por tipo de cultivo, durante el Años 2006-2009-2011-2013-2015-2017 de acuerdo a datos recopilados por la Elaboración propia con base en Encuestas CASEN 2006 a 2017- CLP/mes</v>
      </c>
      <c r="Q248" s="27" t="s">
        <v>709</v>
      </c>
      <c r="R248" s="28"/>
      <c r="S248" s="15" t="s">
        <v>848</v>
      </c>
      <c r="T248" s="16">
        <f t="shared" si="271"/>
        <v>777</v>
      </c>
      <c r="U248" s="24" t="s">
        <v>445</v>
      </c>
      <c r="V248" s="20" t="str">
        <f>+Sitio_Publico[[#This Row],[idcoleccion]]&amp;"-"&amp;Sitio_Publico[[#This Row],[id]]</f>
        <v>1-0247</v>
      </c>
      <c r="W248" s="20">
        <f>+VLOOKUP(Sitio_Publico[[#This Row],[territorio]],Estructura!$AE$4:$AH$1500,4,0)</f>
        <v>40005301</v>
      </c>
      <c r="X248" s="20" t="str">
        <f>+VLOOKUP(Sitio_Publico[[#This Row],[tema]],Estructura!$G$4:$J$1514,4,0)</f>
        <v>T-403</v>
      </c>
      <c r="Y248" s="20" t="str">
        <f>+VLOOKUP(Sitio_Publico[[#This Row],[contenido]],Estructura!$L$4:$O$18,4,0)</f>
        <v>C-404</v>
      </c>
      <c r="Z248" s="20" t="str">
        <f>+VLOOKUP(Sitio_Publico[[#This Row],[Filtro Integrado]],Estructura!$U$4:$W$52,3,0)</f>
        <v>FI-1</v>
      </c>
      <c r="AA248" s="20" t="str">
        <f>+VLOOKUP(Sitio_Publico[[#This Row],[Muestra]],Estructura!$Y$4:$AB$175,4,0)</f>
        <v>M-452</v>
      </c>
    </row>
    <row r="249" spans="1:27" ht="40.799999999999997" x14ac:dyDescent="0.3">
      <c r="A249" s="18" t="s">
        <v>949</v>
      </c>
      <c r="B249" s="12">
        <f t="shared" si="270"/>
        <v>1</v>
      </c>
      <c r="C249" s="13" t="s">
        <v>699</v>
      </c>
      <c r="D249" s="13" t="s">
        <v>700</v>
      </c>
      <c r="E249" s="17">
        <v>5302</v>
      </c>
      <c r="F249" s="13" t="s">
        <v>747</v>
      </c>
      <c r="G249" s="25" t="s">
        <v>748</v>
      </c>
      <c r="H249" s="52" t="s">
        <v>749</v>
      </c>
      <c r="I249" s="12" t="s">
        <v>71</v>
      </c>
      <c r="J249" s="12" t="s">
        <v>450</v>
      </c>
      <c r="K249" s="12" t="s">
        <v>750</v>
      </c>
      <c r="L249" s="12" t="s">
        <v>705</v>
      </c>
      <c r="M249" s="12" t="s">
        <v>706</v>
      </c>
      <c r="N249" s="12" t="s">
        <v>707</v>
      </c>
      <c r="O249" s="28" t="s">
        <v>849</v>
      </c>
      <c r="P24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Calle Larga por tipo de cultivo, durante el Años 2006-2009-2011-2013-2015-2017 de acuerdo a datos recopilados por la Elaboración propia con base en Encuestas CASEN 2006 a 2017- CLP/mes</v>
      </c>
      <c r="Q249" s="27" t="s">
        <v>709</v>
      </c>
      <c r="R249" s="28"/>
      <c r="S249" s="15" t="s">
        <v>850</v>
      </c>
      <c r="T249" s="16">
        <f t="shared" si="271"/>
        <v>777</v>
      </c>
      <c r="U249" s="24" t="s">
        <v>445</v>
      </c>
      <c r="V249" s="20" t="str">
        <f>+Sitio_Publico[[#This Row],[idcoleccion]]&amp;"-"&amp;Sitio_Publico[[#This Row],[id]]</f>
        <v>1-0248</v>
      </c>
      <c r="W249" s="20">
        <f>+VLOOKUP(Sitio_Publico[[#This Row],[territorio]],Estructura!$AE$4:$AH$1500,4,0)</f>
        <v>40005302</v>
      </c>
      <c r="X249" s="20" t="str">
        <f>+VLOOKUP(Sitio_Publico[[#This Row],[tema]],Estructura!$G$4:$J$1514,4,0)</f>
        <v>T-403</v>
      </c>
      <c r="Y249" s="20" t="str">
        <f>+VLOOKUP(Sitio_Publico[[#This Row],[contenido]],Estructura!$L$4:$O$18,4,0)</f>
        <v>C-404</v>
      </c>
      <c r="Z249" s="20" t="str">
        <f>+VLOOKUP(Sitio_Publico[[#This Row],[Filtro Integrado]],Estructura!$U$4:$W$52,3,0)</f>
        <v>FI-1</v>
      </c>
      <c r="AA249" s="20" t="str">
        <f>+VLOOKUP(Sitio_Publico[[#This Row],[Muestra]],Estructura!$Y$4:$AB$175,4,0)</f>
        <v>M-452</v>
      </c>
    </row>
    <row r="250" spans="1:27" ht="40.799999999999997" x14ac:dyDescent="0.3">
      <c r="A250" s="18" t="s">
        <v>950</v>
      </c>
      <c r="B250" s="12">
        <f t="shared" si="270"/>
        <v>1</v>
      </c>
      <c r="C250" s="13" t="s">
        <v>699</v>
      </c>
      <c r="D250" s="13" t="s">
        <v>700</v>
      </c>
      <c r="E250" s="17">
        <v>5303</v>
      </c>
      <c r="F250" s="13" t="s">
        <v>747</v>
      </c>
      <c r="G250" s="25" t="s">
        <v>748</v>
      </c>
      <c r="H250" s="52" t="s">
        <v>749</v>
      </c>
      <c r="I250" s="12" t="s">
        <v>72</v>
      </c>
      <c r="J250" s="12" t="s">
        <v>450</v>
      </c>
      <c r="K250" s="12" t="s">
        <v>750</v>
      </c>
      <c r="L250" s="12" t="s">
        <v>705</v>
      </c>
      <c r="M250" s="12" t="s">
        <v>706</v>
      </c>
      <c r="N250" s="12" t="s">
        <v>707</v>
      </c>
      <c r="O250" s="28" t="s">
        <v>851</v>
      </c>
      <c r="P25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Rinconada por tipo de cultivo, durante el Años 2006-2009-2011-2013-2015-2017 de acuerdo a datos recopilados por la Elaboración propia con base en Encuestas CASEN 2006 a 2017- CLP/mes</v>
      </c>
      <c r="Q250" s="27" t="s">
        <v>709</v>
      </c>
      <c r="R250" s="28"/>
      <c r="S250" s="15" t="s">
        <v>852</v>
      </c>
      <c r="T250" s="16">
        <f t="shared" si="271"/>
        <v>777</v>
      </c>
      <c r="U250" s="24" t="s">
        <v>445</v>
      </c>
      <c r="V250" s="20" t="str">
        <f>+Sitio_Publico[[#This Row],[idcoleccion]]&amp;"-"&amp;Sitio_Publico[[#This Row],[id]]</f>
        <v>1-0249</v>
      </c>
      <c r="W250" s="20">
        <f>+VLOOKUP(Sitio_Publico[[#This Row],[territorio]],Estructura!$AE$4:$AH$1500,4,0)</f>
        <v>40005303</v>
      </c>
      <c r="X250" s="20" t="str">
        <f>+VLOOKUP(Sitio_Publico[[#This Row],[tema]],Estructura!$G$4:$J$1514,4,0)</f>
        <v>T-403</v>
      </c>
      <c r="Y250" s="20" t="str">
        <f>+VLOOKUP(Sitio_Publico[[#This Row],[contenido]],Estructura!$L$4:$O$18,4,0)</f>
        <v>C-404</v>
      </c>
      <c r="Z250" s="20" t="str">
        <f>+VLOOKUP(Sitio_Publico[[#This Row],[Filtro Integrado]],Estructura!$U$4:$W$52,3,0)</f>
        <v>FI-1</v>
      </c>
      <c r="AA250" s="20" t="str">
        <f>+VLOOKUP(Sitio_Publico[[#This Row],[Muestra]],Estructura!$Y$4:$AB$175,4,0)</f>
        <v>M-452</v>
      </c>
    </row>
    <row r="251" spans="1:27" ht="40.799999999999997" x14ac:dyDescent="0.3">
      <c r="A251" s="18" t="s">
        <v>951</v>
      </c>
      <c r="B251" s="12">
        <f t="shared" si="270"/>
        <v>1</v>
      </c>
      <c r="C251" s="13" t="s">
        <v>699</v>
      </c>
      <c r="D251" s="13" t="s">
        <v>700</v>
      </c>
      <c r="E251" s="17">
        <v>5304</v>
      </c>
      <c r="F251" s="13" t="s">
        <v>747</v>
      </c>
      <c r="G251" s="25" t="s">
        <v>748</v>
      </c>
      <c r="H251" s="52" t="s">
        <v>749</v>
      </c>
      <c r="I251" s="12" t="s">
        <v>73</v>
      </c>
      <c r="J251" s="12" t="s">
        <v>450</v>
      </c>
      <c r="K251" s="12" t="s">
        <v>750</v>
      </c>
      <c r="L251" s="12" t="s">
        <v>705</v>
      </c>
      <c r="M251" s="12" t="s">
        <v>706</v>
      </c>
      <c r="N251" s="12" t="s">
        <v>707</v>
      </c>
      <c r="O251" s="28" t="s">
        <v>853</v>
      </c>
      <c r="P25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Esteban por tipo de cultivo, durante el Años 2006-2009-2011-2013-2015-2017 de acuerdo a datos recopilados por la Elaboración propia con base en Encuestas CASEN 2006 a 2017- CLP/mes</v>
      </c>
      <c r="Q251" s="27" t="s">
        <v>709</v>
      </c>
      <c r="R251" s="28"/>
      <c r="S251" s="15" t="s">
        <v>854</v>
      </c>
      <c r="T251" s="16">
        <f t="shared" si="271"/>
        <v>777</v>
      </c>
      <c r="U251" s="24" t="s">
        <v>445</v>
      </c>
      <c r="V251" s="20" t="str">
        <f>+Sitio_Publico[[#This Row],[idcoleccion]]&amp;"-"&amp;Sitio_Publico[[#This Row],[id]]</f>
        <v>1-0250</v>
      </c>
      <c r="W251" s="20">
        <f>+VLOOKUP(Sitio_Publico[[#This Row],[territorio]],Estructura!$AE$4:$AH$1500,4,0)</f>
        <v>40005304</v>
      </c>
      <c r="X251" s="20" t="str">
        <f>+VLOOKUP(Sitio_Publico[[#This Row],[tema]],Estructura!$G$4:$J$1514,4,0)</f>
        <v>T-403</v>
      </c>
      <c r="Y251" s="20" t="str">
        <f>+VLOOKUP(Sitio_Publico[[#This Row],[contenido]],Estructura!$L$4:$O$18,4,0)</f>
        <v>C-404</v>
      </c>
      <c r="Z251" s="20" t="str">
        <f>+VLOOKUP(Sitio_Publico[[#This Row],[Filtro Integrado]],Estructura!$U$4:$W$52,3,0)</f>
        <v>FI-1</v>
      </c>
      <c r="AA251" s="20" t="str">
        <f>+VLOOKUP(Sitio_Publico[[#This Row],[Muestra]],Estructura!$Y$4:$AB$175,4,0)</f>
        <v>M-452</v>
      </c>
    </row>
    <row r="252" spans="1:27" ht="40.799999999999997" x14ac:dyDescent="0.3">
      <c r="A252" s="18" t="s">
        <v>952</v>
      </c>
      <c r="B252" s="12">
        <f t="shared" si="270"/>
        <v>1</v>
      </c>
      <c r="C252" s="13" t="s">
        <v>699</v>
      </c>
      <c r="D252" s="13" t="s">
        <v>700</v>
      </c>
      <c r="E252" s="17">
        <v>5401</v>
      </c>
      <c r="F252" s="13" t="s">
        <v>747</v>
      </c>
      <c r="G252" s="25" t="s">
        <v>748</v>
      </c>
      <c r="H252" s="52" t="s">
        <v>749</v>
      </c>
      <c r="I252" s="12" t="s">
        <v>74</v>
      </c>
      <c r="J252" s="12" t="s">
        <v>450</v>
      </c>
      <c r="K252" s="12" t="s">
        <v>750</v>
      </c>
      <c r="L252" s="12" t="s">
        <v>705</v>
      </c>
      <c r="M252" s="12" t="s">
        <v>706</v>
      </c>
      <c r="N252" s="12" t="s">
        <v>707</v>
      </c>
      <c r="O252" s="28" t="s">
        <v>855</v>
      </c>
      <c r="P25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Ligua por tipo de cultivo, durante el Años 2006-2009-2011-2013-2015-2017 de acuerdo a datos recopilados por la Elaboración propia con base en Encuestas CASEN 2006 a 2017- CLP/mes</v>
      </c>
      <c r="Q252" s="27" t="s">
        <v>709</v>
      </c>
      <c r="R252" s="28"/>
      <c r="S252" s="15" t="s">
        <v>856</v>
      </c>
      <c r="T252" s="16">
        <f t="shared" si="271"/>
        <v>777</v>
      </c>
      <c r="U252" s="24" t="s">
        <v>445</v>
      </c>
      <c r="V252" s="20" t="str">
        <f>+Sitio_Publico[[#This Row],[idcoleccion]]&amp;"-"&amp;Sitio_Publico[[#This Row],[id]]</f>
        <v>1-0251</v>
      </c>
      <c r="W252" s="20">
        <f>+VLOOKUP(Sitio_Publico[[#This Row],[territorio]],Estructura!$AE$4:$AH$1500,4,0)</f>
        <v>40005401</v>
      </c>
      <c r="X252" s="20" t="str">
        <f>+VLOOKUP(Sitio_Publico[[#This Row],[tema]],Estructura!$G$4:$J$1514,4,0)</f>
        <v>T-403</v>
      </c>
      <c r="Y252" s="20" t="str">
        <f>+VLOOKUP(Sitio_Publico[[#This Row],[contenido]],Estructura!$L$4:$O$18,4,0)</f>
        <v>C-404</v>
      </c>
      <c r="Z252" s="20" t="str">
        <f>+VLOOKUP(Sitio_Publico[[#This Row],[Filtro Integrado]],Estructura!$U$4:$W$52,3,0)</f>
        <v>FI-1</v>
      </c>
      <c r="AA252" s="20" t="str">
        <f>+VLOOKUP(Sitio_Publico[[#This Row],[Muestra]],Estructura!$Y$4:$AB$175,4,0)</f>
        <v>M-452</v>
      </c>
    </row>
    <row r="253" spans="1:27" ht="40.799999999999997" x14ac:dyDescent="0.3">
      <c r="A253" s="18" t="s">
        <v>953</v>
      </c>
      <c r="B253" s="12">
        <f t="shared" si="270"/>
        <v>1</v>
      </c>
      <c r="C253" s="13" t="s">
        <v>699</v>
      </c>
      <c r="D253" s="13" t="s">
        <v>700</v>
      </c>
      <c r="E253" s="17">
        <v>5402</v>
      </c>
      <c r="F253" s="13" t="s">
        <v>747</v>
      </c>
      <c r="G253" s="25" t="s">
        <v>748</v>
      </c>
      <c r="H253" s="52" t="s">
        <v>749</v>
      </c>
      <c r="I253" s="12" t="s">
        <v>75</v>
      </c>
      <c r="J253" s="12" t="s">
        <v>450</v>
      </c>
      <c r="K253" s="12" t="s">
        <v>750</v>
      </c>
      <c r="L253" s="12" t="s">
        <v>705</v>
      </c>
      <c r="M253" s="12" t="s">
        <v>706</v>
      </c>
      <c r="N253" s="12" t="s">
        <v>707</v>
      </c>
      <c r="O253" s="28" t="s">
        <v>857</v>
      </c>
      <c r="P25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Cabildo por tipo de cultivo, durante el Años 2006-2009-2011-2013-2015-2017 de acuerdo a datos recopilados por la Elaboración propia con base en Encuestas CASEN 2006 a 2017- CLP/mes</v>
      </c>
      <c r="Q253" s="27" t="s">
        <v>709</v>
      </c>
      <c r="R253" s="28"/>
      <c r="S253" s="15" t="s">
        <v>858</v>
      </c>
      <c r="T253" s="16">
        <f t="shared" si="271"/>
        <v>777</v>
      </c>
      <c r="U253" s="24" t="s">
        <v>445</v>
      </c>
      <c r="V253" s="20" t="str">
        <f>+Sitio_Publico[[#This Row],[idcoleccion]]&amp;"-"&amp;Sitio_Publico[[#This Row],[id]]</f>
        <v>1-0252</v>
      </c>
      <c r="W253" s="20">
        <f>+VLOOKUP(Sitio_Publico[[#This Row],[territorio]],Estructura!$AE$4:$AH$1500,4,0)</f>
        <v>40005402</v>
      </c>
      <c r="X253" s="20" t="str">
        <f>+VLOOKUP(Sitio_Publico[[#This Row],[tema]],Estructura!$G$4:$J$1514,4,0)</f>
        <v>T-403</v>
      </c>
      <c r="Y253" s="20" t="str">
        <f>+VLOOKUP(Sitio_Publico[[#This Row],[contenido]],Estructura!$L$4:$O$18,4,0)</f>
        <v>C-404</v>
      </c>
      <c r="Z253" s="20" t="str">
        <f>+VLOOKUP(Sitio_Publico[[#This Row],[Filtro Integrado]],Estructura!$U$4:$W$52,3,0)</f>
        <v>FI-1</v>
      </c>
      <c r="AA253" s="20" t="str">
        <f>+VLOOKUP(Sitio_Publico[[#This Row],[Muestra]],Estructura!$Y$4:$AB$175,4,0)</f>
        <v>M-452</v>
      </c>
    </row>
    <row r="254" spans="1:27" ht="40.799999999999997" x14ac:dyDescent="0.3">
      <c r="A254" s="18" t="s">
        <v>954</v>
      </c>
      <c r="B254" s="12">
        <f t="shared" si="270"/>
        <v>1</v>
      </c>
      <c r="C254" s="13" t="s">
        <v>699</v>
      </c>
      <c r="D254" s="13" t="s">
        <v>700</v>
      </c>
      <c r="E254" s="17">
        <v>5403</v>
      </c>
      <c r="F254" s="13" t="s">
        <v>747</v>
      </c>
      <c r="G254" s="25" t="s">
        <v>748</v>
      </c>
      <c r="H254" s="52" t="s">
        <v>749</v>
      </c>
      <c r="I254" s="12" t="s">
        <v>76</v>
      </c>
      <c r="J254" s="12" t="s">
        <v>450</v>
      </c>
      <c r="K254" s="12" t="s">
        <v>750</v>
      </c>
      <c r="L254" s="12" t="s">
        <v>705</v>
      </c>
      <c r="M254" s="12" t="s">
        <v>706</v>
      </c>
      <c r="N254" s="12" t="s">
        <v>707</v>
      </c>
      <c r="O254" s="28" t="s">
        <v>859</v>
      </c>
      <c r="P25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Papudo por tipo de cultivo, durante el Años 2006-2009-2011-2013-2015-2017 de acuerdo a datos recopilados por la Elaboración propia con base en Encuestas CASEN 2006 a 2017- CLP/mes</v>
      </c>
      <c r="Q254" s="27" t="s">
        <v>709</v>
      </c>
      <c r="R254" s="28"/>
      <c r="S254" s="15" t="s">
        <v>860</v>
      </c>
      <c r="T254" s="16">
        <f t="shared" si="271"/>
        <v>777</v>
      </c>
      <c r="U254" s="24" t="s">
        <v>445</v>
      </c>
      <c r="V254" s="20" t="str">
        <f>+Sitio_Publico[[#This Row],[idcoleccion]]&amp;"-"&amp;Sitio_Publico[[#This Row],[id]]</f>
        <v>1-0253</v>
      </c>
      <c r="W254" s="20">
        <f>+VLOOKUP(Sitio_Publico[[#This Row],[territorio]],Estructura!$AE$4:$AH$1500,4,0)</f>
        <v>40005403</v>
      </c>
      <c r="X254" s="20" t="str">
        <f>+VLOOKUP(Sitio_Publico[[#This Row],[tema]],Estructura!$G$4:$J$1514,4,0)</f>
        <v>T-403</v>
      </c>
      <c r="Y254" s="20" t="str">
        <f>+VLOOKUP(Sitio_Publico[[#This Row],[contenido]],Estructura!$L$4:$O$18,4,0)</f>
        <v>C-404</v>
      </c>
      <c r="Z254" s="20" t="str">
        <f>+VLOOKUP(Sitio_Publico[[#This Row],[Filtro Integrado]],Estructura!$U$4:$W$52,3,0)</f>
        <v>FI-1</v>
      </c>
      <c r="AA254" s="20" t="str">
        <f>+VLOOKUP(Sitio_Publico[[#This Row],[Muestra]],Estructura!$Y$4:$AB$175,4,0)</f>
        <v>M-452</v>
      </c>
    </row>
    <row r="255" spans="1:27" ht="40.799999999999997" x14ac:dyDescent="0.3">
      <c r="A255" s="18" t="s">
        <v>955</v>
      </c>
      <c r="B255" s="12">
        <f t="shared" si="270"/>
        <v>1</v>
      </c>
      <c r="C255" s="13" t="s">
        <v>699</v>
      </c>
      <c r="D255" s="13" t="s">
        <v>700</v>
      </c>
      <c r="E255" s="17">
        <v>5404</v>
      </c>
      <c r="F255" s="13" t="s">
        <v>747</v>
      </c>
      <c r="G255" s="25" t="s">
        <v>748</v>
      </c>
      <c r="H255" s="52" t="s">
        <v>749</v>
      </c>
      <c r="I255" s="12" t="s">
        <v>77</v>
      </c>
      <c r="J255" s="12" t="s">
        <v>450</v>
      </c>
      <c r="K255" s="12" t="s">
        <v>750</v>
      </c>
      <c r="L255" s="12" t="s">
        <v>705</v>
      </c>
      <c r="M255" s="12" t="s">
        <v>706</v>
      </c>
      <c r="N255" s="12" t="s">
        <v>707</v>
      </c>
      <c r="O255" s="28" t="s">
        <v>861</v>
      </c>
      <c r="P25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Petorca por tipo de cultivo, durante el Años 2006-2009-2011-2013-2015-2017 de acuerdo a datos recopilados por la Elaboración propia con base en Encuestas CASEN 2006 a 2017- CLP/mes</v>
      </c>
      <c r="Q255" s="27" t="s">
        <v>709</v>
      </c>
      <c r="R255" s="28"/>
      <c r="S255" s="15" t="s">
        <v>862</v>
      </c>
      <c r="T255" s="16">
        <f t="shared" si="271"/>
        <v>777</v>
      </c>
      <c r="U255" s="24" t="s">
        <v>445</v>
      </c>
      <c r="V255" s="20" t="str">
        <f>+Sitio_Publico[[#This Row],[idcoleccion]]&amp;"-"&amp;Sitio_Publico[[#This Row],[id]]</f>
        <v>1-0254</v>
      </c>
      <c r="W255" s="20">
        <f>+VLOOKUP(Sitio_Publico[[#This Row],[territorio]],Estructura!$AE$4:$AH$1500,4,0)</f>
        <v>40005404</v>
      </c>
      <c r="X255" s="20" t="str">
        <f>+VLOOKUP(Sitio_Publico[[#This Row],[tema]],Estructura!$G$4:$J$1514,4,0)</f>
        <v>T-403</v>
      </c>
      <c r="Y255" s="20" t="str">
        <f>+VLOOKUP(Sitio_Publico[[#This Row],[contenido]],Estructura!$L$4:$O$18,4,0)</f>
        <v>C-404</v>
      </c>
      <c r="Z255" s="20" t="str">
        <f>+VLOOKUP(Sitio_Publico[[#This Row],[Filtro Integrado]],Estructura!$U$4:$W$52,3,0)</f>
        <v>FI-1</v>
      </c>
      <c r="AA255" s="20" t="str">
        <f>+VLOOKUP(Sitio_Publico[[#This Row],[Muestra]],Estructura!$Y$4:$AB$175,4,0)</f>
        <v>M-452</v>
      </c>
    </row>
    <row r="256" spans="1:27" ht="40.799999999999997" x14ac:dyDescent="0.3">
      <c r="A256" s="18" t="s">
        <v>956</v>
      </c>
      <c r="B256" s="12">
        <f t="shared" si="270"/>
        <v>1</v>
      </c>
      <c r="C256" s="13" t="s">
        <v>699</v>
      </c>
      <c r="D256" s="13" t="s">
        <v>700</v>
      </c>
      <c r="E256" s="17">
        <v>5405</v>
      </c>
      <c r="F256" s="13" t="s">
        <v>747</v>
      </c>
      <c r="G256" s="25" t="s">
        <v>748</v>
      </c>
      <c r="H256" s="52" t="s">
        <v>749</v>
      </c>
      <c r="I256" s="12" t="s">
        <v>78</v>
      </c>
      <c r="J256" s="12" t="s">
        <v>450</v>
      </c>
      <c r="K256" s="12" t="s">
        <v>750</v>
      </c>
      <c r="L256" s="12" t="s">
        <v>705</v>
      </c>
      <c r="M256" s="12" t="s">
        <v>706</v>
      </c>
      <c r="N256" s="12" t="s">
        <v>707</v>
      </c>
      <c r="O256" s="28" t="s">
        <v>863</v>
      </c>
      <c r="P25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Zapallar por tipo de cultivo, durante el Años 2006-2009-2011-2013-2015-2017 de acuerdo a datos recopilados por la Elaboración propia con base en Encuestas CASEN 2006 a 2017- CLP/mes</v>
      </c>
      <c r="Q256" s="27" t="s">
        <v>709</v>
      </c>
      <c r="R256" s="28"/>
      <c r="S256" s="15" t="s">
        <v>864</v>
      </c>
      <c r="T256" s="16">
        <f t="shared" si="271"/>
        <v>777</v>
      </c>
      <c r="U256" s="24" t="s">
        <v>445</v>
      </c>
      <c r="V256" s="20" t="str">
        <f>+Sitio_Publico[[#This Row],[idcoleccion]]&amp;"-"&amp;Sitio_Publico[[#This Row],[id]]</f>
        <v>1-0255</v>
      </c>
      <c r="W256" s="20">
        <f>+VLOOKUP(Sitio_Publico[[#This Row],[territorio]],Estructura!$AE$4:$AH$1500,4,0)</f>
        <v>40005405</v>
      </c>
      <c r="X256" s="20" t="str">
        <f>+VLOOKUP(Sitio_Publico[[#This Row],[tema]],Estructura!$G$4:$J$1514,4,0)</f>
        <v>T-403</v>
      </c>
      <c r="Y256" s="20" t="str">
        <f>+VLOOKUP(Sitio_Publico[[#This Row],[contenido]],Estructura!$L$4:$O$18,4,0)</f>
        <v>C-404</v>
      </c>
      <c r="Z256" s="20" t="str">
        <f>+VLOOKUP(Sitio_Publico[[#This Row],[Filtro Integrado]],Estructura!$U$4:$W$52,3,0)</f>
        <v>FI-1</v>
      </c>
      <c r="AA256" s="20" t="str">
        <f>+VLOOKUP(Sitio_Publico[[#This Row],[Muestra]],Estructura!$Y$4:$AB$175,4,0)</f>
        <v>M-452</v>
      </c>
    </row>
    <row r="257" spans="1:27" ht="40.799999999999997" x14ac:dyDescent="0.3">
      <c r="A257" s="18" t="s">
        <v>957</v>
      </c>
      <c r="B257" s="12">
        <f t="shared" si="270"/>
        <v>1</v>
      </c>
      <c r="C257" s="13" t="s">
        <v>699</v>
      </c>
      <c r="D257" s="13" t="s">
        <v>700</v>
      </c>
      <c r="E257" s="17">
        <v>5501</v>
      </c>
      <c r="F257" s="13" t="s">
        <v>747</v>
      </c>
      <c r="G257" s="25" t="s">
        <v>748</v>
      </c>
      <c r="H257" s="52" t="s">
        <v>749</v>
      </c>
      <c r="I257" s="12" t="s">
        <v>79</v>
      </c>
      <c r="J257" s="12" t="s">
        <v>450</v>
      </c>
      <c r="K257" s="12" t="s">
        <v>750</v>
      </c>
      <c r="L257" s="12" t="s">
        <v>705</v>
      </c>
      <c r="M257" s="12" t="s">
        <v>706</v>
      </c>
      <c r="N257" s="12" t="s">
        <v>707</v>
      </c>
      <c r="O257" s="28" t="s">
        <v>865</v>
      </c>
      <c r="P25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Quillota por tipo de cultivo, durante el Años 2006-2009-2011-2013-2015-2017 de acuerdo a datos recopilados por la Elaboración propia con base en Encuestas CASEN 2006 a 2017- CLP/mes</v>
      </c>
      <c r="Q257" s="27" t="s">
        <v>709</v>
      </c>
      <c r="R257" s="28"/>
      <c r="S257" s="15" t="s">
        <v>866</v>
      </c>
      <c r="T257" s="16">
        <f t="shared" si="271"/>
        <v>777</v>
      </c>
      <c r="U257" s="24" t="s">
        <v>445</v>
      </c>
      <c r="V257" s="20" t="str">
        <f>+Sitio_Publico[[#This Row],[idcoleccion]]&amp;"-"&amp;Sitio_Publico[[#This Row],[id]]</f>
        <v>1-0256</v>
      </c>
      <c r="W257" s="20">
        <f>+VLOOKUP(Sitio_Publico[[#This Row],[territorio]],Estructura!$AE$4:$AH$1500,4,0)</f>
        <v>40005501</v>
      </c>
      <c r="X257" s="20" t="str">
        <f>+VLOOKUP(Sitio_Publico[[#This Row],[tema]],Estructura!$G$4:$J$1514,4,0)</f>
        <v>T-403</v>
      </c>
      <c r="Y257" s="20" t="str">
        <f>+VLOOKUP(Sitio_Publico[[#This Row],[contenido]],Estructura!$L$4:$O$18,4,0)</f>
        <v>C-404</v>
      </c>
      <c r="Z257" s="20" t="str">
        <f>+VLOOKUP(Sitio_Publico[[#This Row],[Filtro Integrado]],Estructura!$U$4:$W$52,3,0)</f>
        <v>FI-1</v>
      </c>
      <c r="AA257" s="20" t="str">
        <f>+VLOOKUP(Sitio_Publico[[#This Row],[Muestra]],Estructura!$Y$4:$AB$175,4,0)</f>
        <v>M-452</v>
      </c>
    </row>
    <row r="258" spans="1:27" ht="40.799999999999997" x14ac:dyDescent="0.3">
      <c r="A258" s="18" t="s">
        <v>958</v>
      </c>
      <c r="B258" s="12">
        <f t="shared" si="270"/>
        <v>1</v>
      </c>
      <c r="C258" s="13" t="s">
        <v>699</v>
      </c>
      <c r="D258" s="13" t="s">
        <v>700</v>
      </c>
      <c r="E258" s="17">
        <v>5502</v>
      </c>
      <c r="F258" s="13" t="s">
        <v>747</v>
      </c>
      <c r="G258" s="25" t="s">
        <v>748</v>
      </c>
      <c r="H258" s="52" t="s">
        <v>749</v>
      </c>
      <c r="I258" s="12" t="s">
        <v>80</v>
      </c>
      <c r="J258" s="12" t="s">
        <v>450</v>
      </c>
      <c r="K258" s="12" t="s">
        <v>750</v>
      </c>
      <c r="L258" s="12" t="s">
        <v>705</v>
      </c>
      <c r="M258" s="12" t="s">
        <v>706</v>
      </c>
      <c r="N258" s="12" t="s">
        <v>707</v>
      </c>
      <c r="O258" s="28" t="s">
        <v>867</v>
      </c>
      <c r="P25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Calera por tipo de cultivo, durante el Años 2006-2009-2011-2013-2015-2017 de acuerdo a datos recopilados por la Elaboración propia con base en Encuestas CASEN 2006 a 2017- CLP/mes</v>
      </c>
      <c r="Q258" s="27" t="s">
        <v>709</v>
      </c>
      <c r="R258" s="28"/>
      <c r="S258" s="15" t="s">
        <v>868</v>
      </c>
      <c r="T258" s="16">
        <f t="shared" si="271"/>
        <v>777</v>
      </c>
      <c r="U258" s="24" t="s">
        <v>445</v>
      </c>
      <c r="V258" s="20" t="str">
        <f>+Sitio_Publico[[#This Row],[idcoleccion]]&amp;"-"&amp;Sitio_Publico[[#This Row],[id]]</f>
        <v>1-0257</v>
      </c>
      <c r="W258" s="20">
        <f>+VLOOKUP(Sitio_Publico[[#This Row],[territorio]],Estructura!$AE$4:$AH$1500,4,0)</f>
        <v>40005502</v>
      </c>
      <c r="X258" s="20" t="str">
        <f>+VLOOKUP(Sitio_Publico[[#This Row],[tema]],Estructura!$G$4:$J$1514,4,0)</f>
        <v>T-403</v>
      </c>
      <c r="Y258" s="20" t="str">
        <f>+VLOOKUP(Sitio_Publico[[#This Row],[contenido]],Estructura!$L$4:$O$18,4,0)</f>
        <v>C-404</v>
      </c>
      <c r="Z258" s="20" t="str">
        <f>+VLOOKUP(Sitio_Publico[[#This Row],[Filtro Integrado]],Estructura!$U$4:$W$52,3,0)</f>
        <v>FI-1</v>
      </c>
      <c r="AA258" s="20" t="str">
        <f>+VLOOKUP(Sitio_Publico[[#This Row],[Muestra]],Estructura!$Y$4:$AB$175,4,0)</f>
        <v>M-452</v>
      </c>
    </row>
    <row r="259" spans="1:27" ht="40.799999999999997" x14ac:dyDescent="0.3">
      <c r="A259" s="18" t="s">
        <v>959</v>
      </c>
      <c r="B259" s="12">
        <f t="shared" si="270"/>
        <v>1</v>
      </c>
      <c r="C259" s="13" t="s">
        <v>699</v>
      </c>
      <c r="D259" s="13" t="s">
        <v>700</v>
      </c>
      <c r="E259" s="17">
        <v>5503</v>
      </c>
      <c r="F259" s="13" t="s">
        <v>747</v>
      </c>
      <c r="G259" s="25" t="s">
        <v>748</v>
      </c>
      <c r="H259" s="52" t="s">
        <v>749</v>
      </c>
      <c r="I259" s="12" t="s">
        <v>81</v>
      </c>
      <c r="J259" s="12" t="s">
        <v>450</v>
      </c>
      <c r="K259" s="12" t="s">
        <v>750</v>
      </c>
      <c r="L259" s="12" t="s">
        <v>705</v>
      </c>
      <c r="M259" s="12" t="s">
        <v>706</v>
      </c>
      <c r="N259" s="12" t="s">
        <v>707</v>
      </c>
      <c r="O259" s="28" t="s">
        <v>869</v>
      </c>
      <c r="P25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Hijuelas por tipo de cultivo, durante el Años 2006-2009-2011-2013-2015-2017 de acuerdo a datos recopilados por la Elaboración propia con base en Encuestas CASEN 2006 a 2017- CLP/mes</v>
      </c>
      <c r="Q259" s="27" t="s">
        <v>709</v>
      </c>
      <c r="R259" s="28"/>
      <c r="S259" s="15" t="s">
        <v>870</v>
      </c>
      <c r="T259" s="16">
        <f t="shared" si="271"/>
        <v>777</v>
      </c>
      <c r="U259" s="24" t="s">
        <v>445</v>
      </c>
      <c r="V259" s="20" t="str">
        <f>+Sitio_Publico[[#This Row],[idcoleccion]]&amp;"-"&amp;Sitio_Publico[[#This Row],[id]]</f>
        <v>1-0258</v>
      </c>
      <c r="W259" s="20">
        <f>+VLOOKUP(Sitio_Publico[[#This Row],[territorio]],Estructura!$AE$4:$AH$1500,4,0)</f>
        <v>40005503</v>
      </c>
      <c r="X259" s="20" t="str">
        <f>+VLOOKUP(Sitio_Publico[[#This Row],[tema]],Estructura!$G$4:$J$1514,4,0)</f>
        <v>T-403</v>
      </c>
      <c r="Y259" s="20" t="str">
        <f>+VLOOKUP(Sitio_Publico[[#This Row],[contenido]],Estructura!$L$4:$O$18,4,0)</f>
        <v>C-404</v>
      </c>
      <c r="Z259" s="20" t="str">
        <f>+VLOOKUP(Sitio_Publico[[#This Row],[Filtro Integrado]],Estructura!$U$4:$W$52,3,0)</f>
        <v>FI-1</v>
      </c>
      <c r="AA259" s="20" t="str">
        <f>+VLOOKUP(Sitio_Publico[[#This Row],[Muestra]],Estructura!$Y$4:$AB$175,4,0)</f>
        <v>M-452</v>
      </c>
    </row>
    <row r="260" spans="1:27" ht="40.799999999999997" x14ac:dyDescent="0.3">
      <c r="A260" s="18" t="s">
        <v>960</v>
      </c>
      <c r="B260" s="12">
        <f t="shared" ref="B260:B323" si="272">+B259</f>
        <v>1</v>
      </c>
      <c r="C260" s="13" t="s">
        <v>699</v>
      </c>
      <c r="D260" s="13" t="s">
        <v>700</v>
      </c>
      <c r="E260" s="17">
        <v>5504</v>
      </c>
      <c r="F260" s="13" t="s">
        <v>747</v>
      </c>
      <c r="G260" s="25" t="s">
        <v>748</v>
      </c>
      <c r="H260" s="52" t="s">
        <v>749</v>
      </c>
      <c r="I260" s="12" t="s">
        <v>82</v>
      </c>
      <c r="J260" s="12" t="s">
        <v>450</v>
      </c>
      <c r="K260" s="12" t="s">
        <v>750</v>
      </c>
      <c r="L260" s="12" t="s">
        <v>705</v>
      </c>
      <c r="M260" s="12" t="s">
        <v>706</v>
      </c>
      <c r="N260" s="12" t="s">
        <v>707</v>
      </c>
      <c r="O260" s="28" t="s">
        <v>871</v>
      </c>
      <c r="P26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Cruz por tipo de cultivo, durante el Años 2006-2009-2011-2013-2015-2017 de acuerdo a datos recopilados por la Elaboración propia con base en Encuestas CASEN 2006 a 2017- CLP/mes</v>
      </c>
      <c r="Q260" s="27" t="s">
        <v>709</v>
      </c>
      <c r="R260" s="28"/>
      <c r="S260" s="15" t="s">
        <v>872</v>
      </c>
      <c r="T260" s="16">
        <f t="shared" ref="T260:T323" si="273">+T259</f>
        <v>777</v>
      </c>
      <c r="U260" s="24" t="s">
        <v>445</v>
      </c>
      <c r="V260" s="20" t="str">
        <f>+Sitio_Publico[[#This Row],[idcoleccion]]&amp;"-"&amp;Sitio_Publico[[#This Row],[id]]</f>
        <v>1-0259</v>
      </c>
      <c r="W260" s="20">
        <f>+VLOOKUP(Sitio_Publico[[#This Row],[territorio]],Estructura!$AE$4:$AH$1500,4,0)</f>
        <v>40005504</v>
      </c>
      <c r="X260" s="20" t="str">
        <f>+VLOOKUP(Sitio_Publico[[#This Row],[tema]],Estructura!$G$4:$J$1514,4,0)</f>
        <v>T-403</v>
      </c>
      <c r="Y260" s="20" t="str">
        <f>+VLOOKUP(Sitio_Publico[[#This Row],[contenido]],Estructura!$L$4:$O$18,4,0)</f>
        <v>C-404</v>
      </c>
      <c r="Z260" s="20" t="str">
        <f>+VLOOKUP(Sitio_Publico[[#This Row],[Filtro Integrado]],Estructura!$U$4:$W$52,3,0)</f>
        <v>FI-1</v>
      </c>
      <c r="AA260" s="20" t="str">
        <f>+VLOOKUP(Sitio_Publico[[#This Row],[Muestra]],Estructura!$Y$4:$AB$175,4,0)</f>
        <v>M-452</v>
      </c>
    </row>
    <row r="261" spans="1:27" ht="40.799999999999997" x14ac:dyDescent="0.3">
      <c r="A261" s="18" t="s">
        <v>961</v>
      </c>
      <c r="B261" s="12">
        <f t="shared" si="272"/>
        <v>1</v>
      </c>
      <c r="C261" s="13" t="s">
        <v>699</v>
      </c>
      <c r="D261" s="13" t="s">
        <v>700</v>
      </c>
      <c r="E261" s="17">
        <v>5506</v>
      </c>
      <c r="F261" s="13" t="s">
        <v>747</v>
      </c>
      <c r="G261" s="25" t="s">
        <v>748</v>
      </c>
      <c r="H261" s="52" t="s">
        <v>749</v>
      </c>
      <c r="I261" s="12" t="s">
        <v>83</v>
      </c>
      <c r="J261" s="12" t="s">
        <v>450</v>
      </c>
      <c r="K261" s="12" t="s">
        <v>750</v>
      </c>
      <c r="L261" s="12" t="s">
        <v>705</v>
      </c>
      <c r="M261" s="12" t="s">
        <v>706</v>
      </c>
      <c r="N261" s="12" t="s">
        <v>707</v>
      </c>
      <c r="O261" s="28" t="s">
        <v>873</v>
      </c>
      <c r="P26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Nogales por tipo de cultivo, durante el Años 2006-2009-2011-2013-2015-2017 de acuerdo a datos recopilados por la Elaboración propia con base en Encuestas CASEN 2006 a 2017- CLP/mes</v>
      </c>
      <c r="Q261" s="27" t="s">
        <v>709</v>
      </c>
      <c r="R261" s="28"/>
      <c r="S261" s="15" t="s">
        <v>874</v>
      </c>
      <c r="T261" s="16">
        <f t="shared" si="273"/>
        <v>777</v>
      </c>
      <c r="U261" s="24" t="s">
        <v>445</v>
      </c>
      <c r="V261" s="20" t="str">
        <f>+Sitio_Publico[[#This Row],[idcoleccion]]&amp;"-"&amp;Sitio_Publico[[#This Row],[id]]</f>
        <v>1-0260</v>
      </c>
      <c r="W261" s="20">
        <f>+VLOOKUP(Sitio_Publico[[#This Row],[territorio]],Estructura!$AE$4:$AH$1500,4,0)</f>
        <v>40005506</v>
      </c>
      <c r="X261" s="20" t="str">
        <f>+VLOOKUP(Sitio_Publico[[#This Row],[tema]],Estructura!$G$4:$J$1514,4,0)</f>
        <v>T-403</v>
      </c>
      <c r="Y261" s="20" t="str">
        <f>+VLOOKUP(Sitio_Publico[[#This Row],[contenido]],Estructura!$L$4:$O$18,4,0)</f>
        <v>C-404</v>
      </c>
      <c r="Z261" s="20" t="str">
        <f>+VLOOKUP(Sitio_Publico[[#This Row],[Filtro Integrado]],Estructura!$U$4:$W$52,3,0)</f>
        <v>FI-1</v>
      </c>
      <c r="AA261" s="20" t="str">
        <f>+VLOOKUP(Sitio_Publico[[#This Row],[Muestra]],Estructura!$Y$4:$AB$175,4,0)</f>
        <v>M-452</v>
      </c>
    </row>
    <row r="262" spans="1:27" ht="40.799999999999997" x14ac:dyDescent="0.3">
      <c r="A262" s="18" t="s">
        <v>962</v>
      </c>
      <c r="B262" s="12">
        <f t="shared" si="272"/>
        <v>1</v>
      </c>
      <c r="C262" s="13" t="s">
        <v>699</v>
      </c>
      <c r="D262" s="13" t="s">
        <v>700</v>
      </c>
      <c r="E262" s="17">
        <v>5601</v>
      </c>
      <c r="F262" s="13" t="s">
        <v>747</v>
      </c>
      <c r="G262" s="25" t="s">
        <v>748</v>
      </c>
      <c r="H262" s="52" t="s">
        <v>749</v>
      </c>
      <c r="I262" s="12" t="s">
        <v>84</v>
      </c>
      <c r="J262" s="12" t="s">
        <v>450</v>
      </c>
      <c r="K262" s="12" t="s">
        <v>750</v>
      </c>
      <c r="L262" s="12" t="s">
        <v>705</v>
      </c>
      <c r="M262" s="12" t="s">
        <v>706</v>
      </c>
      <c r="N262" s="12" t="s">
        <v>707</v>
      </c>
      <c r="O262" s="28" t="s">
        <v>875</v>
      </c>
      <c r="P26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Antonio por tipo de cultivo, durante el Años 2006-2009-2011-2013-2015-2017 de acuerdo a datos recopilados por la Elaboración propia con base en Encuestas CASEN 2006 a 2017- CLP/mes</v>
      </c>
      <c r="Q262" s="27" t="s">
        <v>709</v>
      </c>
      <c r="R262" s="28"/>
      <c r="S262" s="15" t="s">
        <v>876</v>
      </c>
      <c r="T262" s="16">
        <f t="shared" si="273"/>
        <v>777</v>
      </c>
      <c r="U262" s="24" t="s">
        <v>445</v>
      </c>
      <c r="V262" s="20" t="str">
        <f>+Sitio_Publico[[#This Row],[idcoleccion]]&amp;"-"&amp;Sitio_Publico[[#This Row],[id]]</f>
        <v>1-0261</v>
      </c>
      <c r="W262" s="20">
        <f>+VLOOKUP(Sitio_Publico[[#This Row],[territorio]],Estructura!$AE$4:$AH$1500,4,0)</f>
        <v>40005601</v>
      </c>
      <c r="X262" s="20" t="str">
        <f>+VLOOKUP(Sitio_Publico[[#This Row],[tema]],Estructura!$G$4:$J$1514,4,0)</f>
        <v>T-403</v>
      </c>
      <c r="Y262" s="20" t="str">
        <f>+VLOOKUP(Sitio_Publico[[#This Row],[contenido]],Estructura!$L$4:$O$18,4,0)</f>
        <v>C-404</v>
      </c>
      <c r="Z262" s="20" t="str">
        <f>+VLOOKUP(Sitio_Publico[[#This Row],[Filtro Integrado]],Estructura!$U$4:$W$52,3,0)</f>
        <v>FI-1</v>
      </c>
      <c r="AA262" s="20" t="str">
        <f>+VLOOKUP(Sitio_Publico[[#This Row],[Muestra]],Estructura!$Y$4:$AB$175,4,0)</f>
        <v>M-452</v>
      </c>
    </row>
    <row r="263" spans="1:27" ht="40.799999999999997" x14ac:dyDescent="0.3">
      <c r="A263" s="18" t="s">
        <v>963</v>
      </c>
      <c r="B263" s="12">
        <f t="shared" si="272"/>
        <v>1</v>
      </c>
      <c r="C263" s="13" t="s">
        <v>699</v>
      </c>
      <c r="D263" s="13" t="s">
        <v>700</v>
      </c>
      <c r="E263" s="17">
        <v>5602</v>
      </c>
      <c r="F263" s="13" t="s">
        <v>747</v>
      </c>
      <c r="G263" s="25" t="s">
        <v>748</v>
      </c>
      <c r="H263" s="52" t="s">
        <v>749</v>
      </c>
      <c r="I263" s="12" t="s">
        <v>85</v>
      </c>
      <c r="J263" s="12" t="s">
        <v>450</v>
      </c>
      <c r="K263" s="12" t="s">
        <v>750</v>
      </c>
      <c r="L263" s="12" t="s">
        <v>705</v>
      </c>
      <c r="M263" s="12" t="s">
        <v>706</v>
      </c>
      <c r="N263" s="12" t="s">
        <v>707</v>
      </c>
      <c r="O263" s="28" t="s">
        <v>877</v>
      </c>
      <c r="P26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Algarrobo por tipo de cultivo, durante el Años 2006-2009-2011-2013-2015-2017 de acuerdo a datos recopilados por la Elaboración propia con base en Encuestas CASEN 2006 a 2017- CLP/mes</v>
      </c>
      <c r="Q263" s="27" t="s">
        <v>709</v>
      </c>
      <c r="R263" s="28"/>
      <c r="S263" s="15" t="s">
        <v>878</v>
      </c>
      <c r="T263" s="16">
        <f t="shared" si="273"/>
        <v>777</v>
      </c>
      <c r="U263" s="24" t="s">
        <v>445</v>
      </c>
      <c r="V263" s="20" t="str">
        <f>+Sitio_Publico[[#This Row],[idcoleccion]]&amp;"-"&amp;Sitio_Publico[[#This Row],[id]]</f>
        <v>1-0262</v>
      </c>
      <c r="W263" s="20">
        <f>+VLOOKUP(Sitio_Publico[[#This Row],[territorio]],Estructura!$AE$4:$AH$1500,4,0)</f>
        <v>40005602</v>
      </c>
      <c r="X263" s="20" t="str">
        <f>+VLOOKUP(Sitio_Publico[[#This Row],[tema]],Estructura!$G$4:$J$1514,4,0)</f>
        <v>T-403</v>
      </c>
      <c r="Y263" s="20" t="str">
        <f>+VLOOKUP(Sitio_Publico[[#This Row],[contenido]],Estructura!$L$4:$O$18,4,0)</f>
        <v>C-404</v>
      </c>
      <c r="Z263" s="20" t="str">
        <f>+VLOOKUP(Sitio_Publico[[#This Row],[Filtro Integrado]],Estructura!$U$4:$W$52,3,0)</f>
        <v>FI-1</v>
      </c>
      <c r="AA263" s="20" t="str">
        <f>+VLOOKUP(Sitio_Publico[[#This Row],[Muestra]],Estructura!$Y$4:$AB$175,4,0)</f>
        <v>M-452</v>
      </c>
    </row>
    <row r="264" spans="1:27" ht="40.799999999999997" x14ac:dyDescent="0.3">
      <c r="A264" s="18" t="s">
        <v>964</v>
      </c>
      <c r="B264" s="12">
        <f t="shared" si="272"/>
        <v>1</v>
      </c>
      <c r="C264" s="13" t="s">
        <v>699</v>
      </c>
      <c r="D264" s="13" t="s">
        <v>700</v>
      </c>
      <c r="E264" s="17">
        <v>5603</v>
      </c>
      <c r="F264" s="13" t="s">
        <v>747</v>
      </c>
      <c r="G264" s="25" t="s">
        <v>748</v>
      </c>
      <c r="H264" s="52" t="s">
        <v>749</v>
      </c>
      <c r="I264" s="12" t="s">
        <v>86</v>
      </c>
      <c r="J264" s="12" t="s">
        <v>450</v>
      </c>
      <c r="K264" s="12" t="s">
        <v>750</v>
      </c>
      <c r="L264" s="12" t="s">
        <v>705</v>
      </c>
      <c r="M264" s="12" t="s">
        <v>706</v>
      </c>
      <c r="N264" s="12" t="s">
        <v>707</v>
      </c>
      <c r="O264" s="28" t="s">
        <v>879</v>
      </c>
      <c r="P26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Cartagena por tipo de cultivo, durante el Años 2006-2009-2011-2013-2015-2017 de acuerdo a datos recopilados por la Elaboración propia con base en Encuestas CASEN 2006 a 2017- CLP/mes</v>
      </c>
      <c r="Q264" s="27" t="s">
        <v>709</v>
      </c>
      <c r="R264" s="28"/>
      <c r="S264" s="15" t="s">
        <v>880</v>
      </c>
      <c r="T264" s="16">
        <f t="shared" si="273"/>
        <v>777</v>
      </c>
      <c r="U264" s="24" t="s">
        <v>445</v>
      </c>
      <c r="V264" s="20" t="str">
        <f>+Sitio_Publico[[#This Row],[idcoleccion]]&amp;"-"&amp;Sitio_Publico[[#This Row],[id]]</f>
        <v>1-0263</v>
      </c>
      <c r="W264" s="20">
        <f>+VLOOKUP(Sitio_Publico[[#This Row],[territorio]],Estructura!$AE$4:$AH$1500,4,0)</f>
        <v>40005603</v>
      </c>
      <c r="X264" s="20" t="str">
        <f>+VLOOKUP(Sitio_Publico[[#This Row],[tema]],Estructura!$G$4:$J$1514,4,0)</f>
        <v>T-403</v>
      </c>
      <c r="Y264" s="20" t="str">
        <f>+VLOOKUP(Sitio_Publico[[#This Row],[contenido]],Estructura!$L$4:$O$18,4,0)</f>
        <v>C-404</v>
      </c>
      <c r="Z264" s="20" t="str">
        <f>+VLOOKUP(Sitio_Publico[[#This Row],[Filtro Integrado]],Estructura!$U$4:$W$52,3,0)</f>
        <v>FI-1</v>
      </c>
      <c r="AA264" s="20" t="str">
        <f>+VLOOKUP(Sitio_Publico[[#This Row],[Muestra]],Estructura!$Y$4:$AB$175,4,0)</f>
        <v>M-452</v>
      </c>
    </row>
    <row r="265" spans="1:27" ht="40.799999999999997" x14ac:dyDescent="0.3">
      <c r="A265" s="18" t="s">
        <v>965</v>
      </c>
      <c r="B265" s="12">
        <f t="shared" si="272"/>
        <v>1</v>
      </c>
      <c r="C265" s="53" t="s">
        <v>699</v>
      </c>
      <c r="D265" s="53" t="s">
        <v>700</v>
      </c>
      <c r="E265" s="54">
        <v>5604</v>
      </c>
      <c r="F265" s="53" t="s">
        <v>747</v>
      </c>
      <c r="G265" s="55" t="s">
        <v>748</v>
      </c>
      <c r="H265" s="56" t="s">
        <v>749</v>
      </c>
      <c r="I265" s="44" t="s">
        <v>87</v>
      </c>
      <c r="J265" s="44" t="s">
        <v>450</v>
      </c>
      <c r="K265" s="44" t="s">
        <v>750</v>
      </c>
      <c r="L265" s="44" t="s">
        <v>705</v>
      </c>
      <c r="M265" s="44" t="s">
        <v>706</v>
      </c>
      <c r="N265" s="44" t="s">
        <v>707</v>
      </c>
      <c r="O265" s="45" t="s">
        <v>881</v>
      </c>
      <c r="P265" s="45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Quisco por tipo de cultivo, durante el Años 2006-2009-2011-2013-2015-2017 de acuerdo a datos recopilados por la Elaboración propia con base en Encuestas CASEN 2006 a 2017- CLP/mes</v>
      </c>
      <c r="Q265" s="46" t="s">
        <v>709</v>
      </c>
      <c r="R265" s="45"/>
      <c r="S265" s="47" t="s">
        <v>882</v>
      </c>
      <c r="T265" s="16">
        <f t="shared" si="273"/>
        <v>777</v>
      </c>
      <c r="U265" s="24" t="s">
        <v>445</v>
      </c>
      <c r="V265" s="20" t="str">
        <f>+Sitio_Publico[[#This Row],[idcoleccion]]&amp;"-"&amp;Sitio_Publico[[#This Row],[id]]</f>
        <v>1-0264</v>
      </c>
      <c r="W265" s="20">
        <f>+VLOOKUP(Sitio_Publico[[#This Row],[territorio]],Estructura!$AE$4:$AH$1500,4,0)</f>
        <v>40005604</v>
      </c>
      <c r="X265" s="20" t="str">
        <f>+VLOOKUP(Sitio_Publico[[#This Row],[tema]],Estructura!$G$4:$J$1514,4,0)</f>
        <v>T-403</v>
      </c>
      <c r="Y265" s="20" t="str">
        <f>+VLOOKUP(Sitio_Publico[[#This Row],[contenido]],Estructura!$L$4:$O$18,4,0)</f>
        <v>C-404</v>
      </c>
      <c r="Z265" s="20" t="str">
        <f>+VLOOKUP(Sitio_Publico[[#This Row],[Filtro Integrado]],Estructura!$U$4:$W$52,3,0)</f>
        <v>FI-1</v>
      </c>
      <c r="AA265" s="20" t="str">
        <f>+VLOOKUP(Sitio_Publico[[#This Row],[Muestra]],Estructura!$Y$4:$AB$175,4,0)</f>
        <v>M-452</v>
      </c>
    </row>
    <row r="266" spans="1:27" ht="36" x14ac:dyDescent="0.3">
      <c r="A266" s="18" t="s">
        <v>975</v>
      </c>
      <c r="B266" s="12">
        <f t="shared" si="272"/>
        <v>1</v>
      </c>
      <c r="C266" s="13" t="s">
        <v>968</v>
      </c>
      <c r="D266" s="13" t="s">
        <v>969</v>
      </c>
      <c r="E266" s="17">
        <v>13503</v>
      </c>
      <c r="F266" s="13" t="s">
        <v>970</v>
      </c>
      <c r="G266" s="25" t="s">
        <v>971</v>
      </c>
      <c r="H266" s="52" t="s">
        <v>749</v>
      </c>
      <c r="I266" s="12" t="s">
        <v>340</v>
      </c>
      <c r="J266" s="12" t="s">
        <v>450</v>
      </c>
      <c r="K266" s="12" t="s">
        <v>970</v>
      </c>
      <c r="L266" s="12" t="s">
        <v>972</v>
      </c>
      <c r="M266" s="12" t="s">
        <v>973</v>
      </c>
      <c r="N266" s="12" t="s">
        <v>974</v>
      </c>
      <c r="O266" s="28" t="s">
        <v>1321</v>
      </c>
      <c r="P266" s="28"/>
      <c r="Q266" s="27" t="s">
        <v>709</v>
      </c>
      <c r="R266" s="28"/>
      <c r="S266" s="15" t="s">
        <v>1322</v>
      </c>
      <c r="T266" s="16">
        <f t="shared" si="273"/>
        <v>777</v>
      </c>
      <c r="U266" s="24" t="s">
        <v>445</v>
      </c>
      <c r="V266" s="20" t="str">
        <f>+Sitio_Publico[[#This Row],[idcoleccion]]&amp;"-"&amp;Sitio_Publico[[#This Row],[id]]</f>
        <v>1-0265</v>
      </c>
      <c r="W266" s="20">
        <f>+VLOOKUP(Sitio_Publico[[#This Row],[territorio]],Estructura!$AE$4:$AH$1500,4,0)</f>
        <v>40013503</v>
      </c>
      <c r="X266" s="20" t="str">
        <f>+VLOOKUP(Sitio_Publico[[#This Row],[tema]],Estructura!$G$4:$J$1514,4,0)</f>
        <v>T-364</v>
      </c>
      <c r="Y266" s="20" t="str">
        <f>+VLOOKUP(Sitio_Publico[[#This Row],[contenido]],Estructura!$L$4:$O$18,4,0)</f>
        <v>C-365</v>
      </c>
      <c r="Z266" s="20" t="str">
        <f>+VLOOKUP(Sitio_Publico[[#This Row],[Filtro Integrado]],Estructura!$U$4:$W$52,3,0)</f>
        <v>FI-1</v>
      </c>
      <c r="AA266" s="20" t="str">
        <f>+VLOOKUP(Sitio_Publico[[#This Row],[Muestra]],Estructura!$Y$4:$AB$175,4,0)</f>
        <v>M-413</v>
      </c>
    </row>
    <row r="267" spans="1:27" ht="36" x14ac:dyDescent="0.3">
      <c r="A267" s="18" t="s">
        <v>976</v>
      </c>
      <c r="B267" s="12">
        <f t="shared" si="272"/>
        <v>1</v>
      </c>
      <c r="C267" s="13" t="s">
        <v>968</v>
      </c>
      <c r="D267" s="13" t="s">
        <v>969</v>
      </c>
      <c r="E267" s="17">
        <v>13504</v>
      </c>
      <c r="F267" s="13" t="s">
        <v>970</v>
      </c>
      <c r="G267" s="25" t="s">
        <v>971</v>
      </c>
      <c r="H267" s="52" t="s">
        <v>749</v>
      </c>
      <c r="I267" s="12" t="s">
        <v>341</v>
      </c>
      <c r="J267" s="12" t="s">
        <v>450</v>
      </c>
      <c r="K267" s="12" t="s">
        <v>970</v>
      </c>
      <c r="L267" s="12" t="s">
        <v>972</v>
      </c>
      <c r="M267" s="12" t="s">
        <v>973</v>
      </c>
      <c r="N267" s="12" t="s">
        <v>974</v>
      </c>
      <c r="O267" s="28" t="s">
        <v>1323</v>
      </c>
      <c r="P267" s="28"/>
      <c r="Q267" s="27" t="s">
        <v>709</v>
      </c>
      <c r="R267" s="28"/>
      <c r="S267" s="15" t="s">
        <v>1324</v>
      </c>
      <c r="T267" s="16">
        <f t="shared" si="273"/>
        <v>777</v>
      </c>
      <c r="U267" s="24" t="s">
        <v>445</v>
      </c>
      <c r="V267" s="20" t="str">
        <f>+Sitio_Publico[[#This Row],[idcoleccion]]&amp;"-"&amp;Sitio_Publico[[#This Row],[id]]</f>
        <v>1-0266</v>
      </c>
      <c r="W267" s="20">
        <f>+VLOOKUP(Sitio_Publico[[#This Row],[territorio]],Estructura!$AE$4:$AH$1500,4,0)</f>
        <v>40013504</v>
      </c>
      <c r="X267" s="20" t="str">
        <f>+VLOOKUP(Sitio_Publico[[#This Row],[tema]],Estructura!$G$4:$J$1514,4,0)</f>
        <v>T-364</v>
      </c>
      <c r="Y267" s="20" t="str">
        <f>+VLOOKUP(Sitio_Publico[[#This Row],[contenido]],Estructura!$L$4:$O$18,4,0)</f>
        <v>C-365</v>
      </c>
      <c r="Z267" s="20" t="str">
        <f>+VLOOKUP(Sitio_Publico[[#This Row],[Filtro Integrado]],Estructura!$U$4:$W$52,3,0)</f>
        <v>FI-1</v>
      </c>
      <c r="AA267" s="20" t="str">
        <f>+VLOOKUP(Sitio_Publico[[#This Row],[Muestra]],Estructura!$Y$4:$AB$175,4,0)</f>
        <v>M-413</v>
      </c>
    </row>
    <row r="268" spans="1:27" ht="36" x14ac:dyDescent="0.3">
      <c r="A268" s="18" t="s">
        <v>977</v>
      </c>
      <c r="B268" s="12">
        <f t="shared" si="272"/>
        <v>1</v>
      </c>
      <c r="C268" s="13" t="s">
        <v>968</v>
      </c>
      <c r="D268" s="13" t="s">
        <v>969</v>
      </c>
      <c r="E268" s="17">
        <v>13505</v>
      </c>
      <c r="F268" s="13" t="s">
        <v>970</v>
      </c>
      <c r="G268" s="25" t="s">
        <v>971</v>
      </c>
      <c r="H268" s="52" t="s">
        <v>749</v>
      </c>
      <c r="I268" s="12" t="s">
        <v>342</v>
      </c>
      <c r="J268" s="12" t="s">
        <v>450</v>
      </c>
      <c r="K268" s="12" t="s">
        <v>970</v>
      </c>
      <c r="L268" s="12" t="s">
        <v>972</v>
      </c>
      <c r="M268" s="12" t="s">
        <v>973</v>
      </c>
      <c r="N268" s="12" t="s">
        <v>974</v>
      </c>
      <c r="O268" s="28" t="s">
        <v>1325</v>
      </c>
      <c r="P268" s="28"/>
      <c r="Q268" s="27" t="s">
        <v>709</v>
      </c>
      <c r="R268" s="28"/>
      <c r="S268" s="15" t="s">
        <v>1326</v>
      </c>
      <c r="T268" s="16">
        <f t="shared" si="273"/>
        <v>777</v>
      </c>
      <c r="U268" s="24" t="s">
        <v>445</v>
      </c>
      <c r="V268" s="20" t="str">
        <f>+Sitio_Publico[[#This Row],[idcoleccion]]&amp;"-"&amp;Sitio_Publico[[#This Row],[id]]</f>
        <v>1-0267</v>
      </c>
      <c r="W268" s="20">
        <f>+VLOOKUP(Sitio_Publico[[#This Row],[territorio]],Estructura!$AE$4:$AH$1500,4,0)</f>
        <v>40013505</v>
      </c>
      <c r="X268" s="20" t="str">
        <f>+VLOOKUP(Sitio_Publico[[#This Row],[tema]],Estructura!$G$4:$J$1514,4,0)</f>
        <v>T-364</v>
      </c>
      <c r="Y268" s="20" t="str">
        <f>+VLOOKUP(Sitio_Publico[[#This Row],[contenido]],Estructura!$L$4:$O$18,4,0)</f>
        <v>C-365</v>
      </c>
      <c r="Z268" s="20" t="str">
        <f>+VLOOKUP(Sitio_Publico[[#This Row],[Filtro Integrado]],Estructura!$U$4:$W$52,3,0)</f>
        <v>FI-1</v>
      </c>
      <c r="AA268" s="20" t="str">
        <f>+VLOOKUP(Sitio_Publico[[#This Row],[Muestra]],Estructura!$Y$4:$AB$175,4,0)</f>
        <v>M-413</v>
      </c>
    </row>
    <row r="269" spans="1:27" ht="36" x14ac:dyDescent="0.3">
      <c r="A269" s="18" t="s">
        <v>978</v>
      </c>
      <c r="B269" s="12">
        <f t="shared" si="272"/>
        <v>1</v>
      </c>
      <c r="C269" s="13" t="s">
        <v>968</v>
      </c>
      <c r="D269" s="13" t="s">
        <v>969</v>
      </c>
      <c r="E269" s="17">
        <v>13601</v>
      </c>
      <c r="F269" s="13" t="s">
        <v>970</v>
      </c>
      <c r="G269" s="25" t="s">
        <v>971</v>
      </c>
      <c r="H269" s="52" t="s">
        <v>749</v>
      </c>
      <c r="I269" s="12" t="s">
        <v>343</v>
      </c>
      <c r="J269" s="12" t="s">
        <v>450</v>
      </c>
      <c r="K269" s="12" t="s">
        <v>970</v>
      </c>
      <c r="L269" s="12" t="s">
        <v>972</v>
      </c>
      <c r="M269" s="12" t="s">
        <v>973</v>
      </c>
      <c r="N269" s="12" t="s">
        <v>974</v>
      </c>
      <c r="O269" s="28" t="s">
        <v>1327</v>
      </c>
      <c r="P269" s="28"/>
      <c r="Q269" s="27" t="s">
        <v>709</v>
      </c>
      <c r="R269" s="28"/>
      <c r="S269" s="15" t="s">
        <v>1328</v>
      </c>
      <c r="T269" s="16">
        <f t="shared" si="273"/>
        <v>777</v>
      </c>
      <c r="U269" s="24" t="s">
        <v>445</v>
      </c>
      <c r="V269" s="20" t="str">
        <f>+Sitio_Publico[[#This Row],[idcoleccion]]&amp;"-"&amp;Sitio_Publico[[#This Row],[id]]</f>
        <v>1-0268</v>
      </c>
      <c r="W269" s="20">
        <f>+VLOOKUP(Sitio_Publico[[#This Row],[territorio]],Estructura!$AE$4:$AH$1500,4,0)</f>
        <v>40013601</v>
      </c>
      <c r="X269" s="20" t="str">
        <f>+VLOOKUP(Sitio_Publico[[#This Row],[tema]],Estructura!$G$4:$J$1514,4,0)</f>
        <v>T-364</v>
      </c>
      <c r="Y269" s="20" t="str">
        <f>+VLOOKUP(Sitio_Publico[[#This Row],[contenido]],Estructura!$L$4:$O$18,4,0)</f>
        <v>C-365</v>
      </c>
      <c r="Z269" s="20" t="str">
        <f>+VLOOKUP(Sitio_Publico[[#This Row],[Filtro Integrado]],Estructura!$U$4:$W$52,3,0)</f>
        <v>FI-1</v>
      </c>
      <c r="AA269" s="20" t="str">
        <f>+VLOOKUP(Sitio_Publico[[#This Row],[Muestra]],Estructura!$Y$4:$AB$175,4,0)</f>
        <v>M-413</v>
      </c>
    </row>
    <row r="270" spans="1:27" ht="36" x14ac:dyDescent="0.3">
      <c r="A270" s="18" t="s">
        <v>979</v>
      </c>
      <c r="B270" s="12">
        <f t="shared" si="272"/>
        <v>1</v>
      </c>
      <c r="C270" s="13" t="s">
        <v>968</v>
      </c>
      <c r="D270" s="13" t="s">
        <v>969</v>
      </c>
      <c r="E270" s="17">
        <v>13602</v>
      </c>
      <c r="F270" s="13" t="s">
        <v>970</v>
      </c>
      <c r="G270" s="25" t="s">
        <v>971</v>
      </c>
      <c r="H270" s="52" t="s">
        <v>749</v>
      </c>
      <c r="I270" s="12" t="s">
        <v>344</v>
      </c>
      <c r="J270" s="12" t="s">
        <v>450</v>
      </c>
      <c r="K270" s="12" t="s">
        <v>970</v>
      </c>
      <c r="L270" s="12" t="s">
        <v>972</v>
      </c>
      <c r="M270" s="12" t="s">
        <v>973</v>
      </c>
      <c r="N270" s="12" t="s">
        <v>974</v>
      </c>
      <c r="O270" s="28" t="s">
        <v>1329</v>
      </c>
      <c r="P270" s="28"/>
      <c r="Q270" s="27" t="s">
        <v>709</v>
      </c>
      <c r="R270" s="28"/>
      <c r="S270" s="15" t="s">
        <v>1330</v>
      </c>
      <c r="T270" s="16">
        <f t="shared" si="273"/>
        <v>777</v>
      </c>
      <c r="U270" s="24" t="s">
        <v>445</v>
      </c>
      <c r="V270" s="20" t="str">
        <f>+Sitio_Publico[[#This Row],[idcoleccion]]&amp;"-"&amp;Sitio_Publico[[#This Row],[id]]</f>
        <v>1-0269</v>
      </c>
      <c r="W270" s="20">
        <f>+VLOOKUP(Sitio_Publico[[#This Row],[territorio]],Estructura!$AE$4:$AH$1500,4,0)</f>
        <v>40013602</v>
      </c>
      <c r="X270" s="20" t="str">
        <f>+VLOOKUP(Sitio_Publico[[#This Row],[tema]],Estructura!$G$4:$J$1514,4,0)</f>
        <v>T-364</v>
      </c>
      <c r="Y270" s="20" t="str">
        <f>+VLOOKUP(Sitio_Publico[[#This Row],[contenido]],Estructura!$L$4:$O$18,4,0)</f>
        <v>C-365</v>
      </c>
      <c r="Z270" s="20" t="str">
        <f>+VLOOKUP(Sitio_Publico[[#This Row],[Filtro Integrado]],Estructura!$U$4:$W$52,3,0)</f>
        <v>FI-1</v>
      </c>
      <c r="AA270" s="20" t="str">
        <f>+VLOOKUP(Sitio_Publico[[#This Row],[Muestra]],Estructura!$Y$4:$AB$175,4,0)</f>
        <v>M-413</v>
      </c>
    </row>
    <row r="271" spans="1:27" ht="36" x14ac:dyDescent="0.3">
      <c r="A271" s="18" t="s">
        <v>980</v>
      </c>
      <c r="B271" s="12">
        <f t="shared" si="272"/>
        <v>1</v>
      </c>
      <c r="C271" s="13" t="s">
        <v>968</v>
      </c>
      <c r="D271" s="13" t="s">
        <v>969</v>
      </c>
      <c r="E271" s="17">
        <v>13603</v>
      </c>
      <c r="F271" s="13" t="s">
        <v>970</v>
      </c>
      <c r="G271" s="25" t="s">
        <v>971</v>
      </c>
      <c r="H271" s="52" t="s">
        <v>749</v>
      </c>
      <c r="I271" s="12" t="s">
        <v>345</v>
      </c>
      <c r="J271" s="12" t="s">
        <v>450</v>
      </c>
      <c r="K271" s="12" t="s">
        <v>970</v>
      </c>
      <c r="L271" s="12" t="s">
        <v>972</v>
      </c>
      <c r="M271" s="12" t="s">
        <v>973</v>
      </c>
      <c r="N271" s="12" t="s">
        <v>974</v>
      </c>
      <c r="O271" s="28" t="s">
        <v>1331</v>
      </c>
      <c r="P271" s="28"/>
      <c r="Q271" s="27" t="s">
        <v>709</v>
      </c>
      <c r="R271" s="28"/>
      <c r="S271" s="15" t="s">
        <v>1332</v>
      </c>
      <c r="T271" s="16">
        <f t="shared" si="273"/>
        <v>777</v>
      </c>
      <c r="U271" s="24" t="s">
        <v>445</v>
      </c>
      <c r="V271" s="20" t="str">
        <f>+Sitio_Publico[[#This Row],[idcoleccion]]&amp;"-"&amp;Sitio_Publico[[#This Row],[id]]</f>
        <v>1-0270</v>
      </c>
      <c r="W271" s="20">
        <f>+VLOOKUP(Sitio_Publico[[#This Row],[territorio]],Estructura!$AE$4:$AH$1500,4,0)</f>
        <v>40013603</v>
      </c>
      <c r="X271" s="20" t="str">
        <f>+VLOOKUP(Sitio_Publico[[#This Row],[tema]],Estructura!$G$4:$J$1514,4,0)</f>
        <v>T-364</v>
      </c>
      <c r="Y271" s="20" t="str">
        <f>+VLOOKUP(Sitio_Publico[[#This Row],[contenido]],Estructura!$L$4:$O$18,4,0)</f>
        <v>C-365</v>
      </c>
      <c r="Z271" s="20" t="str">
        <f>+VLOOKUP(Sitio_Publico[[#This Row],[Filtro Integrado]],Estructura!$U$4:$W$52,3,0)</f>
        <v>FI-1</v>
      </c>
      <c r="AA271" s="20" t="str">
        <f>+VLOOKUP(Sitio_Publico[[#This Row],[Muestra]],Estructura!$Y$4:$AB$175,4,0)</f>
        <v>M-413</v>
      </c>
    </row>
    <row r="272" spans="1:27" ht="36" x14ac:dyDescent="0.3">
      <c r="A272" s="18" t="s">
        <v>981</v>
      </c>
      <c r="B272" s="12">
        <f t="shared" si="272"/>
        <v>1</v>
      </c>
      <c r="C272" s="13" t="s">
        <v>968</v>
      </c>
      <c r="D272" s="13" t="s">
        <v>969</v>
      </c>
      <c r="E272" s="17">
        <v>13604</v>
      </c>
      <c r="F272" s="13" t="s">
        <v>970</v>
      </c>
      <c r="G272" s="25" t="s">
        <v>971</v>
      </c>
      <c r="H272" s="52" t="s">
        <v>749</v>
      </c>
      <c r="I272" s="12" t="s">
        <v>346</v>
      </c>
      <c r="J272" s="12" t="s">
        <v>450</v>
      </c>
      <c r="K272" s="12" t="s">
        <v>970</v>
      </c>
      <c r="L272" s="12" t="s">
        <v>972</v>
      </c>
      <c r="M272" s="12" t="s">
        <v>973</v>
      </c>
      <c r="N272" s="12" t="s">
        <v>974</v>
      </c>
      <c r="O272" s="28" t="s">
        <v>1333</v>
      </c>
      <c r="P272" s="28"/>
      <c r="Q272" s="27" t="s">
        <v>709</v>
      </c>
      <c r="R272" s="28"/>
      <c r="S272" s="15" t="s">
        <v>1334</v>
      </c>
      <c r="T272" s="16">
        <f t="shared" si="273"/>
        <v>777</v>
      </c>
      <c r="U272" s="24" t="s">
        <v>445</v>
      </c>
      <c r="V272" s="20" t="str">
        <f>+Sitio_Publico[[#This Row],[idcoleccion]]&amp;"-"&amp;Sitio_Publico[[#This Row],[id]]</f>
        <v>1-0271</v>
      </c>
      <c r="W272" s="20">
        <f>+VLOOKUP(Sitio_Publico[[#This Row],[territorio]],Estructura!$AE$4:$AH$1500,4,0)</f>
        <v>40013604</v>
      </c>
      <c r="X272" s="20" t="str">
        <f>+VLOOKUP(Sitio_Publico[[#This Row],[tema]],Estructura!$G$4:$J$1514,4,0)</f>
        <v>T-364</v>
      </c>
      <c r="Y272" s="20" t="str">
        <f>+VLOOKUP(Sitio_Publico[[#This Row],[contenido]],Estructura!$L$4:$O$18,4,0)</f>
        <v>C-365</v>
      </c>
      <c r="Z272" s="20" t="str">
        <f>+VLOOKUP(Sitio_Publico[[#This Row],[Filtro Integrado]],Estructura!$U$4:$W$52,3,0)</f>
        <v>FI-1</v>
      </c>
      <c r="AA272" s="20" t="str">
        <f>+VLOOKUP(Sitio_Publico[[#This Row],[Muestra]],Estructura!$Y$4:$AB$175,4,0)</f>
        <v>M-413</v>
      </c>
    </row>
    <row r="273" spans="1:27" ht="36" x14ac:dyDescent="0.3">
      <c r="A273" s="18" t="s">
        <v>982</v>
      </c>
      <c r="B273" s="12">
        <f t="shared" si="272"/>
        <v>1</v>
      </c>
      <c r="C273" s="13" t="s">
        <v>968</v>
      </c>
      <c r="D273" s="13" t="s">
        <v>969</v>
      </c>
      <c r="E273" s="17">
        <v>13605</v>
      </c>
      <c r="F273" s="13" t="s">
        <v>970</v>
      </c>
      <c r="G273" s="25" t="s">
        <v>971</v>
      </c>
      <c r="H273" s="52" t="s">
        <v>749</v>
      </c>
      <c r="I273" s="12" t="s">
        <v>347</v>
      </c>
      <c r="J273" s="12" t="s">
        <v>450</v>
      </c>
      <c r="K273" s="12" t="s">
        <v>970</v>
      </c>
      <c r="L273" s="12" t="s">
        <v>972</v>
      </c>
      <c r="M273" s="12" t="s">
        <v>973</v>
      </c>
      <c r="N273" s="12" t="s">
        <v>974</v>
      </c>
      <c r="O273" s="28" t="s">
        <v>1335</v>
      </c>
      <c r="P273" s="28"/>
      <c r="Q273" s="27" t="s">
        <v>709</v>
      </c>
      <c r="R273" s="28"/>
      <c r="S273" s="15" t="s">
        <v>1336</v>
      </c>
      <c r="T273" s="16">
        <f t="shared" si="273"/>
        <v>777</v>
      </c>
      <c r="U273" s="24" t="s">
        <v>445</v>
      </c>
      <c r="V273" s="20" t="str">
        <f>+Sitio_Publico[[#This Row],[idcoleccion]]&amp;"-"&amp;Sitio_Publico[[#This Row],[id]]</f>
        <v>1-0272</v>
      </c>
      <c r="W273" s="20">
        <f>+VLOOKUP(Sitio_Publico[[#This Row],[territorio]],Estructura!$AE$4:$AH$1500,4,0)</f>
        <v>40013605</v>
      </c>
      <c r="X273" s="20" t="str">
        <f>+VLOOKUP(Sitio_Publico[[#This Row],[tema]],Estructura!$G$4:$J$1514,4,0)</f>
        <v>T-364</v>
      </c>
      <c r="Y273" s="20" t="str">
        <f>+VLOOKUP(Sitio_Publico[[#This Row],[contenido]],Estructura!$L$4:$O$18,4,0)</f>
        <v>C-365</v>
      </c>
      <c r="Z273" s="20" t="str">
        <f>+VLOOKUP(Sitio_Publico[[#This Row],[Filtro Integrado]],Estructura!$U$4:$W$52,3,0)</f>
        <v>FI-1</v>
      </c>
      <c r="AA273" s="20" t="str">
        <f>+VLOOKUP(Sitio_Publico[[#This Row],[Muestra]],Estructura!$Y$4:$AB$175,4,0)</f>
        <v>M-413</v>
      </c>
    </row>
    <row r="274" spans="1:27" ht="36" x14ac:dyDescent="0.3">
      <c r="A274" s="18" t="s">
        <v>983</v>
      </c>
      <c r="B274" s="12">
        <f t="shared" si="272"/>
        <v>1</v>
      </c>
      <c r="C274" s="13" t="s">
        <v>968</v>
      </c>
      <c r="D274" s="13" t="s">
        <v>969</v>
      </c>
      <c r="E274" s="17">
        <v>14101</v>
      </c>
      <c r="F274" s="13" t="s">
        <v>970</v>
      </c>
      <c r="G274" s="25" t="s">
        <v>971</v>
      </c>
      <c r="H274" s="52" t="s">
        <v>749</v>
      </c>
      <c r="I274" s="12" t="s">
        <v>348</v>
      </c>
      <c r="J274" s="12" t="s">
        <v>450</v>
      </c>
      <c r="K274" s="12" t="s">
        <v>970</v>
      </c>
      <c r="L274" s="12" t="s">
        <v>972</v>
      </c>
      <c r="M274" s="12" t="s">
        <v>973</v>
      </c>
      <c r="N274" s="12" t="s">
        <v>974</v>
      </c>
      <c r="O274" s="28" t="s">
        <v>1337</v>
      </c>
      <c r="P274" s="28"/>
      <c r="Q274" s="27" t="s">
        <v>709</v>
      </c>
      <c r="R274" s="28"/>
      <c r="S274" s="15" t="s">
        <v>1338</v>
      </c>
      <c r="T274" s="16">
        <f t="shared" si="273"/>
        <v>777</v>
      </c>
      <c r="U274" s="24" t="s">
        <v>445</v>
      </c>
      <c r="V274" s="20" t="str">
        <f>+Sitio_Publico[[#This Row],[idcoleccion]]&amp;"-"&amp;Sitio_Publico[[#This Row],[id]]</f>
        <v>1-0273</v>
      </c>
      <c r="W274" s="20">
        <f>+VLOOKUP(Sitio_Publico[[#This Row],[territorio]],Estructura!$AE$4:$AH$1500,4,0)</f>
        <v>40014101</v>
      </c>
      <c r="X274" s="20" t="str">
        <f>+VLOOKUP(Sitio_Publico[[#This Row],[tema]],Estructura!$G$4:$J$1514,4,0)</f>
        <v>T-364</v>
      </c>
      <c r="Y274" s="20" t="str">
        <f>+VLOOKUP(Sitio_Publico[[#This Row],[contenido]],Estructura!$L$4:$O$18,4,0)</f>
        <v>C-365</v>
      </c>
      <c r="Z274" s="20" t="str">
        <f>+VLOOKUP(Sitio_Publico[[#This Row],[Filtro Integrado]],Estructura!$U$4:$W$52,3,0)</f>
        <v>FI-1</v>
      </c>
      <c r="AA274" s="20" t="str">
        <f>+VLOOKUP(Sitio_Publico[[#This Row],[Muestra]],Estructura!$Y$4:$AB$175,4,0)</f>
        <v>M-413</v>
      </c>
    </row>
    <row r="275" spans="1:27" ht="36" x14ac:dyDescent="0.3">
      <c r="A275" s="18" t="s">
        <v>984</v>
      </c>
      <c r="B275" s="12">
        <f t="shared" si="272"/>
        <v>1</v>
      </c>
      <c r="C275" s="13" t="s">
        <v>968</v>
      </c>
      <c r="D275" s="13" t="s">
        <v>969</v>
      </c>
      <c r="E275" s="17">
        <v>14102</v>
      </c>
      <c r="F275" s="13" t="s">
        <v>970</v>
      </c>
      <c r="G275" s="25" t="s">
        <v>971</v>
      </c>
      <c r="H275" s="52" t="s">
        <v>749</v>
      </c>
      <c r="I275" s="12" t="s">
        <v>349</v>
      </c>
      <c r="J275" s="12" t="s">
        <v>450</v>
      </c>
      <c r="K275" s="12" t="s">
        <v>970</v>
      </c>
      <c r="L275" s="12" t="s">
        <v>972</v>
      </c>
      <c r="M275" s="12" t="s">
        <v>973</v>
      </c>
      <c r="N275" s="12" t="s">
        <v>974</v>
      </c>
      <c r="O275" s="28" t="s">
        <v>1339</v>
      </c>
      <c r="P275" s="28"/>
      <c r="Q275" s="27" t="s">
        <v>709</v>
      </c>
      <c r="R275" s="28"/>
      <c r="S275" s="15" t="s">
        <v>1340</v>
      </c>
      <c r="T275" s="16">
        <f t="shared" si="273"/>
        <v>777</v>
      </c>
      <c r="U275" s="24" t="s">
        <v>445</v>
      </c>
      <c r="V275" s="20" t="str">
        <f>+Sitio_Publico[[#This Row],[idcoleccion]]&amp;"-"&amp;Sitio_Publico[[#This Row],[id]]</f>
        <v>1-0274</v>
      </c>
      <c r="W275" s="20">
        <f>+VLOOKUP(Sitio_Publico[[#This Row],[territorio]],Estructura!$AE$4:$AH$1500,4,0)</f>
        <v>40014102</v>
      </c>
      <c r="X275" s="20" t="str">
        <f>+VLOOKUP(Sitio_Publico[[#This Row],[tema]],Estructura!$G$4:$J$1514,4,0)</f>
        <v>T-364</v>
      </c>
      <c r="Y275" s="20" t="str">
        <f>+VLOOKUP(Sitio_Publico[[#This Row],[contenido]],Estructura!$L$4:$O$18,4,0)</f>
        <v>C-365</v>
      </c>
      <c r="Z275" s="20" t="str">
        <f>+VLOOKUP(Sitio_Publico[[#This Row],[Filtro Integrado]],Estructura!$U$4:$W$52,3,0)</f>
        <v>FI-1</v>
      </c>
      <c r="AA275" s="20" t="str">
        <f>+VLOOKUP(Sitio_Publico[[#This Row],[Muestra]],Estructura!$Y$4:$AB$175,4,0)</f>
        <v>M-413</v>
      </c>
    </row>
    <row r="276" spans="1:27" ht="36" x14ac:dyDescent="0.3">
      <c r="A276" s="18" t="s">
        <v>985</v>
      </c>
      <c r="B276" s="12">
        <f t="shared" si="272"/>
        <v>1</v>
      </c>
      <c r="C276" s="13" t="s">
        <v>968</v>
      </c>
      <c r="D276" s="13" t="s">
        <v>969</v>
      </c>
      <c r="E276" s="17">
        <v>14103</v>
      </c>
      <c r="F276" s="13" t="s">
        <v>970</v>
      </c>
      <c r="G276" s="25" t="s">
        <v>971</v>
      </c>
      <c r="H276" s="52" t="s">
        <v>749</v>
      </c>
      <c r="I276" s="12" t="s">
        <v>350</v>
      </c>
      <c r="J276" s="12" t="s">
        <v>450</v>
      </c>
      <c r="K276" s="12" t="s">
        <v>970</v>
      </c>
      <c r="L276" s="12" t="s">
        <v>972</v>
      </c>
      <c r="M276" s="12" t="s">
        <v>973</v>
      </c>
      <c r="N276" s="12" t="s">
        <v>974</v>
      </c>
      <c r="O276" s="28" t="s">
        <v>1341</v>
      </c>
      <c r="P276" s="28"/>
      <c r="Q276" s="27" t="s">
        <v>709</v>
      </c>
      <c r="R276" s="28"/>
      <c r="S276" s="15" t="s">
        <v>1342</v>
      </c>
      <c r="T276" s="16">
        <f t="shared" si="273"/>
        <v>777</v>
      </c>
      <c r="U276" s="24" t="s">
        <v>445</v>
      </c>
      <c r="V276" s="20" t="str">
        <f>+Sitio_Publico[[#This Row],[idcoleccion]]&amp;"-"&amp;Sitio_Publico[[#This Row],[id]]</f>
        <v>1-0275</v>
      </c>
      <c r="W276" s="20">
        <f>+VLOOKUP(Sitio_Publico[[#This Row],[territorio]],Estructura!$AE$4:$AH$1500,4,0)</f>
        <v>40014103</v>
      </c>
      <c r="X276" s="20" t="str">
        <f>+VLOOKUP(Sitio_Publico[[#This Row],[tema]],Estructura!$G$4:$J$1514,4,0)</f>
        <v>T-364</v>
      </c>
      <c r="Y276" s="20" t="str">
        <f>+VLOOKUP(Sitio_Publico[[#This Row],[contenido]],Estructura!$L$4:$O$18,4,0)</f>
        <v>C-365</v>
      </c>
      <c r="Z276" s="20" t="str">
        <f>+VLOOKUP(Sitio_Publico[[#This Row],[Filtro Integrado]],Estructura!$U$4:$W$52,3,0)</f>
        <v>FI-1</v>
      </c>
      <c r="AA276" s="20" t="str">
        <f>+VLOOKUP(Sitio_Publico[[#This Row],[Muestra]],Estructura!$Y$4:$AB$175,4,0)</f>
        <v>M-413</v>
      </c>
    </row>
    <row r="277" spans="1:27" ht="36" x14ac:dyDescent="0.3">
      <c r="A277" s="18" t="s">
        <v>986</v>
      </c>
      <c r="B277" s="12">
        <f t="shared" si="272"/>
        <v>1</v>
      </c>
      <c r="C277" s="13" t="s">
        <v>968</v>
      </c>
      <c r="D277" s="13" t="s">
        <v>969</v>
      </c>
      <c r="E277" s="17">
        <v>14104</v>
      </c>
      <c r="F277" s="13" t="s">
        <v>970</v>
      </c>
      <c r="G277" s="25" t="s">
        <v>971</v>
      </c>
      <c r="H277" s="52" t="s">
        <v>749</v>
      </c>
      <c r="I277" s="12" t="s">
        <v>25</v>
      </c>
      <c r="J277" s="12" t="s">
        <v>450</v>
      </c>
      <c r="K277" s="12" t="s">
        <v>970</v>
      </c>
      <c r="L277" s="12" t="s">
        <v>972</v>
      </c>
      <c r="M277" s="12" t="s">
        <v>973</v>
      </c>
      <c r="N277" s="12" t="s">
        <v>974</v>
      </c>
      <c r="O277" s="28" t="s">
        <v>1343</v>
      </c>
      <c r="P277" s="28"/>
      <c r="Q277" s="27" t="s">
        <v>709</v>
      </c>
      <c r="R277" s="28"/>
      <c r="S277" s="15" t="s">
        <v>1344</v>
      </c>
      <c r="T277" s="16">
        <f t="shared" si="273"/>
        <v>777</v>
      </c>
      <c r="U277" s="24" t="s">
        <v>445</v>
      </c>
      <c r="V277" s="20" t="str">
        <f>+Sitio_Publico[[#This Row],[idcoleccion]]&amp;"-"&amp;Sitio_Publico[[#This Row],[id]]</f>
        <v>1-0276</v>
      </c>
      <c r="W277" s="20">
        <f>+VLOOKUP(Sitio_Publico[[#This Row],[territorio]],Estructura!$AE$4:$AH$1500,4,0)</f>
        <v>40014104</v>
      </c>
      <c r="X277" s="20" t="str">
        <f>+VLOOKUP(Sitio_Publico[[#This Row],[tema]],Estructura!$G$4:$J$1514,4,0)</f>
        <v>T-364</v>
      </c>
      <c r="Y277" s="20" t="str">
        <f>+VLOOKUP(Sitio_Publico[[#This Row],[contenido]],Estructura!$L$4:$O$18,4,0)</f>
        <v>C-365</v>
      </c>
      <c r="Z277" s="20" t="str">
        <f>+VLOOKUP(Sitio_Publico[[#This Row],[Filtro Integrado]],Estructura!$U$4:$W$52,3,0)</f>
        <v>FI-1</v>
      </c>
      <c r="AA277" s="20" t="str">
        <f>+VLOOKUP(Sitio_Publico[[#This Row],[Muestra]],Estructura!$Y$4:$AB$175,4,0)</f>
        <v>M-413</v>
      </c>
    </row>
    <row r="278" spans="1:27" ht="36" x14ac:dyDescent="0.3">
      <c r="A278" s="18" t="s">
        <v>987</v>
      </c>
      <c r="B278" s="12">
        <f t="shared" si="272"/>
        <v>1</v>
      </c>
      <c r="C278" s="13" t="s">
        <v>968</v>
      </c>
      <c r="D278" s="13" t="s">
        <v>969</v>
      </c>
      <c r="E278" s="17">
        <v>14105</v>
      </c>
      <c r="F278" s="13" t="s">
        <v>970</v>
      </c>
      <c r="G278" s="25" t="s">
        <v>971</v>
      </c>
      <c r="H278" s="52" t="s">
        <v>749</v>
      </c>
      <c r="I278" s="12" t="s">
        <v>351</v>
      </c>
      <c r="J278" s="12" t="s">
        <v>450</v>
      </c>
      <c r="K278" s="12" t="s">
        <v>970</v>
      </c>
      <c r="L278" s="12" t="s">
        <v>972</v>
      </c>
      <c r="M278" s="12" t="s">
        <v>973</v>
      </c>
      <c r="N278" s="12" t="s">
        <v>974</v>
      </c>
      <c r="O278" s="28" t="s">
        <v>1345</v>
      </c>
      <c r="P278" s="28"/>
      <c r="Q278" s="27" t="s">
        <v>709</v>
      </c>
      <c r="R278" s="28"/>
      <c r="S278" s="15" t="s">
        <v>1346</v>
      </c>
      <c r="T278" s="16">
        <f t="shared" si="273"/>
        <v>777</v>
      </c>
      <c r="U278" s="24" t="s">
        <v>445</v>
      </c>
      <c r="V278" s="20" t="str">
        <f>+Sitio_Publico[[#This Row],[idcoleccion]]&amp;"-"&amp;Sitio_Publico[[#This Row],[id]]</f>
        <v>1-0277</v>
      </c>
      <c r="W278" s="20">
        <f>+VLOOKUP(Sitio_Publico[[#This Row],[territorio]],Estructura!$AE$4:$AH$1500,4,0)</f>
        <v>40014105</v>
      </c>
      <c r="X278" s="20" t="str">
        <f>+VLOOKUP(Sitio_Publico[[#This Row],[tema]],Estructura!$G$4:$J$1514,4,0)</f>
        <v>T-364</v>
      </c>
      <c r="Y278" s="20" t="str">
        <f>+VLOOKUP(Sitio_Publico[[#This Row],[contenido]],Estructura!$L$4:$O$18,4,0)</f>
        <v>C-365</v>
      </c>
      <c r="Z278" s="20" t="str">
        <f>+VLOOKUP(Sitio_Publico[[#This Row],[Filtro Integrado]],Estructura!$U$4:$W$52,3,0)</f>
        <v>FI-1</v>
      </c>
      <c r="AA278" s="20" t="str">
        <f>+VLOOKUP(Sitio_Publico[[#This Row],[Muestra]],Estructura!$Y$4:$AB$175,4,0)</f>
        <v>M-413</v>
      </c>
    </row>
    <row r="279" spans="1:27" ht="36" x14ac:dyDescent="0.3">
      <c r="A279" s="18" t="s">
        <v>988</v>
      </c>
      <c r="B279" s="12">
        <f t="shared" si="272"/>
        <v>1</v>
      </c>
      <c r="C279" s="13" t="s">
        <v>968</v>
      </c>
      <c r="D279" s="13" t="s">
        <v>969</v>
      </c>
      <c r="E279" s="17">
        <v>14106</v>
      </c>
      <c r="F279" s="13" t="s">
        <v>970</v>
      </c>
      <c r="G279" s="25" t="s">
        <v>971</v>
      </c>
      <c r="H279" s="52" t="s">
        <v>749</v>
      </c>
      <c r="I279" s="12" t="s">
        <v>352</v>
      </c>
      <c r="J279" s="12" t="s">
        <v>450</v>
      </c>
      <c r="K279" s="12" t="s">
        <v>970</v>
      </c>
      <c r="L279" s="12" t="s">
        <v>972</v>
      </c>
      <c r="M279" s="12" t="s">
        <v>973</v>
      </c>
      <c r="N279" s="12" t="s">
        <v>974</v>
      </c>
      <c r="O279" s="28" t="s">
        <v>1347</v>
      </c>
      <c r="P279" s="28"/>
      <c r="Q279" s="27" t="s">
        <v>709</v>
      </c>
      <c r="R279" s="28"/>
      <c r="S279" s="15" t="s">
        <v>1348</v>
      </c>
      <c r="T279" s="16">
        <f t="shared" si="273"/>
        <v>777</v>
      </c>
      <c r="U279" s="24" t="s">
        <v>445</v>
      </c>
      <c r="V279" s="20" t="str">
        <f>+Sitio_Publico[[#This Row],[idcoleccion]]&amp;"-"&amp;Sitio_Publico[[#This Row],[id]]</f>
        <v>1-0278</v>
      </c>
      <c r="W279" s="20">
        <f>+VLOOKUP(Sitio_Publico[[#This Row],[territorio]],Estructura!$AE$4:$AH$1500,4,0)</f>
        <v>40014106</v>
      </c>
      <c r="X279" s="20" t="str">
        <f>+VLOOKUP(Sitio_Publico[[#This Row],[tema]],Estructura!$G$4:$J$1514,4,0)</f>
        <v>T-364</v>
      </c>
      <c r="Y279" s="20" t="str">
        <f>+VLOOKUP(Sitio_Publico[[#This Row],[contenido]],Estructura!$L$4:$O$18,4,0)</f>
        <v>C-365</v>
      </c>
      <c r="Z279" s="20" t="str">
        <f>+VLOOKUP(Sitio_Publico[[#This Row],[Filtro Integrado]],Estructura!$U$4:$W$52,3,0)</f>
        <v>FI-1</v>
      </c>
      <c r="AA279" s="20" t="str">
        <f>+VLOOKUP(Sitio_Publico[[#This Row],[Muestra]],Estructura!$Y$4:$AB$175,4,0)</f>
        <v>M-413</v>
      </c>
    </row>
    <row r="280" spans="1:27" ht="36" x14ac:dyDescent="0.3">
      <c r="A280" s="18" t="s">
        <v>989</v>
      </c>
      <c r="B280" s="12">
        <f t="shared" si="272"/>
        <v>1</v>
      </c>
      <c r="C280" s="13" t="s">
        <v>968</v>
      </c>
      <c r="D280" s="13" t="s">
        <v>969</v>
      </c>
      <c r="E280" s="17">
        <v>14107</v>
      </c>
      <c r="F280" s="13" t="s">
        <v>970</v>
      </c>
      <c r="G280" s="25" t="s">
        <v>971</v>
      </c>
      <c r="H280" s="52" t="s">
        <v>749</v>
      </c>
      <c r="I280" s="12" t="s">
        <v>353</v>
      </c>
      <c r="J280" s="12" t="s">
        <v>450</v>
      </c>
      <c r="K280" s="12" t="s">
        <v>970</v>
      </c>
      <c r="L280" s="12" t="s">
        <v>972</v>
      </c>
      <c r="M280" s="12" t="s">
        <v>973</v>
      </c>
      <c r="N280" s="12" t="s">
        <v>974</v>
      </c>
      <c r="O280" s="28" t="s">
        <v>1349</v>
      </c>
      <c r="P280" s="28"/>
      <c r="Q280" s="27" t="s">
        <v>709</v>
      </c>
      <c r="R280" s="28"/>
      <c r="S280" s="15" t="s">
        <v>1350</v>
      </c>
      <c r="T280" s="16">
        <f t="shared" si="273"/>
        <v>777</v>
      </c>
      <c r="U280" s="24" t="s">
        <v>445</v>
      </c>
      <c r="V280" s="20" t="str">
        <f>+Sitio_Publico[[#This Row],[idcoleccion]]&amp;"-"&amp;Sitio_Publico[[#This Row],[id]]</f>
        <v>1-0279</v>
      </c>
      <c r="W280" s="20">
        <f>+VLOOKUP(Sitio_Publico[[#This Row],[territorio]],Estructura!$AE$4:$AH$1500,4,0)</f>
        <v>40014107</v>
      </c>
      <c r="X280" s="20" t="str">
        <f>+VLOOKUP(Sitio_Publico[[#This Row],[tema]],Estructura!$G$4:$J$1514,4,0)</f>
        <v>T-364</v>
      </c>
      <c r="Y280" s="20" t="str">
        <f>+VLOOKUP(Sitio_Publico[[#This Row],[contenido]],Estructura!$L$4:$O$18,4,0)</f>
        <v>C-365</v>
      </c>
      <c r="Z280" s="20" t="str">
        <f>+VLOOKUP(Sitio_Publico[[#This Row],[Filtro Integrado]],Estructura!$U$4:$W$52,3,0)</f>
        <v>FI-1</v>
      </c>
      <c r="AA280" s="20" t="str">
        <f>+VLOOKUP(Sitio_Publico[[#This Row],[Muestra]],Estructura!$Y$4:$AB$175,4,0)</f>
        <v>M-413</v>
      </c>
    </row>
    <row r="281" spans="1:27" ht="36" x14ac:dyDescent="0.3">
      <c r="A281" s="18" t="s">
        <v>990</v>
      </c>
      <c r="B281" s="12">
        <f t="shared" si="272"/>
        <v>1</v>
      </c>
      <c r="C281" s="13" t="s">
        <v>968</v>
      </c>
      <c r="D281" s="13" t="s">
        <v>969</v>
      </c>
      <c r="E281" s="17">
        <v>14108</v>
      </c>
      <c r="F281" s="13" t="s">
        <v>970</v>
      </c>
      <c r="G281" s="25" t="s">
        <v>971</v>
      </c>
      <c r="H281" s="52" t="s">
        <v>749</v>
      </c>
      <c r="I281" s="12" t="s">
        <v>354</v>
      </c>
      <c r="J281" s="12" t="s">
        <v>450</v>
      </c>
      <c r="K281" s="12" t="s">
        <v>970</v>
      </c>
      <c r="L281" s="12" t="s">
        <v>972</v>
      </c>
      <c r="M281" s="12" t="s">
        <v>973</v>
      </c>
      <c r="N281" s="12" t="s">
        <v>974</v>
      </c>
      <c r="O281" s="28" t="s">
        <v>1351</v>
      </c>
      <c r="P281" s="28"/>
      <c r="Q281" s="27" t="s">
        <v>709</v>
      </c>
      <c r="R281" s="28"/>
      <c r="S281" s="15" t="s">
        <v>1352</v>
      </c>
      <c r="T281" s="16">
        <f t="shared" si="273"/>
        <v>777</v>
      </c>
      <c r="U281" s="24" t="s">
        <v>445</v>
      </c>
      <c r="V281" s="20" t="str">
        <f>+Sitio_Publico[[#This Row],[idcoleccion]]&amp;"-"&amp;Sitio_Publico[[#This Row],[id]]</f>
        <v>1-0280</v>
      </c>
      <c r="W281" s="20">
        <f>+VLOOKUP(Sitio_Publico[[#This Row],[territorio]],Estructura!$AE$4:$AH$1500,4,0)</f>
        <v>40014108</v>
      </c>
      <c r="X281" s="20" t="str">
        <f>+VLOOKUP(Sitio_Publico[[#This Row],[tema]],Estructura!$G$4:$J$1514,4,0)</f>
        <v>T-364</v>
      </c>
      <c r="Y281" s="20" t="str">
        <f>+VLOOKUP(Sitio_Publico[[#This Row],[contenido]],Estructura!$L$4:$O$18,4,0)</f>
        <v>C-365</v>
      </c>
      <c r="Z281" s="20" t="str">
        <f>+VLOOKUP(Sitio_Publico[[#This Row],[Filtro Integrado]],Estructura!$U$4:$W$52,3,0)</f>
        <v>FI-1</v>
      </c>
      <c r="AA281" s="20" t="str">
        <f>+VLOOKUP(Sitio_Publico[[#This Row],[Muestra]],Estructura!$Y$4:$AB$175,4,0)</f>
        <v>M-413</v>
      </c>
    </row>
    <row r="282" spans="1:27" ht="36" x14ac:dyDescent="0.3">
      <c r="A282" s="18" t="s">
        <v>991</v>
      </c>
      <c r="B282" s="12">
        <f t="shared" si="272"/>
        <v>1</v>
      </c>
      <c r="C282" s="13" t="s">
        <v>968</v>
      </c>
      <c r="D282" s="13" t="s">
        <v>969</v>
      </c>
      <c r="E282" s="17">
        <v>14201</v>
      </c>
      <c r="F282" s="13" t="s">
        <v>970</v>
      </c>
      <c r="G282" s="25" t="s">
        <v>971</v>
      </c>
      <c r="H282" s="52" t="s">
        <v>749</v>
      </c>
      <c r="I282" s="12" t="s">
        <v>355</v>
      </c>
      <c r="J282" s="12" t="s">
        <v>450</v>
      </c>
      <c r="K282" s="12" t="s">
        <v>970</v>
      </c>
      <c r="L282" s="12" t="s">
        <v>972</v>
      </c>
      <c r="M282" s="12" t="s">
        <v>973</v>
      </c>
      <c r="N282" s="12" t="s">
        <v>974</v>
      </c>
      <c r="O282" s="28" t="s">
        <v>1353</v>
      </c>
      <c r="P282" s="28"/>
      <c r="Q282" s="27" t="s">
        <v>709</v>
      </c>
      <c r="R282" s="28"/>
      <c r="S282" s="15" t="s">
        <v>1354</v>
      </c>
      <c r="T282" s="16">
        <f t="shared" si="273"/>
        <v>777</v>
      </c>
      <c r="U282" s="24" t="s">
        <v>445</v>
      </c>
      <c r="V282" s="20" t="str">
        <f>+Sitio_Publico[[#This Row],[idcoleccion]]&amp;"-"&amp;Sitio_Publico[[#This Row],[id]]</f>
        <v>1-0281</v>
      </c>
      <c r="W282" s="20">
        <f>+VLOOKUP(Sitio_Publico[[#This Row],[territorio]],Estructura!$AE$4:$AH$1500,4,0)</f>
        <v>40014201</v>
      </c>
      <c r="X282" s="20" t="str">
        <f>+VLOOKUP(Sitio_Publico[[#This Row],[tema]],Estructura!$G$4:$J$1514,4,0)</f>
        <v>T-364</v>
      </c>
      <c r="Y282" s="20" t="str">
        <f>+VLOOKUP(Sitio_Publico[[#This Row],[contenido]],Estructura!$L$4:$O$18,4,0)</f>
        <v>C-365</v>
      </c>
      <c r="Z282" s="20" t="str">
        <f>+VLOOKUP(Sitio_Publico[[#This Row],[Filtro Integrado]],Estructura!$U$4:$W$52,3,0)</f>
        <v>FI-1</v>
      </c>
      <c r="AA282" s="20" t="str">
        <f>+VLOOKUP(Sitio_Publico[[#This Row],[Muestra]],Estructura!$Y$4:$AB$175,4,0)</f>
        <v>M-413</v>
      </c>
    </row>
    <row r="283" spans="1:27" ht="36" x14ac:dyDescent="0.3">
      <c r="A283" s="18" t="s">
        <v>992</v>
      </c>
      <c r="B283" s="12">
        <f t="shared" si="272"/>
        <v>1</v>
      </c>
      <c r="C283" s="13" t="s">
        <v>968</v>
      </c>
      <c r="D283" s="13" t="s">
        <v>969</v>
      </c>
      <c r="E283" s="17">
        <v>14202</v>
      </c>
      <c r="F283" s="13" t="s">
        <v>970</v>
      </c>
      <c r="G283" s="25" t="s">
        <v>971</v>
      </c>
      <c r="H283" s="52" t="s">
        <v>749</v>
      </c>
      <c r="I283" s="12" t="s">
        <v>356</v>
      </c>
      <c r="J283" s="12" t="s">
        <v>450</v>
      </c>
      <c r="K283" s="12" t="s">
        <v>970</v>
      </c>
      <c r="L283" s="12" t="s">
        <v>972</v>
      </c>
      <c r="M283" s="12" t="s">
        <v>973</v>
      </c>
      <c r="N283" s="12" t="s">
        <v>974</v>
      </c>
      <c r="O283" s="28" t="s">
        <v>1355</v>
      </c>
      <c r="P283" s="28"/>
      <c r="Q283" s="27" t="s">
        <v>709</v>
      </c>
      <c r="R283" s="28"/>
      <c r="S283" s="15" t="s">
        <v>1356</v>
      </c>
      <c r="T283" s="16">
        <f t="shared" si="273"/>
        <v>777</v>
      </c>
      <c r="U283" s="24" t="s">
        <v>445</v>
      </c>
      <c r="V283" s="20" t="str">
        <f>+Sitio_Publico[[#This Row],[idcoleccion]]&amp;"-"&amp;Sitio_Publico[[#This Row],[id]]</f>
        <v>1-0282</v>
      </c>
      <c r="W283" s="20">
        <f>+VLOOKUP(Sitio_Publico[[#This Row],[territorio]],Estructura!$AE$4:$AH$1500,4,0)</f>
        <v>40014202</v>
      </c>
      <c r="X283" s="20" t="str">
        <f>+VLOOKUP(Sitio_Publico[[#This Row],[tema]],Estructura!$G$4:$J$1514,4,0)</f>
        <v>T-364</v>
      </c>
      <c r="Y283" s="20" t="str">
        <f>+VLOOKUP(Sitio_Publico[[#This Row],[contenido]],Estructura!$L$4:$O$18,4,0)</f>
        <v>C-365</v>
      </c>
      <c r="Z283" s="20" t="str">
        <f>+VLOOKUP(Sitio_Publico[[#This Row],[Filtro Integrado]],Estructura!$U$4:$W$52,3,0)</f>
        <v>FI-1</v>
      </c>
      <c r="AA283" s="20" t="str">
        <f>+VLOOKUP(Sitio_Publico[[#This Row],[Muestra]],Estructura!$Y$4:$AB$175,4,0)</f>
        <v>M-413</v>
      </c>
    </row>
    <row r="284" spans="1:27" ht="36" x14ac:dyDescent="0.3">
      <c r="A284" s="18" t="s">
        <v>993</v>
      </c>
      <c r="B284" s="12">
        <f t="shared" si="272"/>
        <v>1</v>
      </c>
      <c r="C284" s="13" t="s">
        <v>968</v>
      </c>
      <c r="D284" s="13" t="s">
        <v>969</v>
      </c>
      <c r="E284" s="17">
        <v>14203</v>
      </c>
      <c r="F284" s="13" t="s">
        <v>970</v>
      </c>
      <c r="G284" s="25" t="s">
        <v>971</v>
      </c>
      <c r="H284" s="52" t="s">
        <v>749</v>
      </c>
      <c r="I284" s="12" t="s">
        <v>357</v>
      </c>
      <c r="J284" s="12" t="s">
        <v>450</v>
      </c>
      <c r="K284" s="12" t="s">
        <v>970</v>
      </c>
      <c r="L284" s="12" t="s">
        <v>972</v>
      </c>
      <c r="M284" s="12" t="s">
        <v>973</v>
      </c>
      <c r="N284" s="12" t="s">
        <v>974</v>
      </c>
      <c r="O284" s="28" t="s">
        <v>1357</v>
      </c>
      <c r="P284" s="28"/>
      <c r="Q284" s="27" t="s">
        <v>709</v>
      </c>
      <c r="R284" s="28"/>
      <c r="S284" s="15" t="s">
        <v>1358</v>
      </c>
      <c r="T284" s="16">
        <f t="shared" si="273"/>
        <v>777</v>
      </c>
      <c r="U284" s="24" t="s">
        <v>445</v>
      </c>
      <c r="V284" s="20" t="str">
        <f>+Sitio_Publico[[#This Row],[idcoleccion]]&amp;"-"&amp;Sitio_Publico[[#This Row],[id]]</f>
        <v>1-0283</v>
      </c>
      <c r="W284" s="20">
        <f>+VLOOKUP(Sitio_Publico[[#This Row],[territorio]],Estructura!$AE$4:$AH$1500,4,0)</f>
        <v>40014203</v>
      </c>
      <c r="X284" s="20" t="str">
        <f>+VLOOKUP(Sitio_Publico[[#This Row],[tema]],Estructura!$G$4:$J$1514,4,0)</f>
        <v>T-364</v>
      </c>
      <c r="Y284" s="20" t="str">
        <f>+VLOOKUP(Sitio_Publico[[#This Row],[contenido]],Estructura!$L$4:$O$18,4,0)</f>
        <v>C-365</v>
      </c>
      <c r="Z284" s="20" t="str">
        <f>+VLOOKUP(Sitio_Publico[[#This Row],[Filtro Integrado]],Estructura!$U$4:$W$52,3,0)</f>
        <v>FI-1</v>
      </c>
      <c r="AA284" s="20" t="str">
        <f>+VLOOKUP(Sitio_Publico[[#This Row],[Muestra]],Estructura!$Y$4:$AB$175,4,0)</f>
        <v>M-413</v>
      </c>
    </row>
    <row r="285" spans="1:27" ht="36" x14ac:dyDescent="0.3">
      <c r="A285" s="18" t="s">
        <v>994</v>
      </c>
      <c r="B285" s="12">
        <f t="shared" si="272"/>
        <v>1</v>
      </c>
      <c r="C285" s="13" t="s">
        <v>968</v>
      </c>
      <c r="D285" s="13" t="s">
        <v>969</v>
      </c>
      <c r="E285" s="17">
        <v>14204</v>
      </c>
      <c r="F285" s="13" t="s">
        <v>970</v>
      </c>
      <c r="G285" s="25" t="s">
        <v>971</v>
      </c>
      <c r="H285" s="52" t="s">
        <v>749</v>
      </c>
      <c r="I285" s="12" t="s">
        <v>358</v>
      </c>
      <c r="J285" s="12" t="s">
        <v>450</v>
      </c>
      <c r="K285" s="12" t="s">
        <v>970</v>
      </c>
      <c r="L285" s="12" t="s">
        <v>972</v>
      </c>
      <c r="M285" s="12" t="s">
        <v>973</v>
      </c>
      <c r="N285" s="12" t="s">
        <v>974</v>
      </c>
      <c r="O285" s="28" t="s">
        <v>1359</v>
      </c>
      <c r="P285" s="28"/>
      <c r="Q285" s="27" t="s">
        <v>709</v>
      </c>
      <c r="R285" s="28"/>
      <c r="S285" s="15" t="s">
        <v>1360</v>
      </c>
      <c r="T285" s="16">
        <f t="shared" si="273"/>
        <v>777</v>
      </c>
      <c r="U285" s="24" t="s">
        <v>445</v>
      </c>
      <c r="V285" s="20" t="str">
        <f>+Sitio_Publico[[#This Row],[idcoleccion]]&amp;"-"&amp;Sitio_Publico[[#This Row],[id]]</f>
        <v>1-0284</v>
      </c>
      <c r="W285" s="20">
        <f>+VLOOKUP(Sitio_Publico[[#This Row],[territorio]],Estructura!$AE$4:$AH$1500,4,0)</f>
        <v>40014204</v>
      </c>
      <c r="X285" s="20" t="str">
        <f>+VLOOKUP(Sitio_Publico[[#This Row],[tema]],Estructura!$G$4:$J$1514,4,0)</f>
        <v>T-364</v>
      </c>
      <c r="Y285" s="20" t="str">
        <f>+VLOOKUP(Sitio_Publico[[#This Row],[contenido]],Estructura!$L$4:$O$18,4,0)</f>
        <v>C-365</v>
      </c>
      <c r="Z285" s="20" t="str">
        <f>+VLOOKUP(Sitio_Publico[[#This Row],[Filtro Integrado]],Estructura!$U$4:$W$52,3,0)</f>
        <v>FI-1</v>
      </c>
      <c r="AA285" s="20" t="str">
        <f>+VLOOKUP(Sitio_Publico[[#This Row],[Muestra]],Estructura!$Y$4:$AB$175,4,0)</f>
        <v>M-413</v>
      </c>
    </row>
    <row r="286" spans="1:27" ht="36" x14ac:dyDescent="0.3">
      <c r="A286" s="18" t="s">
        <v>995</v>
      </c>
      <c r="B286" s="12">
        <f t="shared" si="272"/>
        <v>1</v>
      </c>
      <c r="C286" s="13" t="s">
        <v>968</v>
      </c>
      <c r="D286" s="13" t="s">
        <v>969</v>
      </c>
      <c r="E286" s="17">
        <v>15101</v>
      </c>
      <c r="F286" s="13" t="s">
        <v>970</v>
      </c>
      <c r="G286" s="25" t="s">
        <v>971</v>
      </c>
      <c r="H286" s="52" t="s">
        <v>749</v>
      </c>
      <c r="I286" s="12" t="s">
        <v>359</v>
      </c>
      <c r="J286" s="12" t="s">
        <v>450</v>
      </c>
      <c r="K286" s="12" t="s">
        <v>970</v>
      </c>
      <c r="L286" s="12" t="s">
        <v>972</v>
      </c>
      <c r="M286" s="12" t="s">
        <v>973</v>
      </c>
      <c r="N286" s="12" t="s">
        <v>974</v>
      </c>
      <c r="O286" s="28" t="s">
        <v>1361</v>
      </c>
      <c r="P286" s="28"/>
      <c r="Q286" s="27" t="s">
        <v>709</v>
      </c>
      <c r="R286" s="28"/>
      <c r="S286" s="15" t="s">
        <v>1362</v>
      </c>
      <c r="T286" s="16">
        <f t="shared" si="273"/>
        <v>777</v>
      </c>
      <c r="U286" s="24" t="s">
        <v>445</v>
      </c>
      <c r="V286" s="20" t="str">
        <f>+Sitio_Publico[[#This Row],[idcoleccion]]&amp;"-"&amp;Sitio_Publico[[#This Row],[id]]</f>
        <v>1-0285</v>
      </c>
      <c r="W286" s="20">
        <f>+VLOOKUP(Sitio_Publico[[#This Row],[territorio]],Estructura!$AE$4:$AH$1500,4,0)</f>
        <v>40015101</v>
      </c>
      <c r="X286" s="20" t="str">
        <f>+VLOOKUP(Sitio_Publico[[#This Row],[tema]],Estructura!$G$4:$J$1514,4,0)</f>
        <v>T-364</v>
      </c>
      <c r="Y286" s="20" t="str">
        <f>+VLOOKUP(Sitio_Publico[[#This Row],[contenido]],Estructura!$L$4:$O$18,4,0)</f>
        <v>C-365</v>
      </c>
      <c r="Z286" s="20" t="str">
        <f>+VLOOKUP(Sitio_Publico[[#This Row],[Filtro Integrado]],Estructura!$U$4:$W$52,3,0)</f>
        <v>FI-1</v>
      </c>
      <c r="AA286" s="20" t="str">
        <f>+VLOOKUP(Sitio_Publico[[#This Row],[Muestra]],Estructura!$Y$4:$AB$175,4,0)</f>
        <v>M-413</v>
      </c>
    </row>
    <row r="287" spans="1:27" ht="36" x14ac:dyDescent="0.3">
      <c r="A287" s="18" t="s">
        <v>996</v>
      </c>
      <c r="B287" s="12">
        <f t="shared" si="272"/>
        <v>1</v>
      </c>
      <c r="C287" s="13" t="s">
        <v>968</v>
      </c>
      <c r="D287" s="13" t="s">
        <v>969</v>
      </c>
      <c r="E287" s="17">
        <v>15102</v>
      </c>
      <c r="F287" s="13" t="s">
        <v>970</v>
      </c>
      <c r="G287" s="25" t="s">
        <v>971</v>
      </c>
      <c r="H287" s="52" t="s">
        <v>749</v>
      </c>
      <c r="I287" s="12" t="s">
        <v>360</v>
      </c>
      <c r="J287" s="12" t="s">
        <v>450</v>
      </c>
      <c r="K287" s="12" t="s">
        <v>970</v>
      </c>
      <c r="L287" s="12" t="s">
        <v>972</v>
      </c>
      <c r="M287" s="12" t="s">
        <v>973</v>
      </c>
      <c r="N287" s="12" t="s">
        <v>974</v>
      </c>
      <c r="O287" s="28" t="s">
        <v>1363</v>
      </c>
      <c r="P287" s="28"/>
      <c r="Q287" s="27" t="s">
        <v>709</v>
      </c>
      <c r="R287" s="28"/>
      <c r="S287" s="15" t="s">
        <v>1364</v>
      </c>
      <c r="T287" s="16">
        <f t="shared" si="273"/>
        <v>777</v>
      </c>
      <c r="U287" s="24" t="s">
        <v>445</v>
      </c>
      <c r="V287" s="20" t="str">
        <f>+Sitio_Publico[[#This Row],[idcoleccion]]&amp;"-"&amp;Sitio_Publico[[#This Row],[id]]</f>
        <v>1-0286</v>
      </c>
      <c r="W287" s="20">
        <f>+VLOOKUP(Sitio_Publico[[#This Row],[territorio]],Estructura!$AE$4:$AH$1500,4,0)</f>
        <v>40015102</v>
      </c>
      <c r="X287" s="20" t="str">
        <f>+VLOOKUP(Sitio_Publico[[#This Row],[tema]],Estructura!$G$4:$J$1514,4,0)</f>
        <v>T-364</v>
      </c>
      <c r="Y287" s="20" t="str">
        <f>+VLOOKUP(Sitio_Publico[[#This Row],[contenido]],Estructura!$L$4:$O$18,4,0)</f>
        <v>C-365</v>
      </c>
      <c r="Z287" s="20" t="str">
        <f>+VLOOKUP(Sitio_Publico[[#This Row],[Filtro Integrado]],Estructura!$U$4:$W$52,3,0)</f>
        <v>FI-1</v>
      </c>
      <c r="AA287" s="20" t="str">
        <f>+VLOOKUP(Sitio_Publico[[#This Row],[Muestra]],Estructura!$Y$4:$AB$175,4,0)</f>
        <v>M-413</v>
      </c>
    </row>
    <row r="288" spans="1:27" ht="36" x14ac:dyDescent="0.3">
      <c r="A288" s="18" t="s">
        <v>997</v>
      </c>
      <c r="B288" s="12">
        <f t="shared" si="272"/>
        <v>1</v>
      </c>
      <c r="C288" s="13" t="s">
        <v>968</v>
      </c>
      <c r="D288" s="13" t="s">
        <v>969</v>
      </c>
      <c r="E288" s="17">
        <v>15201</v>
      </c>
      <c r="F288" s="13" t="s">
        <v>970</v>
      </c>
      <c r="G288" s="25" t="s">
        <v>971</v>
      </c>
      <c r="H288" s="52" t="s">
        <v>749</v>
      </c>
      <c r="I288" s="12" t="s">
        <v>361</v>
      </c>
      <c r="J288" s="12" t="s">
        <v>450</v>
      </c>
      <c r="K288" s="12" t="s">
        <v>970</v>
      </c>
      <c r="L288" s="12" t="s">
        <v>972</v>
      </c>
      <c r="M288" s="12" t="s">
        <v>973</v>
      </c>
      <c r="N288" s="12" t="s">
        <v>974</v>
      </c>
      <c r="O288" s="28" t="s">
        <v>1365</v>
      </c>
      <c r="P288" s="28"/>
      <c r="Q288" s="27" t="s">
        <v>709</v>
      </c>
      <c r="R288" s="28"/>
      <c r="S288" s="15" t="s">
        <v>1366</v>
      </c>
      <c r="T288" s="16">
        <f t="shared" si="273"/>
        <v>777</v>
      </c>
      <c r="U288" s="24" t="s">
        <v>445</v>
      </c>
      <c r="V288" s="20" t="str">
        <f>+Sitio_Publico[[#This Row],[idcoleccion]]&amp;"-"&amp;Sitio_Publico[[#This Row],[id]]</f>
        <v>1-0287</v>
      </c>
      <c r="W288" s="20">
        <f>+VLOOKUP(Sitio_Publico[[#This Row],[territorio]],Estructura!$AE$4:$AH$1500,4,0)</f>
        <v>40015201</v>
      </c>
      <c r="X288" s="20" t="str">
        <f>+VLOOKUP(Sitio_Publico[[#This Row],[tema]],Estructura!$G$4:$J$1514,4,0)</f>
        <v>T-364</v>
      </c>
      <c r="Y288" s="20" t="str">
        <f>+VLOOKUP(Sitio_Publico[[#This Row],[contenido]],Estructura!$L$4:$O$18,4,0)</f>
        <v>C-365</v>
      </c>
      <c r="Z288" s="20" t="str">
        <f>+VLOOKUP(Sitio_Publico[[#This Row],[Filtro Integrado]],Estructura!$U$4:$W$52,3,0)</f>
        <v>FI-1</v>
      </c>
      <c r="AA288" s="20" t="str">
        <f>+VLOOKUP(Sitio_Publico[[#This Row],[Muestra]],Estructura!$Y$4:$AB$175,4,0)</f>
        <v>M-413</v>
      </c>
    </row>
    <row r="289" spans="1:27" ht="36" x14ac:dyDescent="0.3">
      <c r="A289" s="18" t="s">
        <v>998</v>
      </c>
      <c r="B289" s="12">
        <f t="shared" si="272"/>
        <v>1</v>
      </c>
      <c r="C289" s="13" t="s">
        <v>968</v>
      </c>
      <c r="D289" s="13" t="s">
        <v>969</v>
      </c>
      <c r="E289" s="17">
        <v>15202</v>
      </c>
      <c r="F289" s="13" t="s">
        <v>970</v>
      </c>
      <c r="G289" s="25" t="s">
        <v>971</v>
      </c>
      <c r="H289" s="52" t="s">
        <v>749</v>
      </c>
      <c r="I289" s="12" t="s">
        <v>362</v>
      </c>
      <c r="J289" s="12" t="s">
        <v>450</v>
      </c>
      <c r="K289" s="12" t="s">
        <v>970</v>
      </c>
      <c r="L289" s="12" t="s">
        <v>972</v>
      </c>
      <c r="M289" s="12" t="s">
        <v>973</v>
      </c>
      <c r="N289" s="12" t="s">
        <v>974</v>
      </c>
      <c r="O289" s="28" t="s">
        <v>1367</v>
      </c>
      <c r="P289" s="28"/>
      <c r="Q289" s="27" t="s">
        <v>709</v>
      </c>
      <c r="R289" s="28"/>
      <c r="S289" s="15" t="s">
        <v>1368</v>
      </c>
      <c r="T289" s="16">
        <f t="shared" si="273"/>
        <v>777</v>
      </c>
      <c r="U289" s="24" t="s">
        <v>445</v>
      </c>
      <c r="V289" s="20" t="str">
        <f>+Sitio_Publico[[#This Row],[idcoleccion]]&amp;"-"&amp;Sitio_Publico[[#This Row],[id]]</f>
        <v>1-0288</v>
      </c>
      <c r="W289" s="20">
        <f>+VLOOKUP(Sitio_Publico[[#This Row],[territorio]],Estructura!$AE$4:$AH$1500,4,0)</f>
        <v>40015202</v>
      </c>
      <c r="X289" s="20" t="str">
        <f>+VLOOKUP(Sitio_Publico[[#This Row],[tema]],Estructura!$G$4:$J$1514,4,0)</f>
        <v>T-364</v>
      </c>
      <c r="Y289" s="20" t="str">
        <f>+VLOOKUP(Sitio_Publico[[#This Row],[contenido]],Estructura!$L$4:$O$18,4,0)</f>
        <v>C-365</v>
      </c>
      <c r="Z289" s="20" t="str">
        <f>+VLOOKUP(Sitio_Publico[[#This Row],[Filtro Integrado]],Estructura!$U$4:$W$52,3,0)</f>
        <v>FI-1</v>
      </c>
      <c r="AA289" s="20" t="str">
        <f>+VLOOKUP(Sitio_Publico[[#This Row],[Muestra]],Estructura!$Y$4:$AB$175,4,0)</f>
        <v>M-413</v>
      </c>
    </row>
    <row r="290" spans="1:27" ht="36" x14ac:dyDescent="0.3">
      <c r="A290" s="18" t="s">
        <v>999</v>
      </c>
      <c r="B290" s="12">
        <f t="shared" si="272"/>
        <v>1</v>
      </c>
      <c r="C290" s="13" t="s">
        <v>968</v>
      </c>
      <c r="D290" s="13" t="s">
        <v>969</v>
      </c>
      <c r="E290" s="17">
        <v>1101</v>
      </c>
      <c r="F290" s="13" t="s">
        <v>1369</v>
      </c>
      <c r="G290" s="25" t="s">
        <v>1370</v>
      </c>
      <c r="H290" s="52" t="s">
        <v>749</v>
      </c>
      <c r="I290" s="12" t="s">
        <v>26</v>
      </c>
      <c r="J290" s="12" t="s">
        <v>450</v>
      </c>
      <c r="K290" s="12" t="s">
        <v>1371</v>
      </c>
      <c r="L290" s="12" t="s">
        <v>972</v>
      </c>
      <c r="M290" s="12" t="s">
        <v>1372</v>
      </c>
      <c r="N290" s="12" t="s">
        <v>974</v>
      </c>
      <c r="O290" s="28" t="s">
        <v>1373</v>
      </c>
      <c r="P29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Iquique por tipo de cultivo, durante el Periodo 2020-2021 de acuerdo a datos recopilados por la Ministerio de Ciencias, Tecnología, Conocimiento e Innovación- Unidades</v>
      </c>
      <c r="Q290" s="27" t="s">
        <v>709</v>
      </c>
      <c r="R290" s="28"/>
      <c r="S290" s="15" t="s">
        <v>1374</v>
      </c>
      <c r="T290" s="16">
        <f t="shared" si="273"/>
        <v>777</v>
      </c>
      <c r="U290" s="24" t="s">
        <v>445</v>
      </c>
      <c r="V290" s="20" t="str">
        <f>+Sitio_Publico[[#This Row],[idcoleccion]]&amp;"-"&amp;Sitio_Publico[[#This Row],[id]]</f>
        <v>1-0289</v>
      </c>
      <c r="W290" s="20">
        <f>+VLOOKUP(Sitio_Publico[[#This Row],[territorio]],Estructura!$AE$4:$AH$1500,4,0)</f>
        <v>40001101</v>
      </c>
      <c r="X290" s="20" t="str">
        <f>+VLOOKUP(Sitio_Publico[[#This Row],[tema]],Estructura!$G$4:$J$1514,4,0)</f>
        <v>T-365</v>
      </c>
      <c r="Y290" s="20" t="str">
        <f>+VLOOKUP(Sitio_Publico[[#This Row],[contenido]],Estructura!$L$4:$O$18,4,0)</f>
        <v>C-366</v>
      </c>
      <c r="Z290" s="20" t="str">
        <f>+VLOOKUP(Sitio_Publico[[#This Row],[Filtro Integrado]],Estructura!$U$4:$W$52,3,0)</f>
        <v>FI-1</v>
      </c>
      <c r="AA290" s="20" t="str">
        <f>+VLOOKUP(Sitio_Publico[[#This Row],[Muestra]],Estructura!$Y$4:$AB$175,4,0)</f>
        <v>M-414</v>
      </c>
    </row>
    <row r="291" spans="1:27" ht="40.799999999999997" x14ac:dyDescent="0.3">
      <c r="A291" s="18" t="s">
        <v>1000</v>
      </c>
      <c r="B291" s="12">
        <f t="shared" si="272"/>
        <v>1</v>
      </c>
      <c r="C291" s="13" t="s">
        <v>968</v>
      </c>
      <c r="D291" s="13" t="s">
        <v>969</v>
      </c>
      <c r="E291" s="17">
        <v>1107</v>
      </c>
      <c r="F291" s="13" t="s">
        <v>1369</v>
      </c>
      <c r="G291" s="25" t="s">
        <v>1370</v>
      </c>
      <c r="H291" s="52" t="s">
        <v>749</v>
      </c>
      <c r="I291" s="12" t="s">
        <v>27</v>
      </c>
      <c r="J291" s="12" t="s">
        <v>450</v>
      </c>
      <c r="K291" s="12" t="s">
        <v>1371</v>
      </c>
      <c r="L291" s="12" t="s">
        <v>972</v>
      </c>
      <c r="M291" s="12" t="s">
        <v>1372</v>
      </c>
      <c r="N291" s="12" t="s">
        <v>974</v>
      </c>
      <c r="O291" s="28" t="s">
        <v>1375</v>
      </c>
      <c r="P29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Hospicio por tipo de cultivo, durante el Periodo 2020-2021 de acuerdo a datos recopilados por la Ministerio de Ciencias, Tecnología, Conocimiento e Innovación- Unidades</v>
      </c>
      <c r="Q291" s="27" t="s">
        <v>709</v>
      </c>
      <c r="R291" s="28"/>
      <c r="S291" s="15" t="s">
        <v>1376</v>
      </c>
      <c r="T291" s="16">
        <f t="shared" si="273"/>
        <v>777</v>
      </c>
      <c r="U291" s="24" t="s">
        <v>445</v>
      </c>
      <c r="V291" s="20" t="str">
        <f>+Sitio_Publico[[#This Row],[idcoleccion]]&amp;"-"&amp;Sitio_Publico[[#This Row],[id]]</f>
        <v>1-0290</v>
      </c>
      <c r="W291" s="20">
        <f>+VLOOKUP(Sitio_Publico[[#This Row],[territorio]],Estructura!$AE$4:$AH$1500,4,0)</f>
        <v>40001107</v>
      </c>
      <c r="X291" s="20" t="str">
        <f>+VLOOKUP(Sitio_Publico[[#This Row],[tema]],Estructura!$G$4:$J$1514,4,0)</f>
        <v>T-365</v>
      </c>
      <c r="Y291" s="20" t="str">
        <f>+VLOOKUP(Sitio_Publico[[#This Row],[contenido]],Estructura!$L$4:$O$18,4,0)</f>
        <v>C-366</v>
      </c>
      <c r="Z291" s="20" t="str">
        <f>+VLOOKUP(Sitio_Publico[[#This Row],[Filtro Integrado]],Estructura!$U$4:$W$52,3,0)</f>
        <v>FI-1</v>
      </c>
      <c r="AA291" s="20" t="str">
        <f>+VLOOKUP(Sitio_Publico[[#This Row],[Muestra]],Estructura!$Y$4:$AB$175,4,0)</f>
        <v>M-414</v>
      </c>
    </row>
    <row r="292" spans="1:27" ht="40.799999999999997" x14ac:dyDescent="0.3">
      <c r="A292" s="18" t="s">
        <v>1001</v>
      </c>
      <c r="B292" s="12">
        <f t="shared" si="272"/>
        <v>1</v>
      </c>
      <c r="C292" s="13" t="s">
        <v>968</v>
      </c>
      <c r="D292" s="13" t="s">
        <v>969</v>
      </c>
      <c r="E292" s="17">
        <v>1401</v>
      </c>
      <c r="F292" s="13" t="s">
        <v>1369</v>
      </c>
      <c r="G292" s="25" t="s">
        <v>1370</v>
      </c>
      <c r="H292" s="52" t="s">
        <v>749</v>
      </c>
      <c r="I292" s="12" t="s">
        <v>28</v>
      </c>
      <c r="J292" s="12" t="s">
        <v>450</v>
      </c>
      <c r="K292" s="12" t="s">
        <v>1371</v>
      </c>
      <c r="L292" s="12" t="s">
        <v>972</v>
      </c>
      <c r="M292" s="12" t="s">
        <v>1372</v>
      </c>
      <c r="N292" s="12" t="s">
        <v>974</v>
      </c>
      <c r="O292" s="28" t="s">
        <v>1377</v>
      </c>
      <c r="P29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Pozo Almonte por tipo de cultivo, durante el Periodo 2020-2021 de acuerdo a datos recopilados por la Ministerio de Ciencias, Tecnología, Conocimiento e Innovación- Unidades</v>
      </c>
      <c r="Q292" s="27" t="s">
        <v>709</v>
      </c>
      <c r="R292" s="28"/>
      <c r="S292" s="15" t="s">
        <v>1378</v>
      </c>
      <c r="T292" s="16">
        <f t="shared" si="273"/>
        <v>777</v>
      </c>
      <c r="U292" s="24" t="s">
        <v>445</v>
      </c>
      <c r="V292" s="20" t="str">
        <f>+Sitio_Publico[[#This Row],[idcoleccion]]&amp;"-"&amp;Sitio_Publico[[#This Row],[id]]</f>
        <v>1-0291</v>
      </c>
      <c r="W292" s="20">
        <f>+VLOOKUP(Sitio_Publico[[#This Row],[territorio]],Estructura!$AE$4:$AH$1500,4,0)</f>
        <v>40001401</v>
      </c>
      <c r="X292" s="20" t="str">
        <f>+VLOOKUP(Sitio_Publico[[#This Row],[tema]],Estructura!$G$4:$J$1514,4,0)</f>
        <v>T-365</v>
      </c>
      <c r="Y292" s="20" t="str">
        <f>+VLOOKUP(Sitio_Publico[[#This Row],[contenido]],Estructura!$L$4:$O$18,4,0)</f>
        <v>C-366</v>
      </c>
      <c r="Z292" s="20" t="str">
        <f>+VLOOKUP(Sitio_Publico[[#This Row],[Filtro Integrado]],Estructura!$U$4:$W$52,3,0)</f>
        <v>FI-1</v>
      </c>
      <c r="AA292" s="20" t="str">
        <f>+VLOOKUP(Sitio_Publico[[#This Row],[Muestra]],Estructura!$Y$4:$AB$175,4,0)</f>
        <v>M-414</v>
      </c>
    </row>
    <row r="293" spans="1:27" ht="36" x14ac:dyDescent="0.3">
      <c r="A293" s="18" t="s">
        <v>1002</v>
      </c>
      <c r="B293" s="12">
        <f t="shared" si="272"/>
        <v>1</v>
      </c>
      <c r="C293" s="13" t="s">
        <v>968</v>
      </c>
      <c r="D293" s="13" t="s">
        <v>969</v>
      </c>
      <c r="E293" s="17">
        <v>1402</v>
      </c>
      <c r="F293" s="13" t="s">
        <v>1369</v>
      </c>
      <c r="G293" s="25" t="s">
        <v>1370</v>
      </c>
      <c r="H293" s="52" t="s">
        <v>749</v>
      </c>
      <c r="I293" s="12" t="s">
        <v>29</v>
      </c>
      <c r="J293" s="12" t="s">
        <v>450</v>
      </c>
      <c r="K293" s="12" t="s">
        <v>1371</v>
      </c>
      <c r="L293" s="12" t="s">
        <v>972</v>
      </c>
      <c r="M293" s="12" t="s">
        <v>1372</v>
      </c>
      <c r="N293" s="12" t="s">
        <v>974</v>
      </c>
      <c r="O293" s="28" t="s">
        <v>1379</v>
      </c>
      <c r="P29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Camiña por tipo de cultivo, durante el Periodo 2020-2021 de acuerdo a datos recopilados por la Ministerio de Ciencias, Tecnología, Conocimiento e Innovación- Unidades</v>
      </c>
      <c r="Q293" s="27" t="s">
        <v>709</v>
      </c>
      <c r="R293" s="28"/>
      <c r="S293" s="15" t="s">
        <v>1380</v>
      </c>
      <c r="T293" s="16">
        <f t="shared" si="273"/>
        <v>777</v>
      </c>
      <c r="U293" s="24" t="s">
        <v>445</v>
      </c>
      <c r="V293" s="20" t="str">
        <f>+Sitio_Publico[[#This Row],[idcoleccion]]&amp;"-"&amp;Sitio_Publico[[#This Row],[id]]</f>
        <v>1-0292</v>
      </c>
      <c r="W293" s="20">
        <f>+VLOOKUP(Sitio_Publico[[#This Row],[territorio]],Estructura!$AE$4:$AH$1500,4,0)</f>
        <v>40001402</v>
      </c>
      <c r="X293" s="20" t="str">
        <f>+VLOOKUP(Sitio_Publico[[#This Row],[tema]],Estructura!$G$4:$J$1514,4,0)</f>
        <v>T-365</v>
      </c>
      <c r="Y293" s="20" t="str">
        <f>+VLOOKUP(Sitio_Publico[[#This Row],[contenido]],Estructura!$L$4:$O$18,4,0)</f>
        <v>C-366</v>
      </c>
      <c r="Z293" s="20" t="str">
        <f>+VLOOKUP(Sitio_Publico[[#This Row],[Filtro Integrado]],Estructura!$U$4:$W$52,3,0)</f>
        <v>FI-1</v>
      </c>
      <c r="AA293" s="20" t="str">
        <f>+VLOOKUP(Sitio_Publico[[#This Row],[Muestra]],Estructura!$Y$4:$AB$175,4,0)</f>
        <v>M-414</v>
      </c>
    </row>
    <row r="294" spans="1:27" ht="36" x14ac:dyDescent="0.3">
      <c r="A294" s="18" t="s">
        <v>1003</v>
      </c>
      <c r="B294" s="12">
        <f t="shared" si="272"/>
        <v>1</v>
      </c>
      <c r="C294" s="13" t="s">
        <v>968</v>
      </c>
      <c r="D294" s="13" t="s">
        <v>969</v>
      </c>
      <c r="E294" s="17">
        <v>1403</v>
      </c>
      <c r="F294" s="13" t="s">
        <v>1369</v>
      </c>
      <c r="G294" s="25" t="s">
        <v>1370</v>
      </c>
      <c r="H294" s="52" t="s">
        <v>749</v>
      </c>
      <c r="I294" s="12" t="s">
        <v>30</v>
      </c>
      <c r="J294" s="12" t="s">
        <v>450</v>
      </c>
      <c r="K294" s="12" t="s">
        <v>1371</v>
      </c>
      <c r="L294" s="12" t="s">
        <v>972</v>
      </c>
      <c r="M294" s="12" t="s">
        <v>1372</v>
      </c>
      <c r="N294" s="12" t="s">
        <v>974</v>
      </c>
      <c r="O294" s="28" t="s">
        <v>1381</v>
      </c>
      <c r="P29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Colchane por tipo de cultivo, durante el Periodo 2020-2021 de acuerdo a datos recopilados por la Ministerio de Ciencias, Tecnología, Conocimiento e Innovación- Unidades</v>
      </c>
      <c r="Q294" s="27" t="s">
        <v>709</v>
      </c>
      <c r="R294" s="28"/>
      <c r="S294" s="15" t="s">
        <v>1382</v>
      </c>
      <c r="T294" s="16">
        <f t="shared" si="273"/>
        <v>777</v>
      </c>
      <c r="U294" s="24" t="s">
        <v>445</v>
      </c>
      <c r="V294" s="20" t="str">
        <f>+Sitio_Publico[[#This Row],[idcoleccion]]&amp;"-"&amp;Sitio_Publico[[#This Row],[id]]</f>
        <v>1-0293</v>
      </c>
      <c r="W294" s="20">
        <f>+VLOOKUP(Sitio_Publico[[#This Row],[territorio]],Estructura!$AE$4:$AH$1500,4,0)</f>
        <v>40001403</v>
      </c>
      <c r="X294" s="20" t="str">
        <f>+VLOOKUP(Sitio_Publico[[#This Row],[tema]],Estructura!$G$4:$J$1514,4,0)</f>
        <v>T-365</v>
      </c>
      <c r="Y294" s="20" t="str">
        <f>+VLOOKUP(Sitio_Publico[[#This Row],[contenido]],Estructura!$L$4:$O$18,4,0)</f>
        <v>C-366</v>
      </c>
      <c r="Z294" s="20" t="str">
        <f>+VLOOKUP(Sitio_Publico[[#This Row],[Filtro Integrado]],Estructura!$U$4:$W$52,3,0)</f>
        <v>FI-1</v>
      </c>
      <c r="AA294" s="20" t="str">
        <f>+VLOOKUP(Sitio_Publico[[#This Row],[Muestra]],Estructura!$Y$4:$AB$175,4,0)</f>
        <v>M-414</v>
      </c>
    </row>
    <row r="295" spans="1:27" ht="36" x14ac:dyDescent="0.3">
      <c r="A295" s="18" t="s">
        <v>1004</v>
      </c>
      <c r="B295" s="12">
        <f t="shared" si="272"/>
        <v>1</v>
      </c>
      <c r="C295" s="13" t="s">
        <v>968</v>
      </c>
      <c r="D295" s="13" t="s">
        <v>969</v>
      </c>
      <c r="E295" s="17">
        <v>1404</v>
      </c>
      <c r="F295" s="13" t="s">
        <v>1369</v>
      </c>
      <c r="G295" s="25" t="s">
        <v>1370</v>
      </c>
      <c r="H295" s="52" t="s">
        <v>749</v>
      </c>
      <c r="I295" s="12" t="s">
        <v>31</v>
      </c>
      <c r="J295" s="12" t="s">
        <v>450</v>
      </c>
      <c r="K295" s="12" t="s">
        <v>1371</v>
      </c>
      <c r="L295" s="12" t="s">
        <v>972</v>
      </c>
      <c r="M295" s="12" t="s">
        <v>1372</v>
      </c>
      <c r="N295" s="12" t="s">
        <v>974</v>
      </c>
      <c r="O295" s="28" t="s">
        <v>1383</v>
      </c>
      <c r="P29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Huara por tipo de cultivo, durante el Periodo 2020-2021 de acuerdo a datos recopilados por la Ministerio de Ciencias, Tecnología, Conocimiento e Innovación- Unidades</v>
      </c>
      <c r="Q295" s="27" t="s">
        <v>709</v>
      </c>
      <c r="R295" s="28"/>
      <c r="S295" s="15" t="s">
        <v>1384</v>
      </c>
      <c r="T295" s="16">
        <f t="shared" si="273"/>
        <v>777</v>
      </c>
      <c r="U295" s="24" t="s">
        <v>445</v>
      </c>
      <c r="V295" s="20" t="str">
        <f>+Sitio_Publico[[#This Row],[idcoleccion]]&amp;"-"&amp;Sitio_Publico[[#This Row],[id]]</f>
        <v>1-0294</v>
      </c>
      <c r="W295" s="20">
        <f>+VLOOKUP(Sitio_Publico[[#This Row],[territorio]],Estructura!$AE$4:$AH$1500,4,0)</f>
        <v>40001404</v>
      </c>
      <c r="X295" s="20" t="str">
        <f>+VLOOKUP(Sitio_Publico[[#This Row],[tema]],Estructura!$G$4:$J$1514,4,0)</f>
        <v>T-365</v>
      </c>
      <c r="Y295" s="20" t="str">
        <f>+VLOOKUP(Sitio_Publico[[#This Row],[contenido]],Estructura!$L$4:$O$18,4,0)</f>
        <v>C-366</v>
      </c>
      <c r="Z295" s="20" t="str">
        <f>+VLOOKUP(Sitio_Publico[[#This Row],[Filtro Integrado]],Estructura!$U$4:$W$52,3,0)</f>
        <v>FI-1</v>
      </c>
      <c r="AA295" s="20" t="str">
        <f>+VLOOKUP(Sitio_Publico[[#This Row],[Muestra]],Estructura!$Y$4:$AB$175,4,0)</f>
        <v>M-414</v>
      </c>
    </row>
    <row r="296" spans="1:27" ht="36" x14ac:dyDescent="0.3">
      <c r="A296" s="18" t="s">
        <v>1005</v>
      </c>
      <c r="B296" s="12">
        <f t="shared" si="272"/>
        <v>1</v>
      </c>
      <c r="C296" s="13" t="s">
        <v>968</v>
      </c>
      <c r="D296" s="13" t="s">
        <v>969</v>
      </c>
      <c r="E296" s="17">
        <v>1405</v>
      </c>
      <c r="F296" s="13" t="s">
        <v>1369</v>
      </c>
      <c r="G296" s="25" t="s">
        <v>1370</v>
      </c>
      <c r="H296" s="52" t="s">
        <v>749</v>
      </c>
      <c r="I296" s="12" t="s">
        <v>32</v>
      </c>
      <c r="J296" s="12" t="s">
        <v>450</v>
      </c>
      <c r="K296" s="12" t="s">
        <v>1371</v>
      </c>
      <c r="L296" s="12" t="s">
        <v>972</v>
      </c>
      <c r="M296" s="12" t="s">
        <v>1372</v>
      </c>
      <c r="N296" s="12" t="s">
        <v>974</v>
      </c>
      <c r="O296" s="28" t="s">
        <v>1385</v>
      </c>
      <c r="P29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Pica por tipo de cultivo, durante el Periodo 2020-2021 de acuerdo a datos recopilados por la Ministerio de Ciencias, Tecnología, Conocimiento e Innovación- Unidades</v>
      </c>
      <c r="Q296" s="27" t="s">
        <v>709</v>
      </c>
      <c r="R296" s="28"/>
      <c r="S296" s="15" t="s">
        <v>1386</v>
      </c>
      <c r="T296" s="16">
        <f t="shared" si="273"/>
        <v>777</v>
      </c>
      <c r="U296" s="24" t="s">
        <v>445</v>
      </c>
      <c r="V296" s="20" t="str">
        <f>+Sitio_Publico[[#This Row],[idcoleccion]]&amp;"-"&amp;Sitio_Publico[[#This Row],[id]]</f>
        <v>1-0295</v>
      </c>
      <c r="W296" s="20">
        <f>+VLOOKUP(Sitio_Publico[[#This Row],[territorio]],Estructura!$AE$4:$AH$1500,4,0)</f>
        <v>40001405</v>
      </c>
      <c r="X296" s="20" t="str">
        <f>+VLOOKUP(Sitio_Publico[[#This Row],[tema]],Estructura!$G$4:$J$1514,4,0)</f>
        <v>T-365</v>
      </c>
      <c r="Y296" s="20" t="str">
        <f>+VLOOKUP(Sitio_Publico[[#This Row],[contenido]],Estructura!$L$4:$O$18,4,0)</f>
        <v>C-366</v>
      </c>
      <c r="Z296" s="20" t="str">
        <f>+VLOOKUP(Sitio_Publico[[#This Row],[Filtro Integrado]],Estructura!$U$4:$W$52,3,0)</f>
        <v>FI-1</v>
      </c>
      <c r="AA296" s="20" t="str">
        <f>+VLOOKUP(Sitio_Publico[[#This Row],[Muestra]],Estructura!$Y$4:$AB$175,4,0)</f>
        <v>M-414</v>
      </c>
    </row>
    <row r="297" spans="1:27" ht="40.799999999999997" x14ac:dyDescent="0.3">
      <c r="A297" s="18" t="s">
        <v>1006</v>
      </c>
      <c r="B297" s="12">
        <f t="shared" si="272"/>
        <v>1</v>
      </c>
      <c r="C297" s="13" t="s">
        <v>968</v>
      </c>
      <c r="D297" s="13" t="s">
        <v>969</v>
      </c>
      <c r="E297" s="17">
        <v>2101</v>
      </c>
      <c r="F297" s="13" t="s">
        <v>1369</v>
      </c>
      <c r="G297" s="25" t="s">
        <v>1370</v>
      </c>
      <c r="H297" s="52" t="s">
        <v>749</v>
      </c>
      <c r="I297" s="12" t="s">
        <v>15</v>
      </c>
      <c r="J297" s="12" t="s">
        <v>450</v>
      </c>
      <c r="K297" s="12" t="s">
        <v>1371</v>
      </c>
      <c r="L297" s="12" t="s">
        <v>972</v>
      </c>
      <c r="M297" s="12" t="s">
        <v>1372</v>
      </c>
      <c r="N297" s="12" t="s">
        <v>974</v>
      </c>
      <c r="O297" s="28" t="s">
        <v>1387</v>
      </c>
      <c r="P29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Antofagasta por tipo de cultivo, durante el Periodo 2020-2021 de acuerdo a datos recopilados por la Ministerio de Ciencias, Tecnología, Conocimiento e Innovación- Unidades</v>
      </c>
      <c r="Q297" s="27" t="s">
        <v>709</v>
      </c>
      <c r="R297" s="28"/>
      <c r="S297" s="15" t="s">
        <v>1388</v>
      </c>
      <c r="T297" s="16">
        <f t="shared" si="273"/>
        <v>777</v>
      </c>
      <c r="U297" s="24" t="s">
        <v>445</v>
      </c>
      <c r="V297" s="20" t="str">
        <f>+Sitio_Publico[[#This Row],[idcoleccion]]&amp;"-"&amp;Sitio_Publico[[#This Row],[id]]</f>
        <v>1-0296</v>
      </c>
      <c r="W297" s="20">
        <f>+VLOOKUP(Sitio_Publico[[#This Row],[territorio]],Estructura!$AE$4:$AH$1500,4,0)</f>
        <v>40002101</v>
      </c>
      <c r="X297" s="20" t="str">
        <f>+VLOOKUP(Sitio_Publico[[#This Row],[tema]],Estructura!$G$4:$J$1514,4,0)</f>
        <v>T-365</v>
      </c>
      <c r="Y297" s="20" t="str">
        <f>+VLOOKUP(Sitio_Publico[[#This Row],[contenido]],Estructura!$L$4:$O$18,4,0)</f>
        <v>C-366</v>
      </c>
      <c r="Z297" s="20" t="str">
        <f>+VLOOKUP(Sitio_Publico[[#This Row],[Filtro Integrado]],Estructura!$U$4:$W$52,3,0)</f>
        <v>FI-1</v>
      </c>
      <c r="AA297" s="20" t="str">
        <f>+VLOOKUP(Sitio_Publico[[#This Row],[Muestra]],Estructura!$Y$4:$AB$175,4,0)</f>
        <v>M-414</v>
      </c>
    </row>
    <row r="298" spans="1:27" ht="40.799999999999997" x14ac:dyDescent="0.3">
      <c r="A298" s="18" t="s">
        <v>1007</v>
      </c>
      <c r="B298" s="12">
        <f t="shared" si="272"/>
        <v>1</v>
      </c>
      <c r="C298" s="13" t="s">
        <v>968</v>
      </c>
      <c r="D298" s="13" t="s">
        <v>969</v>
      </c>
      <c r="E298" s="17">
        <v>2102</v>
      </c>
      <c r="F298" s="13" t="s">
        <v>1369</v>
      </c>
      <c r="G298" s="25" t="s">
        <v>1370</v>
      </c>
      <c r="H298" s="52" t="s">
        <v>749</v>
      </c>
      <c r="I298" s="12" t="s">
        <v>33</v>
      </c>
      <c r="J298" s="12" t="s">
        <v>450</v>
      </c>
      <c r="K298" s="12" t="s">
        <v>1371</v>
      </c>
      <c r="L298" s="12" t="s">
        <v>972</v>
      </c>
      <c r="M298" s="12" t="s">
        <v>1372</v>
      </c>
      <c r="N298" s="12" t="s">
        <v>974</v>
      </c>
      <c r="O298" s="28" t="s">
        <v>1389</v>
      </c>
      <c r="P29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Mejillones por tipo de cultivo, durante el Periodo 2020-2021 de acuerdo a datos recopilados por la Ministerio de Ciencias, Tecnología, Conocimiento e Innovación- Unidades</v>
      </c>
      <c r="Q298" s="27" t="s">
        <v>709</v>
      </c>
      <c r="R298" s="28"/>
      <c r="S298" s="15" t="s">
        <v>1390</v>
      </c>
      <c r="T298" s="16">
        <f t="shared" si="273"/>
        <v>777</v>
      </c>
      <c r="U298" s="24" t="s">
        <v>445</v>
      </c>
      <c r="V298" s="20" t="str">
        <f>+Sitio_Publico[[#This Row],[idcoleccion]]&amp;"-"&amp;Sitio_Publico[[#This Row],[id]]</f>
        <v>1-0297</v>
      </c>
      <c r="W298" s="20">
        <f>+VLOOKUP(Sitio_Publico[[#This Row],[territorio]],Estructura!$AE$4:$AH$1500,4,0)</f>
        <v>40002102</v>
      </c>
      <c r="X298" s="20" t="str">
        <f>+VLOOKUP(Sitio_Publico[[#This Row],[tema]],Estructura!$G$4:$J$1514,4,0)</f>
        <v>T-365</v>
      </c>
      <c r="Y298" s="20" t="str">
        <f>+VLOOKUP(Sitio_Publico[[#This Row],[contenido]],Estructura!$L$4:$O$18,4,0)</f>
        <v>C-366</v>
      </c>
      <c r="Z298" s="20" t="str">
        <f>+VLOOKUP(Sitio_Publico[[#This Row],[Filtro Integrado]],Estructura!$U$4:$W$52,3,0)</f>
        <v>FI-1</v>
      </c>
      <c r="AA298" s="20" t="str">
        <f>+VLOOKUP(Sitio_Publico[[#This Row],[Muestra]],Estructura!$Y$4:$AB$175,4,0)</f>
        <v>M-414</v>
      </c>
    </row>
    <row r="299" spans="1:27" ht="40.799999999999997" x14ac:dyDescent="0.3">
      <c r="A299" s="18" t="s">
        <v>1008</v>
      </c>
      <c r="B299" s="12">
        <f t="shared" si="272"/>
        <v>1</v>
      </c>
      <c r="C299" s="13" t="s">
        <v>968</v>
      </c>
      <c r="D299" s="13" t="s">
        <v>969</v>
      </c>
      <c r="E299" s="17">
        <v>2103</v>
      </c>
      <c r="F299" s="13" t="s">
        <v>1369</v>
      </c>
      <c r="G299" s="25" t="s">
        <v>1370</v>
      </c>
      <c r="H299" s="52" t="s">
        <v>749</v>
      </c>
      <c r="I299" s="12" t="s">
        <v>34</v>
      </c>
      <c r="J299" s="12" t="s">
        <v>450</v>
      </c>
      <c r="K299" s="12" t="s">
        <v>1371</v>
      </c>
      <c r="L299" s="12" t="s">
        <v>972</v>
      </c>
      <c r="M299" s="12" t="s">
        <v>1372</v>
      </c>
      <c r="N299" s="12" t="s">
        <v>974</v>
      </c>
      <c r="O299" s="28" t="s">
        <v>1391</v>
      </c>
      <c r="P29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Sierra Gorda por tipo de cultivo, durante el Periodo 2020-2021 de acuerdo a datos recopilados por la Ministerio de Ciencias, Tecnología, Conocimiento e Innovación- Unidades</v>
      </c>
      <c r="Q299" s="27" t="s">
        <v>709</v>
      </c>
      <c r="R299" s="28"/>
      <c r="S299" s="15" t="s">
        <v>1392</v>
      </c>
      <c r="T299" s="16">
        <f t="shared" si="273"/>
        <v>777</v>
      </c>
      <c r="U299" s="24" t="s">
        <v>445</v>
      </c>
      <c r="V299" s="20" t="str">
        <f>+Sitio_Publico[[#This Row],[idcoleccion]]&amp;"-"&amp;Sitio_Publico[[#This Row],[id]]</f>
        <v>1-0298</v>
      </c>
      <c r="W299" s="20">
        <f>+VLOOKUP(Sitio_Publico[[#This Row],[territorio]],Estructura!$AE$4:$AH$1500,4,0)</f>
        <v>40002103</v>
      </c>
      <c r="X299" s="20" t="str">
        <f>+VLOOKUP(Sitio_Publico[[#This Row],[tema]],Estructura!$G$4:$J$1514,4,0)</f>
        <v>T-365</v>
      </c>
      <c r="Y299" s="20" t="str">
        <f>+VLOOKUP(Sitio_Publico[[#This Row],[contenido]],Estructura!$L$4:$O$18,4,0)</f>
        <v>C-366</v>
      </c>
      <c r="Z299" s="20" t="str">
        <f>+VLOOKUP(Sitio_Publico[[#This Row],[Filtro Integrado]],Estructura!$U$4:$W$52,3,0)</f>
        <v>FI-1</v>
      </c>
      <c r="AA299" s="20" t="str">
        <f>+VLOOKUP(Sitio_Publico[[#This Row],[Muestra]],Estructura!$Y$4:$AB$175,4,0)</f>
        <v>M-414</v>
      </c>
    </row>
    <row r="300" spans="1:27" ht="36" x14ac:dyDescent="0.3">
      <c r="A300" s="18" t="s">
        <v>1009</v>
      </c>
      <c r="B300" s="12">
        <f t="shared" si="272"/>
        <v>1</v>
      </c>
      <c r="C300" s="13" t="s">
        <v>968</v>
      </c>
      <c r="D300" s="13" t="s">
        <v>969</v>
      </c>
      <c r="E300" s="17">
        <v>2104</v>
      </c>
      <c r="F300" s="13" t="s">
        <v>1369</v>
      </c>
      <c r="G300" s="25" t="s">
        <v>1370</v>
      </c>
      <c r="H300" s="52" t="s">
        <v>749</v>
      </c>
      <c r="I300" s="12" t="s">
        <v>35</v>
      </c>
      <c r="J300" s="12" t="s">
        <v>450</v>
      </c>
      <c r="K300" s="12" t="s">
        <v>1371</v>
      </c>
      <c r="L300" s="12" t="s">
        <v>972</v>
      </c>
      <c r="M300" s="12" t="s">
        <v>1372</v>
      </c>
      <c r="N300" s="12" t="s">
        <v>974</v>
      </c>
      <c r="O300" s="28" t="s">
        <v>1393</v>
      </c>
      <c r="P30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Taltal por tipo de cultivo, durante el Periodo 2020-2021 de acuerdo a datos recopilados por la Ministerio de Ciencias, Tecnología, Conocimiento e Innovación- Unidades</v>
      </c>
      <c r="Q300" s="27" t="s">
        <v>709</v>
      </c>
      <c r="R300" s="28"/>
      <c r="S300" s="15" t="s">
        <v>1394</v>
      </c>
      <c r="T300" s="16">
        <f t="shared" si="273"/>
        <v>777</v>
      </c>
      <c r="U300" s="24" t="s">
        <v>445</v>
      </c>
      <c r="V300" s="20" t="str">
        <f>+Sitio_Publico[[#This Row],[idcoleccion]]&amp;"-"&amp;Sitio_Publico[[#This Row],[id]]</f>
        <v>1-0299</v>
      </c>
      <c r="W300" s="20">
        <f>+VLOOKUP(Sitio_Publico[[#This Row],[territorio]],Estructura!$AE$4:$AH$1500,4,0)</f>
        <v>40002104</v>
      </c>
      <c r="X300" s="20" t="str">
        <f>+VLOOKUP(Sitio_Publico[[#This Row],[tema]],Estructura!$G$4:$J$1514,4,0)</f>
        <v>T-365</v>
      </c>
      <c r="Y300" s="20" t="str">
        <f>+VLOOKUP(Sitio_Publico[[#This Row],[contenido]],Estructura!$L$4:$O$18,4,0)</f>
        <v>C-366</v>
      </c>
      <c r="Z300" s="20" t="str">
        <f>+VLOOKUP(Sitio_Publico[[#This Row],[Filtro Integrado]],Estructura!$U$4:$W$52,3,0)</f>
        <v>FI-1</v>
      </c>
      <c r="AA300" s="20" t="str">
        <f>+VLOOKUP(Sitio_Publico[[#This Row],[Muestra]],Estructura!$Y$4:$AB$175,4,0)</f>
        <v>M-414</v>
      </c>
    </row>
    <row r="301" spans="1:27" ht="36" x14ac:dyDescent="0.3">
      <c r="A301" s="18" t="s">
        <v>1010</v>
      </c>
      <c r="B301" s="12">
        <f t="shared" si="272"/>
        <v>1</v>
      </c>
      <c r="C301" s="13" t="s">
        <v>968</v>
      </c>
      <c r="D301" s="13" t="s">
        <v>969</v>
      </c>
      <c r="E301" s="17">
        <v>2201</v>
      </c>
      <c r="F301" s="13" t="s">
        <v>1369</v>
      </c>
      <c r="G301" s="25" t="s">
        <v>1370</v>
      </c>
      <c r="H301" s="52" t="s">
        <v>749</v>
      </c>
      <c r="I301" s="12" t="s">
        <v>36</v>
      </c>
      <c r="J301" s="12" t="s">
        <v>450</v>
      </c>
      <c r="K301" s="12" t="s">
        <v>1371</v>
      </c>
      <c r="L301" s="12" t="s">
        <v>972</v>
      </c>
      <c r="M301" s="12" t="s">
        <v>1372</v>
      </c>
      <c r="N301" s="12" t="s">
        <v>974</v>
      </c>
      <c r="O301" s="28" t="s">
        <v>1395</v>
      </c>
      <c r="P30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Calama por tipo de cultivo, durante el Periodo 2020-2021 de acuerdo a datos recopilados por la Ministerio de Ciencias, Tecnología, Conocimiento e Innovación- Unidades</v>
      </c>
      <c r="Q301" s="27" t="s">
        <v>709</v>
      </c>
      <c r="R301" s="28"/>
      <c r="S301" s="15" t="s">
        <v>1396</v>
      </c>
      <c r="T301" s="16">
        <f t="shared" si="273"/>
        <v>777</v>
      </c>
      <c r="U301" s="24" t="s">
        <v>445</v>
      </c>
      <c r="V301" s="20" t="str">
        <f>+Sitio_Publico[[#This Row],[idcoleccion]]&amp;"-"&amp;Sitio_Publico[[#This Row],[id]]</f>
        <v>1-0300</v>
      </c>
      <c r="W301" s="20">
        <f>+VLOOKUP(Sitio_Publico[[#This Row],[territorio]],Estructura!$AE$4:$AH$1500,4,0)</f>
        <v>40002201</v>
      </c>
      <c r="X301" s="20" t="str">
        <f>+VLOOKUP(Sitio_Publico[[#This Row],[tema]],Estructura!$G$4:$J$1514,4,0)</f>
        <v>T-365</v>
      </c>
      <c r="Y301" s="20" t="str">
        <f>+VLOOKUP(Sitio_Publico[[#This Row],[contenido]],Estructura!$L$4:$O$18,4,0)</f>
        <v>C-366</v>
      </c>
      <c r="Z301" s="20" t="str">
        <f>+VLOOKUP(Sitio_Publico[[#This Row],[Filtro Integrado]],Estructura!$U$4:$W$52,3,0)</f>
        <v>FI-1</v>
      </c>
      <c r="AA301" s="20" t="str">
        <f>+VLOOKUP(Sitio_Publico[[#This Row],[Muestra]],Estructura!$Y$4:$AB$175,4,0)</f>
        <v>M-414</v>
      </c>
    </row>
    <row r="302" spans="1:27" ht="36" x14ac:dyDescent="0.3">
      <c r="A302" s="18" t="s">
        <v>1011</v>
      </c>
      <c r="B302" s="12">
        <f t="shared" si="272"/>
        <v>1</v>
      </c>
      <c r="C302" s="13" t="s">
        <v>968</v>
      </c>
      <c r="D302" s="13" t="s">
        <v>969</v>
      </c>
      <c r="E302" s="17">
        <v>2202</v>
      </c>
      <c r="F302" s="13" t="s">
        <v>1369</v>
      </c>
      <c r="G302" s="25" t="s">
        <v>1370</v>
      </c>
      <c r="H302" s="52" t="s">
        <v>749</v>
      </c>
      <c r="I302" s="12" t="s">
        <v>37</v>
      </c>
      <c r="J302" s="12" t="s">
        <v>450</v>
      </c>
      <c r="K302" s="12" t="s">
        <v>1371</v>
      </c>
      <c r="L302" s="12" t="s">
        <v>972</v>
      </c>
      <c r="M302" s="12" t="s">
        <v>1372</v>
      </c>
      <c r="N302" s="12" t="s">
        <v>974</v>
      </c>
      <c r="O302" s="28" t="s">
        <v>1397</v>
      </c>
      <c r="P30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Ollagüe por tipo de cultivo, durante el Periodo 2020-2021 de acuerdo a datos recopilados por la Ministerio de Ciencias, Tecnología, Conocimiento e Innovación- Unidades</v>
      </c>
      <c r="Q302" s="27" t="s">
        <v>709</v>
      </c>
      <c r="R302" s="28"/>
      <c r="S302" s="15" t="s">
        <v>1398</v>
      </c>
      <c r="T302" s="16">
        <f t="shared" si="273"/>
        <v>777</v>
      </c>
      <c r="U302" s="24" t="s">
        <v>445</v>
      </c>
      <c r="V302" s="20" t="str">
        <f>+Sitio_Publico[[#This Row],[idcoleccion]]&amp;"-"&amp;Sitio_Publico[[#This Row],[id]]</f>
        <v>1-0301</v>
      </c>
      <c r="W302" s="20">
        <f>+VLOOKUP(Sitio_Publico[[#This Row],[territorio]],Estructura!$AE$4:$AH$1500,4,0)</f>
        <v>40002202</v>
      </c>
      <c r="X302" s="20" t="str">
        <f>+VLOOKUP(Sitio_Publico[[#This Row],[tema]],Estructura!$G$4:$J$1514,4,0)</f>
        <v>T-365</v>
      </c>
      <c r="Y302" s="20" t="str">
        <f>+VLOOKUP(Sitio_Publico[[#This Row],[contenido]],Estructura!$L$4:$O$18,4,0)</f>
        <v>C-366</v>
      </c>
      <c r="Z302" s="20" t="str">
        <f>+VLOOKUP(Sitio_Publico[[#This Row],[Filtro Integrado]],Estructura!$U$4:$W$52,3,0)</f>
        <v>FI-1</v>
      </c>
      <c r="AA302" s="20" t="str">
        <f>+VLOOKUP(Sitio_Publico[[#This Row],[Muestra]],Estructura!$Y$4:$AB$175,4,0)</f>
        <v>M-414</v>
      </c>
    </row>
    <row r="303" spans="1:27" ht="40.799999999999997" x14ac:dyDescent="0.3">
      <c r="A303" s="18" t="s">
        <v>1012</v>
      </c>
      <c r="B303" s="12">
        <f t="shared" si="272"/>
        <v>1</v>
      </c>
      <c r="C303" s="13" t="s">
        <v>968</v>
      </c>
      <c r="D303" s="13" t="s">
        <v>969</v>
      </c>
      <c r="E303" s="17">
        <v>2203</v>
      </c>
      <c r="F303" s="13" t="s">
        <v>1369</v>
      </c>
      <c r="G303" s="25" t="s">
        <v>1370</v>
      </c>
      <c r="H303" s="52" t="s">
        <v>749</v>
      </c>
      <c r="I303" s="12" t="s">
        <v>38</v>
      </c>
      <c r="J303" s="12" t="s">
        <v>450</v>
      </c>
      <c r="K303" s="12" t="s">
        <v>1371</v>
      </c>
      <c r="L303" s="12" t="s">
        <v>972</v>
      </c>
      <c r="M303" s="12" t="s">
        <v>1372</v>
      </c>
      <c r="N303" s="12" t="s">
        <v>974</v>
      </c>
      <c r="O303" s="28" t="s">
        <v>1399</v>
      </c>
      <c r="P30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Pedro de Atacama por tipo de cultivo, durante el Periodo 2020-2021 de acuerdo a datos recopilados por la Ministerio de Ciencias, Tecnología, Conocimiento e Innovación- Unidades</v>
      </c>
      <c r="Q303" s="27" t="s">
        <v>709</v>
      </c>
      <c r="R303" s="28"/>
      <c r="S303" s="15" t="s">
        <v>1400</v>
      </c>
      <c r="T303" s="16">
        <f t="shared" si="273"/>
        <v>777</v>
      </c>
      <c r="U303" s="24" t="s">
        <v>445</v>
      </c>
      <c r="V303" s="20" t="str">
        <f>+Sitio_Publico[[#This Row],[idcoleccion]]&amp;"-"&amp;Sitio_Publico[[#This Row],[id]]</f>
        <v>1-0302</v>
      </c>
      <c r="W303" s="20">
        <f>+VLOOKUP(Sitio_Publico[[#This Row],[territorio]],Estructura!$AE$4:$AH$1500,4,0)</f>
        <v>40002203</v>
      </c>
      <c r="X303" s="20" t="str">
        <f>+VLOOKUP(Sitio_Publico[[#This Row],[tema]],Estructura!$G$4:$J$1514,4,0)</f>
        <v>T-365</v>
      </c>
      <c r="Y303" s="20" t="str">
        <f>+VLOOKUP(Sitio_Publico[[#This Row],[contenido]],Estructura!$L$4:$O$18,4,0)</f>
        <v>C-366</v>
      </c>
      <c r="Z303" s="20" t="str">
        <f>+VLOOKUP(Sitio_Publico[[#This Row],[Filtro Integrado]],Estructura!$U$4:$W$52,3,0)</f>
        <v>FI-1</v>
      </c>
      <c r="AA303" s="20" t="str">
        <f>+VLOOKUP(Sitio_Publico[[#This Row],[Muestra]],Estructura!$Y$4:$AB$175,4,0)</f>
        <v>M-414</v>
      </c>
    </row>
    <row r="304" spans="1:27" ht="36" x14ac:dyDescent="0.3">
      <c r="A304" s="18" t="s">
        <v>1013</v>
      </c>
      <c r="B304" s="12">
        <f t="shared" si="272"/>
        <v>1</v>
      </c>
      <c r="C304" s="13" t="s">
        <v>968</v>
      </c>
      <c r="D304" s="13" t="s">
        <v>969</v>
      </c>
      <c r="E304" s="17">
        <v>2301</v>
      </c>
      <c r="F304" s="13" t="s">
        <v>1369</v>
      </c>
      <c r="G304" s="25" t="s">
        <v>1370</v>
      </c>
      <c r="H304" s="52" t="s">
        <v>749</v>
      </c>
      <c r="I304" s="12" t="s">
        <v>39</v>
      </c>
      <c r="J304" s="12" t="s">
        <v>450</v>
      </c>
      <c r="K304" s="12" t="s">
        <v>1371</v>
      </c>
      <c r="L304" s="12" t="s">
        <v>972</v>
      </c>
      <c r="M304" s="12" t="s">
        <v>1372</v>
      </c>
      <c r="N304" s="12" t="s">
        <v>974</v>
      </c>
      <c r="O304" s="28" t="s">
        <v>1401</v>
      </c>
      <c r="P30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Tocopilla por tipo de cultivo, durante el Periodo 2020-2021 de acuerdo a datos recopilados por la Ministerio de Ciencias, Tecnología, Conocimiento e Innovación- Unidades</v>
      </c>
      <c r="Q304" s="27" t="s">
        <v>709</v>
      </c>
      <c r="R304" s="28"/>
      <c r="S304" s="15" t="s">
        <v>1402</v>
      </c>
      <c r="T304" s="16">
        <f t="shared" si="273"/>
        <v>777</v>
      </c>
      <c r="U304" s="24" t="s">
        <v>445</v>
      </c>
      <c r="V304" s="20" t="str">
        <f>+Sitio_Publico[[#This Row],[idcoleccion]]&amp;"-"&amp;Sitio_Publico[[#This Row],[id]]</f>
        <v>1-0303</v>
      </c>
      <c r="W304" s="20">
        <f>+VLOOKUP(Sitio_Publico[[#This Row],[territorio]],Estructura!$AE$4:$AH$1500,4,0)</f>
        <v>40002301</v>
      </c>
      <c r="X304" s="20" t="str">
        <f>+VLOOKUP(Sitio_Publico[[#This Row],[tema]],Estructura!$G$4:$J$1514,4,0)</f>
        <v>T-365</v>
      </c>
      <c r="Y304" s="20" t="str">
        <f>+VLOOKUP(Sitio_Publico[[#This Row],[contenido]],Estructura!$L$4:$O$18,4,0)</f>
        <v>C-366</v>
      </c>
      <c r="Z304" s="20" t="str">
        <f>+VLOOKUP(Sitio_Publico[[#This Row],[Filtro Integrado]],Estructura!$U$4:$W$52,3,0)</f>
        <v>FI-1</v>
      </c>
      <c r="AA304" s="20" t="str">
        <f>+VLOOKUP(Sitio_Publico[[#This Row],[Muestra]],Estructura!$Y$4:$AB$175,4,0)</f>
        <v>M-414</v>
      </c>
    </row>
    <row r="305" spans="1:27" ht="40.799999999999997" x14ac:dyDescent="0.3">
      <c r="A305" s="18" t="s">
        <v>1014</v>
      </c>
      <c r="B305" s="12">
        <f t="shared" si="272"/>
        <v>1</v>
      </c>
      <c r="C305" s="13" t="s">
        <v>968</v>
      </c>
      <c r="D305" s="13" t="s">
        <v>969</v>
      </c>
      <c r="E305" s="17">
        <v>2302</v>
      </c>
      <c r="F305" s="13" t="s">
        <v>1369</v>
      </c>
      <c r="G305" s="25" t="s">
        <v>1370</v>
      </c>
      <c r="H305" s="52" t="s">
        <v>749</v>
      </c>
      <c r="I305" s="12" t="s">
        <v>40</v>
      </c>
      <c r="J305" s="12" t="s">
        <v>450</v>
      </c>
      <c r="K305" s="12" t="s">
        <v>1371</v>
      </c>
      <c r="L305" s="12" t="s">
        <v>972</v>
      </c>
      <c r="M305" s="12" t="s">
        <v>1372</v>
      </c>
      <c r="N305" s="12" t="s">
        <v>974</v>
      </c>
      <c r="O305" s="28" t="s">
        <v>1403</v>
      </c>
      <c r="P30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María Elena por tipo de cultivo, durante el Periodo 2020-2021 de acuerdo a datos recopilados por la Ministerio de Ciencias, Tecnología, Conocimiento e Innovación- Unidades</v>
      </c>
      <c r="Q305" s="27" t="s">
        <v>709</v>
      </c>
      <c r="R305" s="28"/>
      <c r="S305" s="15" t="s">
        <v>1404</v>
      </c>
      <c r="T305" s="16">
        <f t="shared" si="273"/>
        <v>777</v>
      </c>
      <c r="U305" s="24" t="s">
        <v>445</v>
      </c>
      <c r="V305" s="20" t="str">
        <f>+Sitio_Publico[[#This Row],[idcoleccion]]&amp;"-"&amp;Sitio_Publico[[#This Row],[id]]</f>
        <v>1-0304</v>
      </c>
      <c r="W305" s="20">
        <f>+VLOOKUP(Sitio_Publico[[#This Row],[territorio]],Estructura!$AE$4:$AH$1500,4,0)</f>
        <v>40002302</v>
      </c>
      <c r="X305" s="20" t="str">
        <f>+VLOOKUP(Sitio_Publico[[#This Row],[tema]],Estructura!$G$4:$J$1514,4,0)</f>
        <v>T-365</v>
      </c>
      <c r="Y305" s="20" t="str">
        <f>+VLOOKUP(Sitio_Publico[[#This Row],[contenido]],Estructura!$L$4:$O$18,4,0)</f>
        <v>C-366</v>
      </c>
      <c r="Z305" s="20" t="str">
        <f>+VLOOKUP(Sitio_Publico[[#This Row],[Filtro Integrado]],Estructura!$U$4:$W$52,3,0)</f>
        <v>FI-1</v>
      </c>
      <c r="AA305" s="20" t="str">
        <f>+VLOOKUP(Sitio_Publico[[#This Row],[Muestra]],Estructura!$Y$4:$AB$175,4,0)</f>
        <v>M-414</v>
      </c>
    </row>
    <row r="306" spans="1:27" ht="36" x14ac:dyDescent="0.3">
      <c r="A306" s="18" t="s">
        <v>1015</v>
      </c>
      <c r="B306" s="12">
        <f t="shared" si="272"/>
        <v>1</v>
      </c>
      <c r="C306" s="13" t="s">
        <v>968</v>
      </c>
      <c r="D306" s="13" t="s">
        <v>969</v>
      </c>
      <c r="E306" s="17">
        <v>3101</v>
      </c>
      <c r="F306" s="13" t="s">
        <v>1369</v>
      </c>
      <c r="G306" s="25" t="s">
        <v>1370</v>
      </c>
      <c r="H306" s="52" t="s">
        <v>749</v>
      </c>
      <c r="I306" s="12" t="s">
        <v>41</v>
      </c>
      <c r="J306" s="12" t="s">
        <v>450</v>
      </c>
      <c r="K306" s="12" t="s">
        <v>1371</v>
      </c>
      <c r="L306" s="12" t="s">
        <v>972</v>
      </c>
      <c r="M306" s="12" t="s">
        <v>1372</v>
      </c>
      <c r="N306" s="12" t="s">
        <v>974</v>
      </c>
      <c r="O306" s="28" t="s">
        <v>1405</v>
      </c>
      <c r="P30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Copiapó por tipo de cultivo, durante el Periodo 2020-2021 de acuerdo a datos recopilados por la Ministerio de Ciencias, Tecnología, Conocimiento e Innovación- Unidades</v>
      </c>
      <c r="Q306" s="27" t="s">
        <v>709</v>
      </c>
      <c r="R306" s="28"/>
      <c r="S306" s="15" t="s">
        <v>1406</v>
      </c>
      <c r="T306" s="16">
        <f t="shared" si="273"/>
        <v>777</v>
      </c>
      <c r="U306" s="24" t="s">
        <v>445</v>
      </c>
      <c r="V306" s="20" t="str">
        <f>+Sitio_Publico[[#This Row],[idcoleccion]]&amp;"-"&amp;Sitio_Publico[[#This Row],[id]]</f>
        <v>1-0305</v>
      </c>
      <c r="W306" s="20">
        <f>+VLOOKUP(Sitio_Publico[[#This Row],[territorio]],Estructura!$AE$4:$AH$1500,4,0)</f>
        <v>40003101</v>
      </c>
      <c r="X306" s="20" t="str">
        <f>+VLOOKUP(Sitio_Publico[[#This Row],[tema]],Estructura!$G$4:$J$1514,4,0)</f>
        <v>T-365</v>
      </c>
      <c r="Y306" s="20" t="str">
        <f>+VLOOKUP(Sitio_Publico[[#This Row],[contenido]],Estructura!$L$4:$O$18,4,0)</f>
        <v>C-366</v>
      </c>
      <c r="Z306" s="20" t="str">
        <f>+VLOOKUP(Sitio_Publico[[#This Row],[Filtro Integrado]],Estructura!$U$4:$W$52,3,0)</f>
        <v>FI-1</v>
      </c>
      <c r="AA306" s="20" t="str">
        <f>+VLOOKUP(Sitio_Publico[[#This Row],[Muestra]],Estructura!$Y$4:$AB$175,4,0)</f>
        <v>M-414</v>
      </c>
    </row>
    <row r="307" spans="1:27" ht="36" x14ac:dyDescent="0.3">
      <c r="A307" s="18" t="s">
        <v>1016</v>
      </c>
      <c r="B307" s="12">
        <f t="shared" si="272"/>
        <v>1</v>
      </c>
      <c r="C307" s="13" t="s">
        <v>968</v>
      </c>
      <c r="D307" s="13" t="s">
        <v>969</v>
      </c>
      <c r="E307" s="17">
        <v>3102</v>
      </c>
      <c r="F307" s="13" t="s">
        <v>1369</v>
      </c>
      <c r="G307" s="25" t="s">
        <v>1370</v>
      </c>
      <c r="H307" s="52" t="s">
        <v>749</v>
      </c>
      <c r="I307" s="12" t="s">
        <v>42</v>
      </c>
      <c r="J307" s="12" t="s">
        <v>450</v>
      </c>
      <c r="K307" s="12" t="s">
        <v>1371</v>
      </c>
      <c r="L307" s="12" t="s">
        <v>972</v>
      </c>
      <c r="M307" s="12" t="s">
        <v>1372</v>
      </c>
      <c r="N307" s="12" t="s">
        <v>974</v>
      </c>
      <c r="O307" s="28" t="s">
        <v>1407</v>
      </c>
      <c r="P30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Caldera por tipo de cultivo, durante el Periodo 2020-2021 de acuerdo a datos recopilados por la Ministerio de Ciencias, Tecnología, Conocimiento e Innovación- Unidades</v>
      </c>
      <c r="Q307" s="27" t="s">
        <v>709</v>
      </c>
      <c r="R307" s="28"/>
      <c r="S307" s="15" t="s">
        <v>1408</v>
      </c>
      <c r="T307" s="16">
        <f t="shared" si="273"/>
        <v>777</v>
      </c>
      <c r="U307" s="24" t="s">
        <v>445</v>
      </c>
      <c r="V307" s="20" t="str">
        <f>+Sitio_Publico[[#This Row],[idcoleccion]]&amp;"-"&amp;Sitio_Publico[[#This Row],[id]]</f>
        <v>1-0306</v>
      </c>
      <c r="W307" s="20">
        <f>+VLOOKUP(Sitio_Publico[[#This Row],[territorio]],Estructura!$AE$4:$AH$1500,4,0)</f>
        <v>40003102</v>
      </c>
      <c r="X307" s="20" t="str">
        <f>+VLOOKUP(Sitio_Publico[[#This Row],[tema]],Estructura!$G$4:$J$1514,4,0)</f>
        <v>T-365</v>
      </c>
      <c r="Y307" s="20" t="str">
        <f>+VLOOKUP(Sitio_Publico[[#This Row],[contenido]],Estructura!$L$4:$O$18,4,0)</f>
        <v>C-366</v>
      </c>
      <c r="Z307" s="20" t="str">
        <f>+VLOOKUP(Sitio_Publico[[#This Row],[Filtro Integrado]],Estructura!$U$4:$W$52,3,0)</f>
        <v>FI-1</v>
      </c>
      <c r="AA307" s="20" t="str">
        <f>+VLOOKUP(Sitio_Publico[[#This Row],[Muestra]],Estructura!$Y$4:$AB$175,4,0)</f>
        <v>M-414</v>
      </c>
    </row>
    <row r="308" spans="1:27" ht="40.799999999999997" x14ac:dyDescent="0.3">
      <c r="A308" s="18" t="s">
        <v>1017</v>
      </c>
      <c r="B308" s="12">
        <f t="shared" si="272"/>
        <v>1</v>
      </c>
      <c r="C308" s="13" t="s">
        <v>968</v>
      </c>
      <c r="D308" s="13" t="s">
        <v>969</v>
      </c>
      <c r="E308" s="17">
        <v>3103</v>
      </c>
      <c r="F308" s="13" t="s">
        <v>1369</v>
      </c>
      <c r="G308" s="25" t="s">
        <v>1370</v>
      </c>
      <c r="H308" s="52" t="s">
        <v>749</v>
      </c>
      <c r="I308" s="12" t="s">
        <v>43</v>
      </c>
      <c r="J308" s="12" t="s">
        <v>450</v>
      </c>
      <c r="K308" s="12" t="s">
        <v>1371</v>
      </c>
      <c r="L308" s="12" t="s">
        <v>972</v>
      </c>
      <c r="M308" s="12" t="s">
        <v>1372</v>
      </c>
      <c r="N308" s="12" t="s">
        <v>974</v>
      </c>
      <c r="O308" s="28" t="s">
        <v>1409</v>
      </c>
      <c r="P30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Tierra Amarilla por tipo de cultivo, durante el Periodo 2020-2021 de acuerdo a datos recopilados por la Ministerio de Ciencias, Tecnología, Conocimiento e Innovación- Unidades</v>
      </c>
      <c r="Q308" s="27" t="s">
        <v>709</v>
      </c>
      <c r="R308" s="28"/>
      <c r="S308" s="15" t="s">
        <v>1410</v>
      </c>
      <c r="T308" s="16">
        <f t="shared" si="273"/>
        <v>777</v>
      </c>
      <c r="U308" s="24" t="s">
        <v>445</v>
      </c>
      <c r="V308" s="20" t="str">
        <f>+Sitio_Publico[[#This Row],[idcoleccion]]&amp;"-"&amp;Sitio_Publico[[#This Row],[id]]</f>
        <v>1-0307</v>
      </c>
      <c r="W308" s="20">
        <f>+VLOOKUP(Sitio_Publico[[#This Row],[territorio]],Estructura!$AE$4:$AH$1500,4,0)</f>
        <v>40003103</v>
      </c>
      <c r="X308" s="20" t="str">
        <f>+VLOOKUP(Sitio_Publico[[#This Row],[tema]],Estructura!$G$4:$J$1514,4,0)</f>
        <v>T-365</v>
      </c>
      <c r="Y308" s="20" t="str">
        <f>+VLOOKUP(Sitio_Publico[[#This Row],[contenido]],Estructura!$L$4:$O$18,4,0)</f>
        <v>C-366</v>
      </c>
      <c r="Z308" s="20" t="str">
        <f>+VLOOKUP(Sitio_Publico[[#This Row],[Filtro Integrado]],Estructura!$U$4:$W$52,3,0)</f>
        <v>FI-1</v>
      </c>
      <c r="AA308" s="20" t="str">
        <f>+VLOOKUP(Sitio_Publico[[#This Row],[Muestra]],Estructura!$Y$4:$AB$175,4,0)</f>
        <v>M-414</v>
      </c>
    </row>
    <row r="309" spans="1:27" ht="36" x14ac:dyDescent="0.3">
      <c r="A309" s="18" t="s">
        <v>1018</v>
      </c>
      <c r="B309" s="12">
        <f t="shared" si="272"/>
        <v>1</v>
      </c>
      <c r="C309" s="13" t="s">
        <v>968</v>
      </c>
      <c r="D309" s="13" t="s">
        <v>969</v>
      </c>
      <c r="E309" s="17">
        <v>3201</v>
      </c>
      <c r="F309" s="13" t="s">
        <v>1369</v>
      </c>
      <c r="G309" s="25" t="s">
        <v>1370</v>
      </c>
      <c r="H309" s="52" t="s">
        <v>749</v>
      </c>
      <c r="I309" s="12" t="s">
        <v>44</v>
      </c>
      <c r="J309" s="12" t="s">
        <v>450</v>
      </c>
      <c r="K309" s="12" t="s">
        <v>1371</v>
      </c>
      <c r="L309" s="12" t="s">
        <v>972</v>
      </c>
      <c r="M309" s="12" t="s">
        <v>1372</v>
      </c>
      <c r="N309" s="12" t="s">
        <v>974</v>
      </c>
      <c r="O309" s="28" t="s">
        <v>1411</v>
      </c>
      <c r="P30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Chañaral por tipo de cultivo, durante el Periodo 2020-2021 de acuerdo a datos recopilados por la Ministerio de Ciencias, Tecnología, Conocimiento e Innovación- Unidades</v>
      </c>
      <c r="Q309" s="27" t="s">
        <v>709</v>
      </c>
      <c r="R309" s="28"/>
      <c r="S309" s="15" t="s">
        <v>1412</v>
      </c>
      <c r="T309" s="16">
        <f t="shared" si="273"/>
        <v>777</v>
      </c>
      <c r="U309" s="24" t="s">
        <v>445</v>
      </c>
      <c r="V309" s="20" t="str">
        <f>+Sitio_Publico[[#This Row],[idcoleccion]]&amp;"-"&amp;Sitio_Publico[[#This Row],[id]]</f>
        <v>1-0308</v>
      </c>
      <c r="W309" s="20">
        <f>+VLOOKUP(Sitio_Publico[[#This Row],[territorio]],Estructura!$AE$4:$AH$1500,4,0)</f>
        <v>40003201</v>
      </c>
      <c r="X309" s="20" t="str">
        <f>+VLOOKUP(Sitio_Publico[[#This Row],[tema]],Estructura!$G$4:$J$1514,4,0)</f>
        <v>T-365</v>
      </c>
      <c r="Y309" s="20" t="str">
        <f>+VLOOKUP(Sitio_Publico[[#This Row],[contenido]],Estructura!$L$4:$O$18,4,0)</f>
        <v>C-366</v>
      </c>
      <c r="Z309" s="20" t="str">
        <f>+VLOOKUP(Sitio_Publico[[#This Row],[Filtro Integrado]],Estructura!$U$4:$W$52,3,0)</f>
        <v>FI-1</v>
      </c>
      <c r="AA309" s="20" t="str">
        <f>+VLOOKUP(Sitio_Publico[[#This Row],[Muestra]],Estructura!$Y$4:$AB$175,4,0)</f>
        <v>M-414</v>
      </c>
    </row>
    <row r="310" spans="1:27" ht="40.799999999999997" x14ac:dyDescent="0.3">
      <c r="A310" s="18" t="s">
        <v>1019</v>
      </c>
      <c r="B310" s="12">
        <f t="shared" si="272"/>
        <v>1</v>
      </c>
      <c r="C310" s="13" t="s">
        <v>968</v>
      </c>
      <c r="D310" s="13" t="s">
        <v>969</v>
      </c>
      <c r="E310" s="17">
        <v>3202</v>
      </c>
      <c r="F310" s="13" t="s">
        <v>1369</v>
      </c>
      <c r="G310" s="25" t="s">
        <v>1370</v>
      </c>
      <c r="H310" s="52" t="s">
        <v>749</v>
      </c>
      <c r="I310" s="12" t="s">
        <v>45</v>
      </c>
      <c r="J310" s="12" t="s">
        <v>450</v>
      </c>
      <c r="K310" s="12" t="s">
        <v>1371</v>
      </c>
      <c r="L310" s="12" t="s">
        <v>972</v>
      </c>
      <c r="M310" s="12" t="s">
        <v>1372</v>
      </c>
      <c r="N310" s="12" t="s">
        <v>974</v>
      </c>
      <c r="O310" s="28" t="s">
        <v>1413</v>
      </c>
      <c r="P31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Diego de Almagro por tipo de cultivo, durante el Periodo 2020-2021 de acuerdo a datos recopilados por la Ministerio de Ciencias, Tecnología, Conocimiento e Innovación- Unidades</v>
      </c>
      <c r="Q310" s="27" t="s">
        <v>709</v>
      </c>
      <c r="R310" s="28"/>
      <c r="S310" s="15" t="s">
        <v>1414</v>
      </c>
      <c r="T310" s="16">
        <f t="shared" si="273"/>
        <v>777</v>
      </c>
      <c r="U310" s="24" t="s">
        <v>445</v>
      </c>
      <c r="V310" s="20" t="str">
        <f>+Sitio_Publico[[#This Row],[idcoleccion]]&amp;"-"&amp;Sitio_Publico[[#This Row],[id]]</f>
        <v>1-0309</v>
      </c>
      <c r="W310" s="20">
        <f>+VLOOKUP(Sitio_Publico[[#This Row],[territorio]],Estructura!$AE$4:$AH$1500,4,0)</f>
        <v>40003202</v>
      </c>
      <c r="X310" s="20" t="str">
        <f>+VLOOKUP(Sitio_Publico[[#This Row],[tema]],Estructura!$G$4:$J$1514,4,0)</f>
        <v>T-365</v>
      </c>
      <c r="Y310" s="20" t="str">
        <f>+VLOOKUP(Sitio_Publico[[#This Row],[contenido]],Estructura!$L$4:$O$18,4,0)</f>
        <v>C-366</v>
      </c>
      <c r="Z310" s="20" t="str">
        <f>+VLOOKUP(Sitio_Publico[[#This Row],[Filtro Integrado]],Estructura!$U$4:$W$52,3,0)</f>
        <v>FI-1</v>
      </c>
      <c r="AA310" s="20" t="str">
        <f>+VLOOKUP(Sitio_Publico[[#This Row],[Muestra]],Estructura!$Y$4:$AB$175,4,0)</f>
        <v>M-414</v>
      </c>
    </row>
    <row r="311" spans="1:27" ht="36" x14ac:dyDescent="0.3">
      <c r="A311" s="18" t="s">
        <v>1020</v>
      </c>
      <c r="B311" s="12">
        <f t="shared" si="272"/>
        <v>1</v>
      </c>
      <c r="C311" s="13" t="s">
        <v>968</v>
      </c>
      <c r="D311" s="13" t="s">
        <v>969</v>
      </c>
      <c r="E311" s="17">
        <v>3301</v>
      </c>
      <c r="F311" s="13" t="s">
        <v>1369</v>
      </c>
      <c r="G311" s="25" t="s">
        <v>1370</v>
      </c>
      <c r="H311" s="52" t="s">
        <v>749</v>
      </c>
      <c r="I311" s="12" t="s">
        <v>46</v>
      </c>
      <c r="J311" s="12" t="s">
        <v>450</v>
      </c>
      <c r="K311" s="12" t="s">
        <v>1371</v>
      </c>
      <c r="L311" s="12" t="s">
        <v>972</v>
      </c>
      <c r="M311" s="12" t="s">
        <v>1372</v>
      </c>
      <c r="N311" s="12" t="s">
        <v>974</v>
      </c>
      <c r="O311" s="28" t="s">
        <v>1415</v>
      </c>
      <c r="P31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Vallenar por tipo de cultivo, durante el Periodo 2020-2021 de acuerdo a datos recopilados por la Ministerio de Ciencias, Tecnología, Conocimiento e Innovación- Unidades</v>
      </c>
      <c r="Q311" s="27" t="s">
        <v>709</v>
      </c>
      <c r="R311" s="28"/>
      <c r="S311" s="15" t="s">
        <v>1416</v>
      </c>
      <c r="T311" s="16">
        <f t="shared" si="273"/>
        <v>777</v>
      </c>
      <c r="U311" s="24" t="s">
        <v>445</v>
      </c>
      <c r="V311" s="20" t="str">
        <f>+Sitio_Publico[[#This Row],[idcoleccion]]&amp;"-"&amp;Sitio_Publico[[#This Row],[id]]</f>
        <v>1-0310</v>
      </c>
      <c r="W311" s="20">
        <f>+VLOOKUP(Sitio_Publico[[#This Row],[territorio]],Estructura!$AE$4:$AH$1500,4,0)</f>
        <v>40003301</v>
      </c>
      <c r="X311" s="20" t="str">
        <f>+VLOOKUP(Sitio_Publico[[#This Row],[tema]],Estructura!$G$4:$J$1514,4,0)</f>
        <v>T-365</v>
      </c>
      <c r="Y311" s="20" t="str">
        <f>+VLOOKUP(Sitio_Publico[[#This Row],[contenido]],Estructura!$L$4:$O$18,4,0)</f>
        <v>C-366</v>
      </c>
      <c r="Z311" s="20" t="str">
        <f>+VLOOKUP(Sitio_Publico[[#This Row],[Filtro Integrado]],Estructura!$U$4:$W$52,3,0)</f>
        <v>FI-1</v>
      </c>
      <c r="AA311" s="20" t="str">
        <f>+VLOOKUP(Sitio_Publico[[#This Row],[Muestra]],Estructura!$Y$4:$AB$175,4,0)</f>
        <v>M-414</v>
      </c>
    </row>
    <row r="312" spans="1:27" ht="40.799999999999997" x14ac:dyDescent="0.3">
      <c r="A312" s="18" t="s">
        <v>1021</v>
      </c>
      <c r="B312" s="12">
        <f t="shared" si="272"/>
        <v>1</v>
      </c>
      <c r="C312" s="13" t="s">
        <v>968</v>
      </c>
      <c r="D312" s="13" t="s">
        <v>969</v>
      </c>
      <c r="E312" s="17">
        <v>3302</v>
      </c>
      <c r="F312" s="13" t="s">
        <v>1369</v>
      </c>
      <c r="G312" s="25" t="s">
        <v>1370</v>
      </c>
      <c r="H312" s="52" t="s">
        <v>749</v>
      </c>
      <c r="I312" s="12" t="s">
        <v>47</v>
      </c>
      <c r="J312" s="12" t="s">
        <v>450</v>
      </c>
      <c r="K312" s="12" t="s">
        <v>1371</v>
      </c>
      <c r="L312" s="12" t="s">
        <v>972</v>
      </c>
      <c r="M312" s="12" t="s">
        <v>1372</v>
      </c>
      <c r="N312" s="12" t="s">
        <v>974</v>
      </c>
      <c r="O312" s="28" t="s">
        <v>1417</v>
      </c>
      <c r="P31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del Carmen por tipo de cultivo, durante el Periodo 2020-2021 de acuerdo a datos recopilados por la Ministerio de Ciencias, Tecnología, Conocimiento e Innovación- Unidades</v>
      </c>
      <c r="Q312" s="27" t="s">
        <v>709</v>
      </c>
      <c r="R312" s="28"/>
      <c r="S312" s="15" t="s">
        <v>1418</v>
      </c>
      <c r="T312" s="16">
        <f t="shared" si="273"/>
        <v>777</v>
      </c>
      <c r="U312" s="24" t="s">
        <v>445</v>
      </c>
      <c r="V312" s="20" t="str">
        <f>+Sitio_Publico[[#This Row],[idcoleccion]]&amp;"-"&amp;Sitio_Publico[[#This Row],[id]]</f>
        <v>1-0311</v>
      </c>
      <c r="W312" s="20">
        <f>+VLOOKUP(Sitio_Publico[[#This Row],[territorio]],Estructura!$AE$4:$AH$1500,4,0)</f>
        <v>40003302</v>
      </c>
      <c r="X312" s="20" t="str">
        <f>+VLOOKUP(Sitio_Publico[[#This Row],[tema]],Estructura!$G$4:$J$1514,4,0)</f>
        <v>T-365</v>
      </c>
      <c r="Y312" s="20" t="str">
        <f>+VLOOKUP(Sitio_Publico[[#This Row],[contenido]],Estructura!$L$4:$O$18,4,0)</f>
        <v>C-366</v>
      </c>
      <c r="Z312" s="20" t="str">
        <f>+VLOOKUP(Sitio_Publico[[#This Row],[Filtro Integrado]],Estructura!$U$4:$W$52,3,0)</f>
        <v>FI-1</v>
      </c>
      <c r="AA312" s="20" t="str">
        <f>+VLOOKUP(Sitio_Publico[[#This Row],[Muestra]],Estructura!$Y$4:$AB$175,4,0)</f>
        <v>M-414</v>
      </c>
    </row>
    <row r="313" spans="1:27" ht="36" x14ac:dyDescent="0.3">
      <c r="A313" s="18" t="s">
        <v>1022</v>
      </c>
      <c r="B313" s="12">
        <f t="shared" si="272"/>
        <v>1</v>
      </c>
      <c r="C313" s="13" t="s">
        <v>968</v>
      </c>
      <c r="D313" s="13" t="s">
        <v>969</v>
      </c>
      <c r="E313" s="17">
        <v>3303</v>
      </c>
      <c r="F313" s="13" t="s">
        <v>1369</v>
      </c>
      <c r="G313" s="25" t="s">
        <v>1370</v>
      </c>
      <c r="H313" s="52" t="s">
        <v>749</v>
      </c>
      <c r="I313" s="12" t="s">
        <v>48</v>
      </c>
      <c r="J313" s="12" t="s">
        <v>450</v>
      </c>
      <c r="K313" s="12" t="s">
        <v>1371</v>
      </c>
      <c r="L313" s="12" t="s">
        <v>972</v>
      </c>
      <c r="M313" s="12" t="s">
        <v>1372</v>
      </c>
      <c r="N313" s="12" t="s">
        <v>974</v>
      </c>
      <c r="O313" s="28" t="s">
        <v>1419</v>
      </c>
      <c r="P31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Freirina por tipo de cultivo, durante el Periodo 2020-2021 de acuerdo a datos recopilados por la Ministerio de Ciencias, Tecnología, Conocimiento e Innovación- Unidades</v>
      </c>
      <c r="Q313" s="27" t="s">
        <v>709</v>
      </c>
      <c r="R313" s="28"/>
      <c r="S313" s="15" t="s">
        <v>1420</v>
      </c>
      <c r="T313" s="16">
        <f t="shared" si="273"/>
        <v>777</v>
      </c>
      <c r="U313" s="24" t="s">
        <v>445</v>
      </c>
      <c r="V313" s="20" t="str">
        <f>+Sitio_Publico[[#This Row],[idcoleccion]]&amp;"-"&amp;Sitio_Publico[[#This Row],[id]]</f>
        <v>1-0312</v>
      </c>
      <c r="W313" s="20">
        <f>+VLOOKUP(Sitio_Publico[[#This Row],[territorio]],Estructura!$AE$4:$AH$1500,4,0)</f>
        <v>40003303</v>
      </c>
      <c r="X313" s="20" t="str">
        <f>+VLOOKUP(Sitio_Publico[[#This Row],[tema]],Estructura!$G$4:$J$1514,4,0)</f>
        <v>T-365</v>
      </c>
      <c r="Y313" s="20" t="str">
        <f>+VLOOKUP(Sitio_Publico[[#This Row],[contenido]],Estructura!$L$4:$O$18,4,0)</f>
        <v>C-366</v>
      </c>
      <c r="Z313" s="20" t="str">
        <f>+VLOOKUP(Sitio_Publico[[#This Row],[Filtro Integrado]],Estructura!$U$4:$W$52,3,0)</f>
        <v>FI-1</v>
      </c>
      <c r="AA313" s="20" t="str">
        <f>+VLOOKUP(Sitio_Publico[[#This Row],[Muestra]],Estructura!$Y$4:$AB$175,4,0)</f>
        <v>M-414</v>
      </c>
    </row>
    <row r="314" spans="1:27" ht="36" x14ac:dyDescent="0.3">
      <c r="A314" s="18" t="s">
        <v>1023</v>
      </c>
      <c r="B314" s="12">
        <f t="shared" si="272"/>
        <v>1</v>
      </c>
      <c r="C314" s="13" t="s">
        <v>968</v>
      </c>
      <c r="D314" s="13" t="s">
        <v>969</v>
      </c>
      <c r="E314" s="17">
        <v>3304</v>
      </c>
      <c r="F314" s="13" t="s">
        <v>1369</v>
      </c>
      <c r="G314" s="25" t="s">
        <v>1370</v>
      </c>
      <c r="H314" s="52" t="s">
        <v>749</v>
      </c>
      <c r="I314" s="12" t="s">
        <v>49</v>
      </c>
      <c r="J314" s="12" t="s">
        <v>450</v>
      </c>
      <c r="K314" s="12" t="s">
        <v>1371</v>
      </c>
      <c r="L314" s="12" t="s">
        <v>972</v>
      </c>
      <c r="M314" s="12" t="s">
        <v>1372</v>
      </c>
      <c r="N314" s="12" t="s">
        <v>974</v>
      </c>
      <c r="O314" s="28" t="s">
        <v>1421</v>
      </c>
      <c r="P31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Huasco por tipo de cultivo, durante el Periodo 2020-2021 de acuerdo a datos recopilados por la Ministerio de Ciencias, Tecnología, Conocimiento e Innovación- Unidades</v>
      </c>
      <c r="Q314" s="27" t="s">
        <v>709</v>
      </c>
      <c r="R314" s="28"/>
      <c r="S314" s="15" t="s">
        <v>1422</v>
      </c>
      <c r="T314" s="16">
        <f t="shared" si="273"/>
        <v>777</v>
      </c>
      <c r="U314" s="24" t="s">
        <v>445</v>
      </c>
      <c r="V314" s="20" t="str">
        <f>+Sitio_Publico[[#This Row],[idcoleccion]]&amp;"-"&amp;Sitio_Publico[[#This Row],[id]]</f>
        <v>1-0313</v>
      </c>
      <c r="W314" s="20">
        <f>+VLOOKUP(Sitio_Publico[[#This Row],[territorio]],Estructura!$AE$4:$AH$1500,4,0)</f>
        <v>40003304</v>
      </c>
      <c r="X314" s="20" t="str">
        <f>+VLOOKUP(Sitio_Publico[[#This Row],[tema]],Estructura!$G$4:$J$1514,4,0)</f>
        <v>T-365</v>
      </c>
      <c r="Y314" s="20" t="str">
        <f>+VLOOKUP(Sitio_Publico[[#This Row],[contenido]],Estructura!$L$4:$O$18,4,0)</f>
        <v>C-366</v>
      </c>
      <c r="Z314" s="20" t="str">
        <f>+VLOOKUP(Sitio_Publico[[#This Row],[Filtro Integrado]],Estructura!$U$4:$W$52,3,0)</f>
        <v>FI-1</v>
      </c>
      <c r="AA314" s="20" t="str">
        <f>+VLOOKUP(Sitio_Publico[[#This Row],[Muestra]],Estructura!$Y$4:$AB$175,4,0)</f>
        <v>M-414</v>
      </c>
    </row>
    <row r="315" spans="1:27" ht="36" x14ac:dyDescent="0.3">
      <c r="A315" s="18" t="s">
        <v>1024</v>
      </c>
      <c r="B315" s="12">
        <f t="shared" si="272"/>
        <v>1</v>
      </c>
      <c r="C315" s="13" t="s">
        <v>968</v>
      </c>
      <c r="D315" s="13" t="s">
        <v>969</v>
      </c>
      <c r="E315" s="17">
        <v>4101</v>
      </c>
      <c r="F315" s="13" t="s">
        <v>1369</v>
      </c>
      <c r="G315" s="25" t="s">
        <v>1370</v>
      </c>
      <c r="H315" s="52" t="s">
        <v>749</v>
      </c>
      <c r="I315" s="12" t="s">
        <v>50</v>
      </c>
      <c r="J315" s="12" t="s">
        <v>450</v>
      </c>
      <c r="K315" s="12" t="s">
        <v>1371</v>
      </c>
      <c r="L315" s="12" t="s">
        <v>972</v>
      </c>
      <c r="M315" s="12" t="s">
        <v>1372</v>
      </c>
      <c r="N315" s="12" t="s">
        <v>974</v>
      </c>
      <c r="O315" s="28" t="s">
        <v>1423</v>
      </c>
      <c r="P31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Serena por tipo de cultivo, durante el Periodo 2020-2021 de acuerdo a datos recopilados por la Ministerio de Ciencias, Tecnología, Conocimiento e Innovación- Unidades</v>
      </c>
      <c r="Q315" s="27" t="s">
        <v>709</v>
      </c>
      <c r="R315" s="28"/>
      <c r="S315" s="15" t="s">
        <v>1424</v>
      </c>
      <c r="T315" s="16">
        <f t="shared" si="273"/>
        <v>777</v>
      </c>
      <c r="U315" s="24" t="s">
        <v>445</v>
      </c>
      <c r="V315" s="20" t="str">
        <f>+Sitio_Publico[[#This Row],[idcoleccion]]&amp;"-"&amp;Sitio_Publico[[#This Row],[id]]</f>
        <v>1-0314</v>
      </c>
      <c r="W315" s="20">
        <f>+VLOOKUP(Sitio_Publico[[#This Row],[territorio]],Estructura!$AE$4:$AH$1500,4,0)</f>
        <v>40004101</v>
      </c>
      <c r="X315" s="20" t="str">
        <f>+VLOOKUP(Sitio_Publico[[#This Row],[tema]],Estructura!$G$4:$J$1514,4,0)</f>
        <v>T-365</v>
      </c>
      <c r="Y315" s="20" t="str">
        <f>+VLOOKUP(Sitio_Publico[[#This Row],[contenido]],Estructura!$L$4:$O$18,4,0)</f>
        <v>C-366</v>
      </c>
      <c r="Z315" s="20" t="str">
        <f>+VLOOKUP(Sitio_Publico[[#This Row],[Filtro Integrado]],Estructura!$U$4:$W$52,3,0)</f>
        <v>FI-1</v>
      </c>
      <c r="AA315" s="20" t="str">
        <f>+VLOOKUP(Sitio_Publico[[#This Row],[Muestra]],Estructura!$Y$4:$AB$175,4,0)</f>
        <v>M-414</v>
      </c>
    </row>
    <row r="316" spans="1:27" ht="40.799999999999997" x14ac:dyDescent="0.3">
      <c r="A316" s="18" t="s">
        <v>1025</v>
      </c>
      <c r="B316" s="12">
        <f t="shared" si="272"/>
        <v>1</v>
      </c>
      <c r="C316" s="13" t="s">
        <v>968</v>
      </c>
      <c r="D316" s="13" t="s">
        <v>969</v>
      </c>
      <c r="E316" s="17">
        <v>4102</v>
      </c>
      <c r="F316" s="13" t="s">
        <v>1369</v>
      </c>
      <c r="G316" s="25" t="s">
        <v>1370</v>
      </c>
      <c r="H316" s="52" t="s">
        <v>749</v>
      </c>
      <c r="I316" s="12" t="s">
        <v>22</v>
      </c>
      <c r="J316" s="12" t="s">
        <v>450</v>
      </c>
      <c r="K316" s="12" t="s">
        <v>1371</v>
      </c>
      <c r="L316" s="12" t="s">
        <v>972</v>
      </c>
      <c r="M316" s="12" t="s">
        <v>1372</v>
      </c>
      <c r="N316" s="12" t="s">
        <v>974</v>
      </c>
      <c r="O316" s="28" t="s">
        <v>1425</v>
      </c>
      <c r="P31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Coquimbo por tipo de cultivo, durante el Periodo 2020-2021 de acuerdo a datos recopilados por la Ministerio de Ciencias, Tecnología, Conocimiento e Innovación- Unidades</v>
      </c>
      <c r="Q316" s="27" t="s">
        <v>709</v>
      </c>
      <c r="R316" s="28"/>
      <c r="S316" s="15" t="s">
        <v>1426</v>
      </c>
      <c r="T316" s="16">
        <f t="shared" si="273"/>
        <v>777</v>
      </c>
      <c r="U316" s="24" t="s">
        <v>445</v>
      </c>
      <c r="V316" s="20" t="str">
        <f>+Sitio_Publico[[#This Row],[idcoleccion]]&amp;"-"&amp;Sitio_Publico[[#This Row],[id]]</f>
        <v>1-0315</v>
      </c>
      <c r="W316" s="20">
        <f>+VLOOKUP(Sitio_Publico[[#This Row],[territorio]],Estructura!$AE$4:$AH$1500,4,0)</f>
        <v>40004102</v>
      </c>
      <c r="X316" s="20" t="str">
        <f>+VLOOKUP(Sitio_Publico[[#This Row],[tema]],Estructura!$G$4:$J$1514,4,0)</f>
        <v>T-365</v>
      </c>
      <c r="Y316" s="20" t="str">
        <f>+VLOOKUP(Sitio_Publico[[#This Row],[contenido]],Estructura!$L$4:$O$18,4,0)</f>
        <v>C-366</v>
      </c>
      <c r="Z316" s="20" t="str">
        <f>+VLOOKUP(Sitio_Publico[[#This Row],[Filtro Integrado]],Estructura!$U$4:$W$52,3,0)</f>
        <v>FI-1</v>
      </c>
      <c r="AA316" s="20" t="str">
        <f>+VLOOKUP(Sitio_Publico[[#This Row],[Muestra]],Estructura!$Y$4:$AB$175,4,0)</f>
        <v>M-414</v>
      </c>
    </row>
    <row r="317" spans="1:27" ht="40.799999999999997" x14ac:dyDescent="0.3">
      <c r="A317" s="18" t="s">
        <v>1026</v>
      </c>
      <c r="B317" s="12">
        <f t="shared" si="272"/>
        <v>1</v>
      </c>
      <c r="C317" s="13" t="s">
        <v>968</v>
      </c>
      <c r="D317" s="13" t="s">
        <v>969</v>
      </c>
      <c r="E317" s="17">
        <v>4103</v>
      </c>
      <c r="F317" s="13" t="s">
        <v>1369</v>
      </c>
      <c r="G317" s="25" t="s">
        <v>1370</v>
      </c>
      <c r="H317" s="52" t="s">
        <v>749</v>
      </c>
      <c r="I317" s="12" t="s">
        <v>51</v>
      </c>
      <c r="J317" s="12" t="s">
        <v>450</v>
      </c>
      <c r="K317" s="12" t="s">
        <v>1371</v>
      </c>
      <c r="L317" s="12" t="s">
        <v>972</v>
      </c>
      <c r="M317" s="12" t="s">
        <v>1372</v>
      </c>
      <c r="N317" s="12" t="s">
        <v>974</v>
      </c>
      <c r="O317" s="28" t="s">
        <v>1427</v>
      </c>
      <c r="P31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Andacollo por tipo de cultivo, durante el Periodo 2020-2021 de acuerdo a datos recopilados por la Ministerio de Ciencias, Tecnología, Conocimiento e Innovación- Unidades</v>
      </c>
      <c r="Q317" s="27" t="s">
        <v>709</v>
      </c>
      <c r="R317" s="28"/>
      <c r="S317" s="15" t="s">
        <v>1428</v>
      </c>
      <c r="T317" s="16">
        <f t="shared" si="273"/>
        <v>777</v>
      </c>
      <c r="U317" s="24" t="s">
        <v>445</v>
      </c>
      <c r="V317" s="20" t="str">
        <f>+Sitio_Publico[[#This Row],[idcoleccion]]&amp;"-"&amp;Sitio_Publico[[#This Row],[id]]</f>
        <v>1-0316</v>
      </c>
      <c r="W317" s="20">
        <f>+VLOOKUP(Sitio_Publico[[#This Row],[territorio]],Estructura!$AE$4:$AH$1500,4,0)</f>
        <v>40004103</v>
      </c>
      <c r="X317" s="20" t="str">
        <f>+VLOOKUP(Sitio_Publico[[#This Row],[tema]],Estructura!$G$4:$J$1514,4,0)</f>
        <v>T-365</v>
      </c>
      <c r="Y317" s="20" t="str">
        <f>+VLOOKUP(Sitio_Publico[[#This Row],[contenido]],Estructura!$L$4:$O$18,4,0)</f>
        <v>C-366</v>
      </c>
      <c r="Z317" s="20" t="str">
        <f>+VLOOKUP(Sitio_Publico[[#This Row],[Filtro Integrado]],Estructura!$U$4:$W$52,3,0)</f>
        <v>FI-1</v>
      </c>
      <c r="AA317" s="20" t="str">
        <f>+VLOOKUP(Sitio_Publico[[#This Row],[Muestra]],Estructura!$Y$4:$AB$175,4,0)</f>
        <v>M-414</v>
      </c>
    </row>
    <row r="318" spans="1:27" ht="40.799999999999997" x14ac:dyDescent="0.3">
      <c r="A318" s="18" t="s">
        <v>1027</v>
      </c>
      <c r="B318" s="12">
        <f t="shared" si="272"/>
        <v>1</v>
      </c>
      <c r="C318" s="13" t="s">
        <v>968</v>
      </c>
      <c r="D318" s="13" t="s">
        <v>969</v>
      </c>
      <c r="E318" s="17">
        <v>4104</v>
      </c>
      <c r="F318" s="13" t="s">
        <v>1369</v>
      </c>
      <c r="G318" s="25" t="s">
        <v>1370</v>
      </c>
      <c r="H318" s="52" t="s">
        <v>749</v>
      </c>
      <c r="I318" s="12" t="s">
        <v>52</v>
      </c>
      <c r="J318" s="12" t="s">
        <v>450</v>
      </c>
      <c r="K318" s="12" t="s">
        <v>1371</v>
      </c>
      <c r="L318" s="12" t="s">
        <v>972</v>
      </c>
      <c r="M318" s="12" t="s">
        <v>1372</v>
      </c>
      <c r="N318" s="12" t="s">
        <v>974</v>
      </c>
      <c r="O318" s="28" t="s">
        <v>1429</v>
      </c>
      <c r="P31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Higuera por tipo de cultivo, durante el Periodo 2020-2021 de acuerdo a datos recopilados por la Ministerio de Ciencias, Tecnología, Conocimiento e Innovación- Unidades</v>
      </c>
      <c r="Q318" s="27" t="s">
        <v>709</v>
      </c>
      <c r="R318" s="28"/>
      <c r="S318" s="15" t="s">
        <v>1430</v>
      </c>
      <c r="T318" s="16">
        <f t="shared" si="273"/>
        <v>777</v>
      </c>
      <c r="U318" s="24" t="s">
        <v>445</v>
      </c>
      <c r="V318" s="20" t="str">
        <f>+Sitio_Publico[[#This Row],[idcoleccion]]&amp;"-"&amp;Sitio_Publico[[#This Row],[id]]</f>
        <v>1-0317</v>
      </c>
      <c r="W318" s="20">
        <f>+VLOOKUP(Sitio_Publico[[#This Row],[territorio]],Estructura!$AE$4:$AH$1500,4,0)</f>
        <v>40004104</v>
      </c>
      <c r="X318" s="20" t="str">
        <f>+VLOOKUP(Sitio_Publico[[#This Row],[tema]],Estructura!$G$4:$J$1514,4,0)</f>
        <v>T-365</v>
      </c>
      <c r="Y318" s="20" t="str">
        <f>+VLOOKUP(Sitio_Publico[[#This Row],[contenido]],Estructura!$L$4:$O$18,4,0)</f>
        <v>C-366</v>
      </c>
      <c r="Z318" s="20" t="str">
        <f>+VLOOKUP(Sitio_Publico[[#This Row],[Filtro Integrado]],Estructura!$U$4:$W$52,3,0)</f>
        <v>FI-1</v>
      </c>
      <c r="AA318" s="20" t="str">
        <f>+VLOOKUP(Sitio_Publico[[#This Row],[Muestra]],Estructura!$Y$4:$AB$175,4,0)</f>
        <v>M-414</v>
      </c>
    </row>
    <row r="319" spans="1:27" ht="36" x14ac:dyDescent="0.3">
      <c r="A319" s="18" t="s">
        <v>1028</v>
      </c>
      <c r="B319" s="12">
        <f t="shared" si="272"/>
        <v>1</v>
      </c>
      <c r="C319" s="13" t="s">
        <v>968</v>
      </c>
      <c r="D319" s="13" t="s">
        <v>969</v>
      </c>
      <c r="E319" s="17">
        <v>4105</v>
      </c>
      <c r="F319" s="13" t="s">
        <v>1369</v>
      </c>
      <c r="G319" s="25" t="s">
        <v>1370</v>
      </c>
      <c r="H319" s="52" t="s">
        <v>749</v>
      </c>
      <c r="I319" s="12" t="s">
        <v>53</v>
      </c>
      <c r="J319" s="12" t="s">
        <v>450</v>
      </c>
      <c r="K319" s="12" t="s">
        <v>1371</v>
      </c>
      <c r="L319" s="12" t="s">
        <v>972</v>
      </c>
      <c r="M319" s="12" t="s">
        <v>1372</v>
      </c>
      <c r="N319" s="12" t="s">
        <v>974</v>
      </c>
      <c r="O319" s="28" t="s">
        <v>1431</v>
      </c>
      <c r="P31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Paiguano por tipo de cultivo, durante el Periodo 2020-2021 de acuerdo a datos recopilados por la Ministerio de Ciencias, Tecnología, Conocimiento e Innovación- Unidades</v>
      </c>
      <c r="Q319" s="27" t="s">
        <v>709</v>
      </c>
      <c r="R319" s="28"/>
      <c r="S319" s="15" t="s">
        <v>1432</v>
      </c>
      <c r="T319" s="16">
        <f t="shared" si="273"/>
        <v>777</v>
      </c>
      <c r="U319" s="24" t="s">
        <v>445</v>
      </c>
      <c r="V319" s="20" t="str">
        <f>+Sitio_Publico[[#This Row],[idcoleccion]]&amp;"-"&amp;Sitio_Publico[[#This Row],[id]]</f>
        <v>1-0318</v>
      </c>
      <c r="W319" s="20">
        <f>+VLOOKUP(Sitio_Publico[[#This Row],[territorio]],Estructura!$AE$4:$AH$1500,4,0)</f>
        <v>40004105</v>
      </c>
      <c r="X319" s="20" t="str">
        <f>+VLOOKUP(Sitio_Publico[[#This Row],[tema]],Estructura!$G$4:$J$1514,4,0)</f>
        <v>T-365</v>
      </c>
      <c r="Y319" s="20" t="str">
        <f>+VLOOKUP(Sitio_Publico[[#This Row],[contenido]],Estructura!$L$4:$O$18,4,0)</f>
        <v>C-366</v>
      </c>
      <c r="Z319" s="20" t="str">
        <f>+VLOOKUP(Sitio_Publico[[#This Row],[Filtro Integrado]],Estructura!$U$4:$W$52,3,0)</f>
        <v>FI-1</v>
      </c>
      <c r="AA319" s="20" t="str">
        <f>+VLOOKUP(Sitio_Publico[[#This Row],[Muestra]],Estructura!$Y$4:$AB$175,4,0)</f>
        <v>M-414</v>
      </c>
    </row>
    <row r="320" spans="1:27" ht="36" x14ac:dyDescent="0.3">
      <c r="A320" s="18" t="s">
        <v>1029</v>
      </c>
      <c r="B320" s="12">
        <f t="shared" si="272"/>
        <v>1</v>
      </c>
      <c r="C320" s="13" t="s">
        <v>968</v>
      </c>
      <c r="D320" s="13" t="s">
        <v>969</v>
      </c>
      <c r="E320" s="17">
        <v>4106</v>
      </c>
      <c r="F320" s="13" t="s">
        <v>1369</v>
      </c>
      <c r="G320" s="25" t="s">
        <v>1370</v>
      </c>
      <c r="H320" s="52" t="s">
        <v>749</v>
      </c>
      <c r="I320" s="12" t="s">
        <v>54</v>
      </c>
      <c r="J320" s="12" t="s">
        <v>450</v>
      </c>
      <c r="K320" s="12" t="s">
        <v>1371</v>
      </c>
      <c r="L320" s="12" t="s">
        <v>972</v>
      </c>
      <c r="M320" s="12" t="s">
        <v>1372</v>
      </c>
      <c r="N320" s="12" t="s">
        <v>974</v>
      </c>
      <c r="O320" s="28" t="s">
        <v>1433</v>
      </c>
      <c r="P32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Vicuña por tipo de cultivo, durante el Periodo 2020-2021 de acuerdo a datos recopilados por la Ministerio de Ciencias, Tecnología, Conocimiento e Innovación- Unidades</v>
      </c>
      <c r="Q320" s="27" t="s">
        <v>709</v>
      </c>
      <c r="R320" s="28"/>
      <c r="S320" s="15" t="s">
        <v>1434</v>
      </c>
      <c r="T320" s="16">
        <f t="shared" si="273"/>
        <v>777</v>
      </c>
      <c r="U320" s="24" t="s">
        <v>445</v>
      </c>
      <c r="V320" s="20" t="str">
        <f>+Sitio_Publico[[#This Row],[idcoleccion]]&amp;"-"&amp;Sitio_Publico[[#This Row],[id]]</f>
        <v>1-0319</v>
      </c>
      <c r="W320" s="20">
        <f>+VLOOKUP(Sitio_Publico[[#This Row],[territorio]],Estructura!$AE$4:$AH$1500,4,0)</f>
        <v>40004106</v>
      </c>
      <c r="X320" s="20" t="str">
        <f>+VLOOKUP(Sitio_Publico[[#This Row],[tema]],Estructura!$G$4:$J$1514,4,0)</f>
        <v>T-365</v>
      </c>
      <c r="Y320" s="20" t="str">
        <f>+VLOOKUP(Sitio_Publico[[#This Row],[contenido]],Estructura!$L$4:$O$18,4,0)</f>
        <v>C-366</v>
      </c>
      <c r="Z320" s="20" t="str">
        <f>+VLOOKUP(Sitio_Publico[[#This Row],[Filtro Integrado]],Estructura!$U$4:$W$52,3,0)</f>
        <v>FI-1</v>
      </c>
      <c r="AA320" s="20" t="str">
        <f>+VLOOKUP(Sitio_Publico[[#This Row],[Muestra]],Estructura!$Y$4:$AB$175,4,0)</f>
        <v>M-414</v>
      </c>
    </row>
    <row r="321" spans="1:27" ht="36" x14ac:dyDescent="0.3">
      <c r="A321" s="18" t="s">
        <v>1030</v>
      </c>
      <c r="B321" s="12">
        <f t="shared" si="272"/>
        <v>1</v>
      </c>
      <c r="C321" s="13" t="s">
        <v>968</v>
      </c>
      <c r="D321" s="13" t="s">
        <v>969</v>
      </c>
      <c r="E321" s="17">
        <v>4201</v>
      </c>
      <c r="F321" s="13" t="s">
        <v>1369</v>
      </c>
      <c r="G321" s="25" t="s">
        <v>1370</v>
      </c>
      <c r="H321" s="52" t="s">
        <v>749</v>
      </c>
      <c r="I321" s="12" t="s">
        <v>55</v>
      </c>
      <c r="J321" s="12" t="s">
        <v>450</v>
      </c>
      <c r="K321" s="12" t="s">
        <v>1371</v>
      </c>
      <c r="L321" s="12" t="s">
        <v>972</v>
      </c>
      <c r="M321" s="12" t="s">
        <v>1372</v>
      </c>
      <c r="N321" s="12" t="s">
        <v>974</v>
      </c>
      <c r="O321" s="28" t="s">
        <v>1435</v>
      </c>
      <c r="P32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Illapel por tipo de cultivo, durante el Periodo 2020-2021 de acuerdo a datos recopilados por la Ministerio de Ciencias, Tecnología, Conocimiento e Innovación- Unidades</v>
      </c>
      <c r="Q321" s="27" t="s">
        <v>709</v>
      </c>
      <c r="R321" s="28"/>
      <c r="S321" s="15" t="s">
        <v>1436</v>
      </c>
      <c r="T321" s="16">
        <f t="shared" si="273"/>
        <v>777</v>
      </c>
      <c r="U321" s="24" t="s">
        <v>445</v>
      </c>
      <c r="V321" s="20" t="str">
        <f>+Sitio_Publico[[#This Row],[idcoleccion]]&amp;"-"&amp;Sitio_Publico[[#This Row],[id]]</f>
        <v>1-0320</v>
      </c>
      <c r="W321" s="20">
        <f>+VLOOKUP(Sitio_Publico[[#This Row],[territorio]],Estructura!$AE$4:$AH$1500,4,0)</f>
        <v>40004201</v>
      </c>
      <c r="X321" s="20" t="str">
        <f>+VLOOKUP(Sitio_Publico[[#This Row],[tema]],Estructura!$G$4:$J$1514,4,0)</f>
        <v>T-365</v>
      </c>
      <c r="Y321" s="20" t="str">
        <f>+VLOOKUP(Sitio_Publico[[#This Row],[contenido]],Estructura!$L$4:$O$18,4,0)</f>
        <v>C-366</v>
      </c>
      <c r="Z321" s="20" t="str">
        <f>+VLOOKUP(Sitio_Publico[[#This Row],[Filtro Integrado]],Estructura!$U$4:$W$52,3,0)</f>
        <v>FI-1</v>
      </c>
      <c r="AA321" s="20" t="str">
        <f>+VLOOKUP(Sitio_Publico[[#This Row],[Muestra]],Estructura!$Y$4:$AB$175,4,0)</f>
        <v>M-414</v>
      </c>
    </row>
    <row r="322" spans="1:27" ht="36" x14ac:dyDescent="0.3">
      <c r="A322" s="18" t="s">
        <v>1031</v>
      </c>
      <c r="B322" s="12">
        <f t="shared" si="272"/>
        <v>1</v>
      </c>
      <c r="C322" s="13" t="s">
        <v>968</v>
      </c>
      <c r="D322" s="13" t="s">
        <v>969</v>
      </c>
      <c r="E322" s="17">
        <v>4202</v>
      </c>
      <c r="F322" s="13" t="s">
        <v>1369</v>
      </c>
      <c r="G322" s="25" t="s">
        <v>1370</v>
      </c>
      <c r="H322" s="52" t="s">
        <v>749</v>
      </c>
      <c r="I322" s="12" t="s">
        <v>56</v>
      </c>
      <c r="J322" s="12" t="s">
        <v>450</v>
      </c>
      <c r="K322" s="12" t="s">
        <v>1371</v>
      </c>
      <c r="L322" s="12" t="s">
        <v>972</v>
      </c>
      <c r="M322" s="12" t="s">
        <v>1372</v>
      </c>
      <c r="N322" s="12" t="s">
        <v>974</v>
      </c>
      <c r="O322" s="28" t="s">
        <v>1437</v>
      </c>
      <c r="P32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Canela por tipo de cultivo, durante el Periodo 2020-2021 de acuerdo a datos recopilados por la Ministerio de Ciencias, Tecnología, Conocimiento e Innovación- Unidades</v>
      </c>
      <c r="Q322" s="27" t="s">
        <v>709</v>
      </c>
      <c r="R322" s="28"/>
      <c r="S322" s="15" t="s">
        <v>1438</v>
      </c>
      <c r="T322" s="16">
        <f t="shared" si="273"/>
        <v>777</v>
      </c>
      <c r="U322" s="24" t="s">
        <v>445</v>
      </c>
      <c r="V322" s="20" t="str">
        <f>+Sitio_Publico[[#This Row],[idcoleccion]]&amp;"-"&amp;Sitio_Publico[[#This Row],[id]]</f>
        <v>1-0321</v>
      </c>
      <c r="W322" s="20">
        <f>+VLOOKUP(Sitio_Publico[[#This Row],[territorio]],Estructura!$AE$4:$AH$1500,4,0)</f>
        <v>40004202</v>
      </c>
      <c r="X322" s="20" t="str">
        <f>+VLOOKUP(Sitio_Publico[[#This Row],[tema]],Estructura!$G$4:$J$1514,4,0)</f>
        <v>T-365</v>
      </c>
      <c r="Y322" s="20" t="str">
        <f>+VLOOKUP(Sitio_Publico[[#This Row],[contenido]],Estructura!$L$4:$O$18,4,0)</f>
        <v>C-366</v>
      </c>
      <c r="Z322" s="20" t="str">
        <f>+VLOOKUP(Sitio_Publico[[#This Row],[Filtro Integrado]],Estructura!$U$4:$W$52,3,0)</f>
        <v>FI-1</v>
      </c>
      <c r="AA322" s="20" t="str">
        <f>+VLOOKUP(Sitio_Publico[[#This Row],[Muestra]],Estructura!$Y$4:$AB$175,4,0)</f>
        <v>M-414</v>
      </c>
    </row>
    <row r="323" spans="1:27" ht="36" x14ac:dyDescent="0.3">
      <c r="A323" s="18" t="s">
        <v>1032</v>
      </c>
      <c r="B323" s="12">
        <f t="shared" si="272"/>
        <v>1</v>
      </c>
      <c r="C323" s="13" t="s">
        <v>968</v>
      </c>
      <c r="D323" s="13" t="s">
        <v>969</v>
      </c>
      <c r="E323" s="17">
        <v>4203</v>
      </c>
      <c r="F323" s="13" t="s">
        <v>1369</v>
      </c>
      <c r="G323" s="25" t="s">
        <v>1370</v>
      </c>
      <c r="H323" s="52" t="s">
        <v>749</v>
      </c>
      <c r="I323" s="12" t="s">
        <v>57</v>
      </c>
      <c r="J323" s="12" t="s">
        <v>450</v>
      </c>
      <c r="K323" s="12" t="s">
        <v>1371</v>
      </c>
      <c r="L323" s="12" t="s">
        <v>972</v>
      </c>
      <c r="M323" s="12" t="s">
        <v>1372</v>
      </c>
      <c r="N323" s="12" t="s">
        <v>974</v>
      </c>
      <c r="O323" s="28" t="s">
        <v>1439</v>
      </c>
      <c r="P32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Vilos por tipo de cultivo, durante el Periodo 2020-2021 de acuerdo a datos recopilados por la Ministerio de Ciencias, Tecnología, Conocimiento e Innovación- Unidades</v>
      </c>
      <c r="Q323" s="27" t="s">
        <v>709</v>
      </c>
      <c r="R323" s="28"/>
      <c r="S323" s="15" t="s">
        <v>1440</v>
      </c>
      <c r="T323" s="16">
        <f t="shared" si="273"/>
        <v>777</v>
      </c>
      <c r="U323" s="24" t="s">
        <v>445</v>
      </c>
      <c r="V323" s="20" t="str">
        <f>+Sitio_Publico[[#This Row],[idcoleccion]]&amp;"-"&amp;Sitio_Publico[[#This Row],[id]]</f>
        <v>1-0322</v>
      </c>
      <c r="W323" s="20">
        <f>+VLOOKUP(Sitio_Publico[[#This Row],[territorio]],Estructura!$AE$4:$AH$1500,4,0)</f>
        <v>40004203</v>
      </c>
      <c r="X323" s="20" t="str">
        <f>+VLOOKUP(Sitio_Publico[[#This Row],[tema]],Estructura!$G$4:$J$1514,4,0)</f>
        <v>T-365</v>
      </c>
      <c r="Y323" s="20" t="str">
        <f>+VLOOKUP(Sitio_Publico[[#This Row],[contenido]],Estructura!$L$4:$O$18,4,0)</f>
        <v>C-366</v>
      </c>
      <c r="Z323" s="20" t="str">
        <f>+VLOOKUP(Sitio_Publico[[#This Row],[Filtro Integrado]],Estructura!$U$4:$W$52,3,0)</f>
        <v>FI-1</v>
      </c>
      <c r="AA323" s="20" t="str">
        <f>+VLOOKUP(Sitio_Publico[[#This Row],[Muestra]],Estructura!$Y$4:$AB$175,4,0)</f>
        <v>M-414</v>
      </c>
    </row>
    <row r="324" spans="1:27" ht="40.799999999999997" x14ac:dyDescent="0.3">
      <c r="A324" s="18" t="s">
        <v>1033</v>
      </c>
      <c r="B324" s="12">
        <f t="shared" ref="B324:B387" si="274">+B323</f>
        <v>1</v>
      </c>
      <c r="C324" s="13" t="s">
        <v>968</v>
      </c>
      <c r="D324" s="13" t="s">
        <v>969</v>
      </c>
      <c r="E324" s="17">
        <v>4204</v>
      </c>
      <c r="F324" s="13" t="s">
        <v>1369</v>
      </c>
      <c r="G324" s="25" t="s">
        <v>1370</v>
      </c>
      <c r="H324" s="52" t="s">
        <v>749</v>
      </c>
      <c r="I324" s="12" t="s">
        <v>58</v>
      </c>
      <c r="J324" s="12" t="s">
        <v>450</v>
      </c>
      <c r="K324" s="12" t="s">
        <v>1371</v>
      </c>
      <c r="L324" s="12" t="s">
        <v>972</v>
      </c>
      <c r="M324" s="12" t="s">
        <v>1372</v>
      </c>
      <c r="N324" s="12" t="s">
        <v>974</v>
      </c>
      <c r="O324" s="28" t="s">
        <v>1441</v>
      </c>
      <c r="P32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Salamanca por tipo de cultivo, durante el Periodo 2020-2021 de acuerdo a datos recopilados por la Ministerio de Ciencias, Tecnología, Conocimiento e Innovación- Unidades</v>
      </c>
      <c r="Q324" s="27" t="s">
        <v>709</v>
      </c>
      <c r="R324" s="28"/>
      <c r="S324" s="15" t="s">
        <v>1442</v>
      </c>
      <c r="T324" s="16">
        <f t="shared" ref="T324:T387" si="275">+T323</f>
        <v>777</v>
      </c>
      <c r="U324" s="24" t="s">
        <v>445</v>
      </c>
      <c r="V324" s="20" t="str">
        <f>+Sitio_Publico[[#This Row],[idcoleccion]]&amp;"-"&amp;Sitio_Publico[[#This Row],[id]]</f>
        <v>1-0323</v>
      </c>
      <c r="W324" s="20">
        <f>+VLOOKUP(Sitio_Publico[[#This Row],[territorio]],Estructura!$AE$4:$AH$1500,4,0)</f>
        <v>40004204</v>
      </c>
      <c r="X324" s="20" t="str">
        <f>+VLOOKUP(Sitio_Publico[[#This Row],[tema]],Estructura!$G$4:$J$1514,4,0)</f>
        <v>T-365</v>
      </c>
      <c r="Y324" s="20" t="str">
        <f>+VLOOKUP(Sitio_Publico[[#This Row],[contenido]],Estructura!$L$4:$O$18,4,0)</f>
        <v>C-366</v>
      </c>
      <c r="Z324" s="20" t="str">
        <f>+VLOOKUP(Sitio_Publico[[#This Row],[Filtro Integrado]],Estructura!$U$4:$W$52,3,0)</f>
        <v>FI-1</v>
      </c>
      <c r="AA324" s="20" t="str">
        <f>+VLOOKUP(Sitio_Publico[[#This Row],[Muestra]],Estructura!$Y$4:$AB$175,4,0)</f>
        <v>M-414</v>
      </c>
    </row>
    <row r="325" spans="1:27" ht="36" x14ac:dyDescent="0.3">
      <c r="A325" s="18" t="s">
        <v>1034</v>
      </c>
      <c r="B325" s="12">
        <f t="shared" si="274"/>
        <v>1</v>
      </c>
      <c r="C325" s="13" t="s">
        <v>968</v>
      </c>
      <c r="D325" s="13" t="s">
        <v>969</v>
      </c>
      <c r="E325" s="17">
        <v>4301</v>
      </c>
      <c r="F325" s="13" t="s">
        <v>1369</v>
      </c>
      <c r="G325" s="25" t="s">
        <v>1370</v>
      </c>
      <c r="H325" s="52" t="s">
        <v>749</v>
      </c>
      <c r="I325" s="12" t="s">
        <v>18</v>
      </c>
      <c r="J325" s="12" t="s">
        <v>450</v>
      </c>
      <c r="K325" s="12" t="s">
        <v>1371</v>
      </c>
      <c r="L325" s="12" t="s">
        <v>972</v>
      </c>
      <c r="M325" s="12" t="s">
        <v>1372</v>
      </c>
      <c r="N325" s="12" t="s">
        <v>974</v>
      </c>
      <c r="O325" s="28" t="s">
        <v>1443</v>
      </c>
      <c r="P32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Ovalle por tipo de cultivo, durante el Periodo 2020-2021 de acuerdo a datos recopilados por la Ministerio de Ciencias, Tecnología, Conocimiento e Innovación- Unidades</v>
      </c>
      <c r="Q325" s="27" t="s">
        <v>709</v>
      </c>
      <c r="R325" s="28"/>
      <c r="S325" s="15" t="s">
        <v>1444</v>
      </c>
      <c r="T325" s="16">
        <f t="shared" si="275"/>
        <v>777</v>
      </c>
      <c r="U325" s="24" t="s">
        <v>445</v>
      </c>
      <c r="V325" s="20" t="str">
        <f>+Sitio_Publico[[#This Row],[idcoleccion]]&amp;"-"&amp;Sitio_Publico[[#This Row],[id]]</f>
        <v>1-0324</v>
      </c>
      <c r="W325" s="20">
        <f>+VLOOKUP(Sitio_Publico[[#This Row],[territorio]],Estructura!$AE$4:$AH$1500,4,0)</f>
        <v>40004301</v>
      </c>
      <c r="X325" s="20" t="str">
        <f>+VLOOKUP(Sitio_Publico[[#This Row],[tema]],Estructura!$G$4:$J$1514,4,0)</f>
        <v>T-365</v>
      </c>
      <c r="Y325" s="20" t="str">
        <f>+VLOOKUP(Sitio_Publico[[#This Row],[contenido]],Estructura!$L$4:$O$18,4,0)</f>
        <v>C-366</v>
      </c>
      <c r="Z325" s="20" t="str">
        <f>+VLOOKUP(Sitio_Publico[[#This Row],[Filtro Integrado]],Estructura!$U$4:$W$52,3,0)</f>
        <v>FI-1</v>
      </c>
      <c r="AA325" s="20" t="str">
        <f>+VLOOKUP(Sitio_Publico[[#This Row],[Muestra]],Estructura!$Y$4:$AB$175,4,0)</f>
        <v>M-414</v>
      </c>
    </row>
    <row r="326" spans="1:27" ht="40.799999999999997" x14ac:dyDescent="0.3">
      <c r="A326" s="18" t="s">
        <v>1035</v>
      </c>
      <c r="B326" s="12">
        <f t="shared" si="274"/>
        <v>1</v>
      </c>
      <c r="C326" s="13" t="s">
        <v>968</v>
      </c>
      <c r="D326" s="13" t="s">
        <v>969</v>
      </c>
      <c r="E326" s="17">
        <v>4302</v>
      </c>
      <c r="F326" s="13" t="s">
        <v>1369</v>
      </c>
      <c r="G326" s="25" t="s">
        <v>1370</v>
      </c>
      <c r="H326" s="52" t="s">
        <v>749</v>
      </c>
      <c r="I326" s="12" t="s">
        <v>59</v>
      </c>
      <c r="J326" s="12" t="s">
        <v>450</v>
      </c>
      <c r="K326" s="12" t="s">
        <v>1371</v>
      </c>
      <c r="L326" s="12" t="s">
        <v>972</v>
      </c>
      <c r="M326" s="12" t="s">
        <v>1372</v>
      </c>
      <c r="N326" s="12" t="s">
        <v>974</v>
      </c>
      <c r="O326" s="28" t="s">
        <v>1445</v>
      </c>
      <c r="P32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Combarbalá por tipo de cultivo, durante el Periodo 2020-2021 de acuerdo a datos recopilados por la Ministerio de Ciencias, Tecnología, Conocimiento e Innovación- Unidades</v>
      </c>
      <c r="Q326" s="27" t="s">
        <v>709</v>
      </c>
      <c r="R326" s="28"/>
      <c r="S326" s="15" t="s">
        <v>1446</v>
      </c>
      <c r="T326" s="16">
        <f t="shared" si="275"/>
        <v>777</v>
      </c>
      <c r="U326" s="24" t="s">
        <v>445</v>
      </c>
      <c r="V326" s="20" t="str">
        <f>+Sitio_Publico[[#This Row],[idcoleccion]]&amp;"-"&amp;Sitio_Publico[[#This Row],[id]]</f>
        <v>1-0325</v>
      </c>
      <c r="W326" s="20">
        <f>+VLOOKUP(Sitio_Publico[[#This Row],[territorio]],Estructura!$AE$4:$AH$1500,4,0)</f>
        <v>40004302</v>
      </c>
      <c r="X326" s="20" t="str">
        <f>+VLOOKUP(Sitio_Publico[[#This Row],[tema]],Estructura!$G$4:$J$1514,4,0)</f>
        <v>T-365</v>
      </c>
      <c r="Y326" s="20" t="str">
        <f>+VLOOKUP(Sitio_Publico[[#This Row],[contenido]],Estructura!$L$4:$O$18,4,0)</f>
        <v>C-366</v>
      </c>
      <c r="Z326" s="20" t="str">
        <f>+VLOOKUP(Sitio_Publico[[#This Row],[Filtro Integrado]],Estructura!$U$4:$W$52,3,0)</f>
        <v>FI-1</v>
      </c>
      <c r="AA326" s="20" t="str">
        <f>+VLOOKUP(Sitio_Publico[[#This Row],[Muestra]],Estructura!$Y$4:$AB$175,4,0)</f>
        <v>M-414</v>
      </c>
    </row>
    <row r="327" spans="1:27" ht="40.799999999999997" x14ac:dyDescent="0.3">
      <c r="A327" s="18" t="s">
        <v>1036</v>
      </c>
      <c r="B327" s="12">
        <f t="shared" si="274"/>
        <v>1</v>
      </c>
      <c r="C327" s="13" t="s">
        <v>968</v>
      </c>
      <c r="D327" s="13" t="s">
        <v>969</v>
      </c>
      <c r="E327" s="17">
        <v>4303</v>
      </c>
      <c r="F327" s="13" t="s">
        <v>1369</v>
      </c>
      <c r="G327" s="25" t="s">
        <v>1370</v>
      </c>
      <c r="H327" s="52" t="s">
        <v>749</v>
      </c>
      <c r="I327" s="12" t="s">
        <v>60</v>
      </c>
      <c r="J327" s="12" t="s">
        <v>450</v>
      </c>
      <c r="K327" s="12" t="s">
        <v>1371</v>
      </c>
      <c r="L327" s="12" t="s">
        <v>972</v>
      </c>
      <c r="M327" s="12" t="s">
        <v>1372</v>
      </c>
      <c r="N327" s="12" t="s">
        <v>974</v>
      </c>
      <c r="O327" s="28" t="s">
        <v>1447</v>
      </c>
      <c r="P32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Monte Patria por tipo de cultivo, durante el Periodo 2020-2021 de acuerdo a datos recopilados por la Ministerio de Ciencias, Tecnología, Conocimiento e Innovación- Unidades</v>
      </c>
      <c r="Q327" s="27" t="s">
        <v>709</v>
      </c>
      <c r="R327" s="28"/>
      <c r="S327" s="15" t="s">
        <v>1448</v>
      </c>
      <c r="T327" s="16">
        <f t="shared" si="275"/>
        <v>777</v>
      </c>
      <c r="U327" s="24" t="s">
        <v>445</v>
      </c>
      <c r="V327" s="20" t="str">
        <f>+Sitio_Publico[[#This Row],[idcoleccion]]&amp;"-"&amp;Sitio_Publico[[#This Row],[id]]</f>
        <v>1-0326</v>
      </c>
      <c r="W327" s="20">
        <f>+VLOOKUP(Sitio_Publico[[#This Row],[territorio]],Estructura!$AE$4:$AH$1500,4,0)</f>
        <v>40004303</v>
      </c>
      <c r="X327" s="20" t="str">
        <f>+VLOOKUP(Sitio_Publico[[#This Row],[tema]],Estructura!$G$4:$J$1514,4,0)</f>
        <v>T-365</v>
      </c>
      <c r="Y327" s="20" t="str">
        <f>+VLOOKUP(Sitio_Publico[[#This Row],[contenido]],Estructura!$L$4:$O$18,4,0)</f>
        <v>C-366</v>
      </c>
      <c r="Z327" s="20" t="str">
        <f>+VLOOKUP(Sitio_Publico[[#This Row],[Filtro Integrado]],Estructura!$U$4:$W$52,3,0)</f>
        <v>FI-1</v>
      </c>
      <c r="AA327" s="20" t="str">
        <f>+VLOOKUP(Sitio_Publico[[#This Row],[Muestra]],Estructura!$Y$4:$AB$175,4,0)</f>
        <v>M-414</v>
      </c>
    </row>
    <row r="328" spans="1:27" ht="36" x14ac:dyDescent="0.3">
      <c r="A328" s="18" t="s">
        <v>1037</v>
      </c>
      <c r="B328" s="12">
        <f t="shared" si="274"/>
        <v>1</v>
      </c>
      <c r="C328" s="13" t="s">
        <v>968</v>
      </c>
      <c r="D328" s="13" t="s">
        <v>969</v>
      </c>
      <c r="E328" s="17">
        <v>4304</v>
      </c>
      <c r="F328" s="13" t="s">
        <v>1369</v>
      </c>
      <c r="G328" s="25" t="s">
        <v>1370</v>
      </c>
      <c r="H328" s="52" t="s">
        <v>749</v>
      </c>
      <c r="I328" s="12" t="s">
        <v>61</v>
      </c>
      <c r="J328" s="12" t="s">
        <v>450</v>
      </c>
      <c r="K328" s="12" t="s">
        <v>1371</v>
      </c>
      <c r="L328" s="12" t="s">
        <v>972</v>
      </c>
      <c r="M328" s="12" t="s">
        <v>1372</v>
      </c>
      <c r="N328" s="12" t="s">
        <v>974</v>
      </c>
      <c r="O328" s="28" t="s">
        <v>1449</v>
      </c>
      <c r="P32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Punitaqui por tipo de cultivo, durante el Periodo 2020-2021 de acuerdo a datos recopilados por la Ministerio de Ciencias, Tecnología, Conocimiento e Innovación- Unidades</v>
      </c>
      <c r="Q328" s="27" t="s">
        <v>709</v>
      </c>
      <c r="R328" s="28"/>
      <c r="S328" s="15" t="s">
        <v>1450</v>
      </c>
      <c r="T328" s="16">
        <f t="shared" si="275"/>
        <v>777</v>
      </c>
      <c r="U328" s="24" t="s">
        <v>445</v>
      </c>
      <c r="V328" s="20" t="str">
        <f>+Sitio_Publico[[#This Row],[idcoleccion]]&amp;"-"&amp;Sitio_Publico[[#This Row],[id]]</f>
        <v>1-0327</v>
      </c>
      <c r="W328" s="20">
        <f>+VLOOKUP(Sitio_Publico[[#This Row],[territorio]],Estructura!$AE$4:$AH$1500,4,0)</f>
        <v>40004304</v>
      </c>
      <c r="X328" s="20" t="str">
        <f>+VLOOKUP(Sitio_Publico[[#This Row],[tema]],Estructura!$G$4:$J$1514,4,0)</f>
        <v>T-365</v>
      </c>
      <c r="Y328" s="20" t="str">
        <f>+VLOOKUP(Sitio_Publico[[#This Row],[contenido]],Estructura!$L$4:$O$18,4,0)</f>
        <v>C-366</v>
      </c>
      <c r="Z328" s="20" t="str">
        <f>+VLOOKUP(Sitio_Publico[[#This Row],[Filtro Integrado]],Estructura!$U$4:$W$52,3,0)</f>
        <v>FI-1</v>
      </c>
      <c r="AA328" s="20" t="str">
        <f>+VLOOKUP(Sitio_Publico[[#This Row],[Muestra]],Estructura!$Y$4:$AB$175,4,0)</f>
        <v>M-414</v>
      </c>
    </row>
    <row r="329" spans="1:27" ht="40.799999999999997" x14ac:dyDescent="0.3">
      <c r="A329" s="18" t="s">
        <v>1038</v>
      </c>
      <c r="B329" s="12">
        <f t="shared" si="274"/>
        <v>1</v>
      </c>
      <c r="C329" s="13" t="s">
        <v>968</v>
      </c>
      <c r="D329" s="13" t="s">
        <v>969</v>
      </c>
      <c r="E329" s="17">
        <v>4305</v>
      </c>
      <c r="F329" s="13" t="s">
        <v>1369</v>
      </c>
      <c r="G329" s="25" t="s">
        <v>1370</v>
      </c>
      <c r="H329" s="52" t="s">
        <v>749</v>
      </c>
      <c r="I329" s="12" t="s">
        <v>62</v>
      </c>
      <c r="J329" s="12" t="s">
        <v>450</v>
      </c>
      <c r="K329" s="12" t="s">
        <v>1371</v>
      </c>
      <c r="L329" s="12" t="s">
        <v>972</v>
      </c>
      <c r="M329" s="12" t="s">
        <v>1372</v>
      </c>
      <c r="N329" s="12" t="s">
        <v>974</v>
      </c>
      <c r="O329" s="28" t="s">
        <v>1451</v>
      </c>
      <c r="P32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Hurtado por tipo de cultivo, durante el Periodo 2020-2021 de acuerdo a datos recopilados por la Ministerio de Ciencias, Tecnología, Conocimiento e Innovación- Unidades</v>
      </c>
      <c r="Q329" s="27" t="s">
        <v>709</v>
      </c>
      <c r="R329" s="28"/>
      <c r="S329" s="15" t="s">
        <v>1452</v>
      </c>
      <c r="T329" s="16">
        <f t="shared" si="275"/>
        <v>777</v>
      </c>
      <c r="U329" s="24" t="s">
        <v>445</v>
      </c>
      <c r="V329" s="20" t="str">
        <f>+Sitio_Publico[[#This Row],[idcoleccion]]&amp;"-"&amp;Sitio_Publico[[#This Row],[id]]</f>
        <v>1-0328</v>
      </c>
      <c r="W329" s="20">
        <f>+VLOOKUP(Sitio_Publico[[#This Row],[territorio]],Estructura!$AE$4:$AH$1500,4,0)</f>
        <v>40004305</v>
      </c>
      <c r="X329" s="20" t="str">
        <f>+VLOOKUP(Sitio_Publico[[#This Row],[tema]],Estructura!$G$4:$J$1514,4,0)</f>
        <v>T-365</v>
      </c>
      <c r="Y329" s="20" t="str">
        <f>+VLOOKUP(Sitio_Publico[[#This Row],[contenido]],Estructura!$L$4:$O$18,4,0)</f>
        <v>C-366</v>
      </c>
      <c r="Z329" s="20" t="str">
        <f>+VLOOKUP(Sitio_Publico[[#This Row],[Filtro Integrado]],Estructura!$U$4:$W$52,3,0)</f>
        <v>FI-1</v>
      </c>
      <c r="AA329" s="20" t="str">
        <f>+VLOOKUP(Sitio_Publico[[#This Row],[Muestra]],Estructura!$Y$4:$AB$175,4,0)</f>
        <v>M-414</v>
      </c>
    </row>
    <row r="330" spans="1:27" ht="40.799999999999997" x14ac:dyDescent="0.3">
      <c r="A330" s="18" t="s">
        <v>1039</v>
      </c>
      <c r="B330" s="12">
        <f t="shared" si="274"/>
        <v>1</v>
      </c>
      <c r="C330" s="13" t="s">
        <v>968</v>
      </c>
      <c r="D330" s="13" t="s">
        <v>969</v>
      </c>
      <c r="E330" s="17">
        <v>5101</v>
      </c>
      <c r="F330" s="13" t="s">
        <v>1369</v>
      </c>
      <c r="G330" s="25" t="s">
        <v>1370</v>
      </c>
      <c r="H330" s="52" t="s">
        <v>749</v>
      </c>
      <c r="I330" s="12" t="s">
        <v>23</v>
      </c>
      <c r="J330" s="12" t="s">
        <v>450</v>
      </c>
      <c r="K330" s="12" t="s">
        <v>1371</v>
      </c>
      <c r="L330" s="12" t="s">
        <v>972</v>
      </c>
      <c r="M330" s="12" t="s">
        <v>1372</v>
      </c>
      <c r="N330" s="12" t="s">
        <v>974</v>
      </c>
      <c r="O330" s="28" t="s">
        <v>1453</v>
      </c>
      <c r="P33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Valparaíso por tipo de cultivo, durante el Periodo 2020-2021 de acuerdo a datos recopilados por la Ministerio de Ciencias, Tecnología, Conocimiento e Innovación- Unidades</v>
      </c>
      <c r="Q330" s="27" t="s">
        <v>709</v>
      </c>
      <c r="R330" s="28"/>
      <c r="S330" s="15" t="s">
        <v>1454</v>
      </c>
      <c r="T330" s="16">
        <f t="shared" si="275"/>
        <v>777</v>
      </c>
      <c r="U330" s="24" t="s">
        <v>445</v>
      </c>
      <c r="V330" s="20" t="str">
        <f>+Sitio_Publico[[#This Row],[idcoleccion]]&amp;"-"&amp;Sitio_Publico[[#This Row],[id]]</f>
        <v>1-0329</v>
      </c>
      <c r="W330" s="20">
        <f>+VLOOKUP(Sitio_Publico[[#This Row],[territorio]],Estructura!$AE$4:$AH$1500,4,0)</f>
        <v>40005101</v>
      </c>
      <c r="X330" s="20" t="str">
        <f>+VLOOKUP(Sitio_Publico[[#This Row],[tema]],Estructura!$G$4:$J$1514,4,0)</f>
        <v>T-365</v>
      </c>
      <c r="Y330" s="20" t="str">
        <f>+VLOOKUP(Sitio_Publico[[#This Row],[contenido]],Estructura!$L$4:$O$18,4,0)</f>
        <v>C-366</v>
      </c>
      <c r="Z330" s="20" t="str">
        <f>+VLOOKUP(Sitio_Publico[[#This Row],[Filtro Integrado]],Estructura!$U$4:$W$52,3,0)</f>
        <v>FI-1</v>
      </c>
      <c r="AA330" s="20" t="str">
        <f>+VLOOKUP(Sitio_Publico[[#This Row],[Muestra]],Estructura!$Y$4:$AB$175,4,0)</f>
        <v>M-414</v>
      </c>
    </row>
    <row r="331" spans="1:27" ht="40.799999999999997" x14ac:dyDescent="0.3">
      <c r="A331" s="18" t="s">
        <v>1040</v>
      </c>
      <c r="B331" s="12">
        <f t="shared" si="274"/>
        <v>1</v>
      </c>
      <c r="C331" s="13" t="s">
        <v>968</v>
      </c>
      <c r="D331" s="13" t="s">
        <v>969</v>
      </c>
      <c r="E331" s="17">
        <v>5102</v>
      </c>
      <c r="F331" s="13" t="s">
        <v>1369</v>
      </c>
      <c r="G331" s="25" t="s">
        <v>1370</v>
      </c>
      <c r="H331" s="52" t="s">
        <v>749</v>
      </c>
      <c r="I331" s="12" t="s">
        <v>63</v>
      </c>
      <c r="J331" s="12" t="s">
        <v>450</v>
      </c>
      <c r="K331" s="12" t="s">
        <v>1371</v>
      </c>
      <c r="L331" s="12" t="s">
        <v>972</v>
      </c>
      <c r="M331" s="12" t="s">
        <v>1372</v>
      </c>
      <c r="N331" s="12" t="s">
        <v>974</v>
      </c>
      <c r="O331" s="28" t="s">
        <v>1455</v>
      </c>
      <c r="P33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Casablanca por tipo de cultivo, durante el Periodo 2020-2021 de acuerdo a datos recopilados por la Ministerio de Ciencias, Tecnología, Conocimiento e Innovación- Unidades</v>
      </c>
      <c r="Q331" s="27" t="s">
        <v>709</v>
      </c>
      <c r="R331" s="28"/>
      <c r="S331" s="15" t="s">
        <v>1456</v>
      </c>
      <c r="T331" s="16">
        <f t="shared" si="275"/>
        <v>777</v>
      </c>
      <c r="U331" s="24" t="s">
        <v>445</v>
      </c>
      <c r="V331" s="20" t="str">
        <f>+Sitio_Publico[[#This Row],[idcoleccion]]&amp;"-"&amp;Sitio_Publico[[#This Row],[id]]</f>
        <v>1-0330</v>
      </c>
      <c r="W331" s="20">
        <f>+VLOOKUP(Sitio_Publico[[#This Row],[territorio]],Estructura!$AE$4:$AH$1500,4,0)</f>
        <v>40005102</v>
      </c>
      <c r="X331" s="20" t="str">
        <f>+VLOOKUP(Sitio_Publico[[#This Row],[tema]],Estructura!$G$4:$J$1514,4,0)</f>
        <v>T-365</v>
      </c>
      <c r="Y331" s="20" t="str">
        <f>+VLOOKUP(Sitio_Publico[[#This Row],[contenido]],Estructura!$L$4:$O$18,4,0)</f>
        <v>C-366</v>
      </c>
      <c r="Z331" s="20" t="str">
        <f>+VLOOKUP(Sitio_Publico[[#This Row],[Filtro Integrado]],Estructura!$U$4:$W$52,3,0)</f>
        <v>FI-1</v>
      </c>
      <c r="AA331" s="20" t="str">
        <f>+VLOOKUP(Sitio_Publico[[#This Row],[Muestra]],Estructura!$Y$4:$AB$175,4,0)</f>
        <v>M-414</v>
      </c>
    </row>
    <row r="332" spans="1:27" ht="36" x14ac:dyDescent="0.3">
      <c r="A332" s="18" t="s">
        <v>1041</v>
      </c>
      <c r="B332" s="12">
        <f t="shared" si="274"/>
        <v>1</v>
      </c>
      <c r="C332" s="13" t="s">
        <v>968</v>
      </c>
      <c r="D332" s="13" t="s">
        <v>969</v>
      </c>
      <c r="E332" s="17">
        <v>5103</v>
      </c>
      <c r="F332" s="13" t="s">
        <v>1369</v>
      </c>
      <c r="G332" s="25" t="s">
        <v>1370</v>
      </c>
      <c r="H332" s="52" t="s">
        <v>749</v>
      </c>
      <c r="I332" s="12" t="s">
        <v>64</v>
      </c>
      <c r="J332" s="12" t="s">
        <v>450</v>
      </c>
      <c r="K332" s="12" t="s">
        <v>1371</v>
      </c>
      <c r="L332" s="12" t="s">
        <v>972</v>
      </c>
      <c r="M332" s="12" t="s">
        <v>1372</v>
      </c>
      <c r="N332" s="12" t="s">
        <v>974</v>
      </c>
      <c r="O332" s="28" t="s">
        <v>1457</v>
      </c>
      <c r="P33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Concón por tipo de cultivo, durante el Periodo 2020-2021 de acuerdo a datos recopilados por la Ministerio de Ciencias, Tecnología, Conocimiento e Innovación- Unidades</v>
      </c>
      <c r="Q332" s="27" t="s">
        <v>709</v>
      </c>
      <c r="R332" s="28"/>
      <c r="S332" s="15" t="s">
        <v>1458</v>
      </c>
      <c r="T332" s="16">
        <f t="shared" si="275"/>
        <v>777</v>
      </c>
      <c r="U332" s="24" t="s">
        <v>445</v>
      </c>
      <c r="V332" s="20" t="str">
        <f>+Sitio_Publico[[#This Row],[idcoleccion]]&amp;"-"&amp;Sitio_Publico[[#This Row],[id]]</f>
        <v>1-0331</v>
      </c>
      <c r="W332" s="20">
        <f>+VLOOKUP(Sitio_Publico[[#This Row],[territorio]],Estructura!$AE$4:$AH$1500,4,0)</f>
        <v>40005103</v>
      </c>
      <c r="X332" s="20" t="str">
        <f>+VLOOKUP(Sitio_Publico[[#This Row],[tema]],Estructura!$G$4:$J$1514,4,0)</f>
        <v>T-365</v>
      </c>
      <c r="Y332" s="20" t="str">
        <f>+VLOOKUP(Sitio_Publico[[#This Row],[contenido]],Estructura!$L$4:$O$18,4,0)</f>
        <v>C-366</v>
      </c>
      <c r="Z332" s="20" t="str">
        <f>+VLOOKUP(Sitio_Publico[[#This Row],[Filtro Integrado]],Estructura!$U$4:$W$52,3,0)</f>
        <v>FI-1</v>
      </c>
      <c r="AA332" s="20" t="str">
        <f>+VLOOKUP(Sitio_Publico[[#This Row],[Muestra]],Estructura!$Y$4:$AB$175,4,0)</f>
        <v>M-414</v>
      </c>
    </row>
    <row r="333" spans="1:27" ht="40.799999999999997" x14ac:dyDescent="0.3">
      <c r="A333" s="18" t="s">
        <v>1042</v>
      </c>
      <c r="B333" s="12">
        <f t="shared" si="274"/>
        <v>1</v>
      </c>
      <c r="C333" s="13" t="s">
        <v>968</v>
      </c>
      <c r="D333" s="13" t="s">
        <v>969</v>
      </c>
      <c r="E333" s="17">
        <v>5104</v>
      </c>
      <c r="F333" s="13" t="s">
        <v>1369</v>
      </c>
      <c r="G333" s="25" t="s">
        <v>1370</v>
      </c>
      <c r="H333" s="52" t="s">
        <v>749</v>
      </c>
      <c r="I333" s="12" t="s">
        <v>65</v>
      </c>
      <c r="J333" s="12" t="s">
        <v>450</v>
      </c>
      <c r="K333" s="12" t="s">
        <v>1371</v>
      </c>
      <c r="L333" s="12" t="s">
        <v>972</v>
      </c>
      <c r="M333" s="12" t="s">
        <v>1372</v>
      </c>
      <c r="N333" s="12" t="s">
        <v>974</v>
      </c>
      <c r="O333" s="28" t="s">
        <v>1459</v>
      </c>
      <c r="P33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Juan Fernández por tipo de cultivo, durante el Periodo 2020-2021 de acuerdo a datos recopilados por la Ministerio de Ciencias, Tecnología, Conocimiento e Innovación- Unidades</v>
      </c>
      <c r="Q333" s="27" t="s">
        <v>709</v>
      </c>
      <c r="R333" s="28"/>
      <c r="S333" s="15" t="s">
        <v>1460</v>
      </c>
      <c r="T333" s="16">
        <f t="shared" si="275"/>
        <v>777</v>
      </c>
      <c r="U333" s="24" t="s">
        <v>445</v>
      </c>
      <c r="V333" s="20" t="str">
        <f>+Sitio_Publico[[#This Row],[idcoleccion]]&amp;"-"&amp;Sitio_Publico[[#This Row],[id]]</f>
        <v>1-0332</v>
      </c>
      <c r="W333" s="20">
        <f>+VLOOKUP(Sitio_Publico[[#This Row],[territorio]],Estructura!$AE$4:$AH$1500,4,0)</f>
        <v>40005104</v>
      </c>
      <c r="X333" s="20" t="str">
        <f>+VLOOKUP(Sitio_Publico[[#This Row],[tema]],Estructura!$G$4:$J$1514,4,0)</f>
        <v>T-365</v>
      </c>
      <c r="Y333" s="20" t="str">
        <f>+VLOOKUP(Sitio_Publico[[#This Row],[contenido]],Estructura!$L$4:$O$18,4,0)</f>
        <v>C-366</v>
      </c>
      <c r="Z333" s="20" t="str">
        <f>+VLOOKUP(Sitio_Publico[[#This Row],[Filtro Integrado]],Estructura!$U$4:$W$52,3,0)</f>
        <v>FI-1</v>
      </c>
      <c r="AA333" s="20" t="str">
        <f>+VLOOKUP(Sitio_Publico[[#This Row],[Muestra]],Estructura!$Y$4:$AB$175,4,0)</f>
        <v>M-414</v>
      </c>
    </row>
    <row r="334" spans="1:27" ht="40.799999999999997" x14ac:dyDescent="0.3">
      <c r="A334" s="18" t="s">
        <v>1043</v>
      </c>
      <c r="B334" s="12">
        <f t="shared" si="274"/>
        <v>1</v>
      </c>
      <c r="C334" s="13" t="s">
        <v>968</v>
      </c>
      <c r="D334" s="13" t="s">
        <v>969</v>
      </c>
      <c r="E334" s="17">
        <v>5105</v>
      </c>
      <c r="F334" s="13" t="s">
        <v>1369</v>
      </c>
      <c r="G334" s="25" t="s">
        <v>1370</v>
      </c>
      <c r="H334" s="52" t="s">
        <v>749</v>
      </c>
      <c r="I334" s="12" t="s">
        <v>66</v>
      </c>
      <c r="J334" s="12" t="s">
        <v>450</v>
      </c>
      <c r="K334" s="12" t="s">
        <v>1371</v>
      </c>
      <c r="L334" s="12" t="s">
        <v>972</v>
      </c>
      <c r="M334" s="12" t="s">
        <v>1372</v>
      </c>
      <c r="N334" s="12" t="s">
        <v>974</v>
      </c>
      <c r="O334" s="28" t="s">
        <v>1461</v>
      </c>
      <c r="P33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Puchuncaví por tipo de cultivo, durante el Periodo 2020-2021 de acuerdo a datos recopilados por la Ministerio de Ciencias, Tecnología, Conocimiento e Innovación- Unidades</v>
      </c>
      <c r="Q334" s="27" t="s">
        <v>709</v>
      </c>
      <c r="R334" s="28"/>
      <c r="S334" s="15" t="s">
        <v>1462</v>
      </c>
      <c r="T334" s="16">
        <f t="shared" si="275"/>
        <v>777</v>
      </c>
      <c r="U334" s="24" t="s">
        <v>445</v>
      </c>
      <c r="V334" s="20" t="str">
        <f>+Sitio_Publico[[#This Row],[idcoleccion]]&amp;"-"&amp;Sitio_Publico[[#This Row],[id]]</f>
        <v>1-0333</v>
      </c>
      <c r="W334" s="20">
        <f>+VLOOKUP(Sitio_Publico[[#This Row],[territorio]],Estructura!$AE$4:$AH$1500,4,0)</f>
        <v>40005105</v>
      </c>
      <c r="X334" s="20" t="str">
        <f>+VLOOKUP(Sitio_Publico[[#This Row],[tema]],Estructura!$G$4:$J$1514,4,0)</f>
        <v>T-365</v>
      </c>
      <c r="Y334" s="20" t="str">
        <f>+VLOOKUP(Sitio_Publico[[#This Row],[contenido]],Estructura!$L$4:$O$18,4,0)</f>
        <v>C-366</v>
      </c>
      <c r="Z334" s="20" t="str">
        <f>+VLOOKUP(Sitio_Publico[[#This Row],[Filtro Integrado]],Estructura!$U$4:$W$52,3,0)</f>
        <v>FI-1</v>
      </c>
      <c r="AA334" s="20" t="str">
        <f>+VLOOKUP(Sitio_Publico[[#This Row],[Muestra]],Estructura!$Y$4:$AB$175,4,0)</f>
        <v>M-414</v>
      </c>
    </row>
    <row r="335" spans="1:27" ht="36" x14ac:dyDescent="0.3">
      <c r="A335" s="18" t="s">
        <v>1044</v>
      </c>
      <c r="B335" s="12">
        <f t="shared" si="274"/>
        <v>1</v>
      </c>
      <c r="C335" s="13" t="s">
        <v>968</v>
      </c>
      <c r="D335" s="13" t="s">
        <v>969</v>
      </c>
      <c r="E335" s="17">
        <v>5107</v>
      </c>
      <c r="F335" s="13" t="s">
        <v>1369</v>
      </c>
      <c r="G335" s="25" t="s">
        <v>1370</v>
      </c>
      <c r="H335" s="52" t="s">
        <v>749</v>
      </c>
      <c r="I335" s="12" t="s">
        <v>67</v>
      </c>
      <c r="J335" s="12" t="s">
        <v>450</v>
      </c>
      <c r="K335" s="12" t="s">
        <v>1371</v>
      </c>
      <c r="L335" s="12" t="s">
        <v>972</v>
      </c>
      <c r="M335" s="12" t="s">
        <v>1372</v>
      </c>
      <c r="N335" s="12" t="s">
        <v>974</v>
      </c>
      <c r="O335" s="28" t="s">
        <v>1463</v>
      </c>
      <c r="P33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Quintero por tipo de cultivo, durante el Periodo 2020-2021 de acuerdo a datos recopilados por la Ministerio de Ciencias, Tecnología, Conocimiento e Innovación- Unidades</v>
      </c>
      <c r="Q335" s="27" t="s">
        <v>709</v>
      </c>
      <c r="R335" s="28"/>
      <c r="S335" s="15" t="s">
        <v>1464</v>
      </c>
      <c r="T335" s="16">
        <f t="shared" si="275"/>
        <v>777</v>
      </c>
      <c r="U335" s="24" t="s">
        <v>445</v>
      </c>
      <c r="V335" s="20" t="str">
        <f>+Sitio_Publico[[#This Row],[idcoleccion]]&amp;"-"&amp;Sitio_Publico[[#This Row],[id]]</f>
        <v>1-0334</v>
      </c>
      <c r="W335" s="20">
        <f>+VLOOKUP(Sitio_Publico[[#This Row],[territorio]],Estructura!$AE$4:$AH$1500,4,0)</f>
        <v>40005107</v>
      </c>
      <c r="X335" s="20" t="str">
        <f>+VLOOKUP(Sitio_Publico[[#This Row],[tema]],Estructura!$G$4:$J$1514,4,0)</f>
        <v>T-365</v>
      </c>
      <c r="Y335" s="20" t="str">
        <f>+VLOOKUP(Sitio_Publico[[#This Row],[contenido]],Estructura!$L$4:$O$18,4,0)</f>
        <v>C-366</v>
      </c>
      <c r="Z335" s="20" t="str">
        <f>+VLOOKUP(Sitio_Publico[[#This Row],[Filtro Integrado]],Estructura!$U$4:$W$52,3,0)</f>
        <v>FI-1</v>
      </c>
      <c r="AA335" s="20" t="str">
        <f>+VLOOKUP(Sitio_Publico[[#This Row],[Muestra]],Estructura!$Y$4:$AB$175,4,0)</f>
        <v>M-414</v>
      </c>
    </row>
    <row r="336" spans="1:27" ht="40.799999999999997" x14ac:dyDescent="0.3">
      <c r="A336" s="18" t="s">
        <v>1045</v>
      </c>
      <c r="B336" s="12">
        <f t="shared" si="274"/>
        <v>1</v>
      </c>
      <c r="C336" s="13" t="s">
        <v>968</v>
      </c>
      <c r="D336" s="13" t="s">
        <v>969</v>
      </c>
      <c r="E336" s="17">
        <v>5109</v>
      </c>
      <c r="F336" s="13" t="s">
        <v>1369</v>
      </c>
      <c r="G336" s="25" t="s">
        <v>1370</v>
      </c>
      <c r="H336" s="52" t="s">
        <v>749</v>
      </c>
      <c r="I336" s="12" t="s">
        <v>68</v>
      </c>
      <c r="J336" s="12" t="s">
        <v>450</v>
      </c>
      <c r="K336" s="12" t="s">
        <v>1371</v>
      </c>
      <c r="L336" s="12" t="s">
        <v>972</v>
      </c>
      <c r="M336" s="12" t="s">
        <v>1372</v>
      </c>
      <c r="N336" s="12" t="s">
        <v>974</v>
      </c>
      <c r="O336" s="28" t="s">
        <v>1465</v>
      </c>
      <c r="P33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Viña del Mar por tipo de cultivo, durante el Periodo 2020-2021 de acuerdo a datos recopilados por la Ministerio de Ciencias, Tecnología, Conocimiento e Innovación- Unidades</v>
      </c>
      <c r="Q336" s="27" t="s">
        <v>709</v>
      </c>
      <c r="R336" s="28"/>
      <c r="S336" s="15" t="s">
        <v>1466</v>
      </c>
      <c r="T336" s="16">
        <f t="shared" si="275"/>
        <v>777</v>
      </c>
      <c r="U336" s="24" t="s">
        <v>445</v>
      </c>
      <c r="V336" s="20" t="str">
        <f>+Sitio_Publico[[#This Row],[idcoleccion]]&amp;"-"&amp;Sitio_Publico[[#This Row],[id]]</f>
        <v>1-0335</v>
      </c>
      <c r="W336" s="20">
        <f>+VLOOKUP(Sitio_Publico[[#This Row],[territorio]],Estructura!$AE$4:$AH$1500,4,0)</f>
        <v>40005109</v>
      </c>
      <c r="X336" s="20" t="str">
        <f>+VLOOKUP(Sitio_Publico[[#This Row],[tema]],Estructura!$G$4:$J$1514,4,0)</f>
        <v>T-365</v>
      </c>
      <c r="Y336" s="20" t="str">
        <f>+VLOOKUP(Sitio_Publico[[#This Row],[contenido]],Estructura!$L$4:$O$18,4,0)</f>
        <v>C-366</v>
      </c>
      <c r="Z336" s="20" t="str">
        <f>+VLOOKUP(Sitio_Publico[[#This Row],[Filtro Integrado]],Estructura!$U$4:$W$52,3,0)</f>
        <v>FI-1</v>
      </c>
      <c r="AA336" s="20" t="str">
        <f>+VLOOKUP(Sitio_Publico[[#This Row],[Muestra]],Estructura!$Y$4:$AB$175,4,0)</f>
        <v>M-414</v>
      </c>
    </row>
    <row r="337" spans="1:27" ht="40.799999999999997" x14ac:dyDescent="0.3">
      <c r="A337" s="18" t="s">
        <v>1046</v>
      </c>
      <c r="B337" s="12">
        <f t="shared" si="274"/>
        <v>1</v>
      </c>
      <c r="C337" s="13" t="s">
        <v>968</v>
      </c>
      <c r="D337" s="13" t="s">
        <v>969</v>
      </c>
      <c r="E337" s="17">
        <v>5201</v>
      </c>
      <c r="F337" s="13" t="s">
        <v>1369</v>
      </c>
      <c r="G337" s="25" t="s">
        <v>1370</v>
      </c>
      <c r="H337" s="52" t="s">
        <v>749</v>
      </c>
      <c r="I337" s="12" t="s">
        <v>69</v>
      </c>
      <c r="J337" s="12" t="s">
        <v>450</v>
      </c>
      <c r="K337" s="12" t="s">
        <v>1371</v>
      </c>
      <c r="L337" s="12" t="s">
        <v>972</v>
      </c>
      <c r="M337" s="12" t="s">
        <v>1372</v>
      </c>
      <c r="N337" s="12" t="s">
        <v>974</v>
      </c>
      <c r="O337" s="28" t="s">
        <v>1467</v>
      </c>
      <c r="P33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Isla de Pascua por tipo de cultivo, durante el Periodo 2020-2021 de acuerdo a datos recopilados por la Ministerio de Ciencias, Tecnología, Conocimiento e Innovación- Unidades</v>
      </c>
      <c r="Q337" s="27" t="s">
        <v>709</v>
      </c>
      <c r="R337" s="28"/>
      <c r="S337" s="15" t="s">
        <v>1468</v>
      </c>
      <c r="T337" s="16">
        <f t="shared" si="275"/>
        <v>777</v>
      </c>
      <c r="U337" s="24" t="s">
        <v>445</v>
      </c>
      <c r="V337" s="20" t="str">
        <f>+Sitio_Publico[[#This Row],[idcoleccion]]&amp;"-"&amp;Sitio_Publico[[#This Row],[id]]</f>
        <v>1-0336</v>
      </c>
      <c r="W337" s="20">
        <f>+VLOOKUP(Sitio_Publico[[#This Row],[territorio]],Estructura!$AE$4:$AH$1500,4,0)</f>
        <v>40005201</v>
      </c>
      <c r="X337" s="20" t="str">
        <f>+VLOOKUP(Sitio_Publico[[#This Row],[tema]],Estructura!$G$4:$J$1514,4,0)</f>
        <v>T-365</v>
      </c>
      <c r="Y337" s="20" t="str">
        <f>+VLOOKUP(Sitio_Publico[[#This Row],[contenido]],Estructura!$L$4:$O$18,4,0)</f>
        <v>C-366</v>
      </c>
      <c r="Z337" s="20" t="str">
        <f>+VLOOKUP(Sitio_Publico[[#This Row],[Filtro Integrado]],Estructura!$U$4:$W$52,3,0)</f>
        <v>FI-1</v>
      </c>
      <c r="AA337" s="20" t="str">
        <f>+VLOOKUP(Sitio_Publico[[#This Row],[Muestra]],Estructura!$Y$4:$AB$175,4,0)</f>
        <v>M-414</v>
      </c>
    </row>
    <row r="338" spans="1:27" ht="36" x14ac:dyDescent="0.3">
      <c r="A338" s="18" t="s">
        <v>1047</v>
      </c>
      <c r="B338" s="12">
        <f t="shared" si="274"/>
        <v>1</v>
      </c>
      <c r="C338" s="13" t="s">
        <v>968</v>
      </c>
      <c r="D338" s="13" t="s">
        <v>969</v>
      </c>
      <c r="E338" s="17">
        <v>5301</v>
      </c>
      <c r="F338" s="13" t="s">
        <v>1369</v>
      </c>
      <c r="G338" s="25" t="s">
        <v>1370</v>
      </c>
      <c r="H338" s="52" t="s">
        <v>749</v>
      </c>
      <c r="I338" s="12" t="s">
        <v>70</v>
      </c>
      <c r="J338" s="12" t="s">
        <v>450</v>
      </c>
      <c r="K338" s="12" t="s">
        <v>1371</v>
      </c>
      <c r="L338" s="12" t="s">
        <v>972</v>
      </c>
      <c r="M338" s="12" t="s">
        <v>1372</v>
      </c>
      <c r="N338" s="12" t="s">
        <v>974</v>
      </c>
      <c r="O338" s="28" t="s">
        <v>1469</v>
      </c>
      <c r="P33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Andes por tipo de cultivo, durante el Periodo 2020-2021 de acuerdo a datos recopilados por la Ministerio de Ciencias, Tecnología, Conocimiento e Innovación- Unidades</v>
      </c>
      <c r="Q338" s="27" t="s">
        <v>709</v>
      </c>
      <c r="R338" s="28"/>
      <c r="S338" s="15" t="s">
        <v>1470</v>
      </c>
      <c r="T338" s="16">
        <f t="shared" si="275"/>
        <v>777</v>
      </c>
      <c r="U338" s="24" t="s">
        <v>445</v>
      </c>
      <c r="V338" s="20" t="str">
        <f>+Sitio_Publico[[#This Row],[idcoleccion]]&amp;"-"&amp;Sitio_Publico[[#This Row],[id]]</f>
        <v>1-0337</v>
      </c>
      <c r="W338" s="20">
        <f>+VLOOKUP(Sitio_Publico[[#This Row],[territorio]],Estructura!$AE$4:$AH$1500,4,0)</f>
        <v>40005301</v>
      </c>
      <c r="X338" s="20" t="str">
        <f>+VLOOKUP(Sitio_Publico[[#This Row],[tema]],Estructura!$G$4:$J$1514,4,0)</f>
        <v>T-365</v>
      </c>
      <c r="Y338" s="20" t="str">
        <f>+VLOOKUP(Sitio_Publico[[#This Row],[contenido]],Estructura!$L$4:$O$18,4,0)</f>
        <v>C-366</v>
      </c>
      <c r="Z338" s="20" t="str">
        <f>+VLOOKUP(Sitio_Publico[[#This Row],[Filtro Integrado]],Estructura!$U$4:$W$52,3,0)</f>
        <v>FI-1</v>
      </c>
      <c r="AA338" s="20" t="str">
        <f>+VLOOKUP(Sitio_Publico[[#This Row],[Muestra]],Estructura!$Y$4:$AB$175,4,0)</f>
        <v>M-414</v>
      </c>
    </row>
    <row r="339" spans="1:27" ht="40.799999999999997" x14ac:dyDescent="0.3">
      <c r="A339" s="18" t="s">
        <v>1048</v>
      </c>
      <c r="B339" s="12">
        <f t="shared" si="274"/>
        <v>1</v>
      </c>
      <c r="C339" s="13" t="s">
        <v>968</v>
      </c>
      <c r="D339" s="13" t="s">
        <v>969</v>
      </c>
      <c r="E339" s="17">
        <v>5302</v>
      </c>
      <c r="F339" s="13" t="s">
        <v>1369</v>
      </c>
      <c r="G339" s="25" t="s">
        <v>1370</v>
      </c>
      <c r="H339" s="52" t="s">
        <v>749</v>
      </c>
      <c r="I339" s="12" t="s">
        <v>71</v>
      </c>
      <c r="J339" s="12" t="s">
        <v>450</v>
      </c>
      <c r="K339" s="12" t="s">
        <v>1371</v>
      </c>
      <c r="L339" s="12" t="s">
        <v>972</v>
      </c>
      <c r="M339" s="12" t="s">
        <v>1372</v>
      </c>
      <c r="N339" s="12" t="s">
        <v>974</v>
      </c>
      <c r="O339" s="28" t="s">
        <v>1471</v>
      </c>
      <c r="P33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Calle Larga por tipo de cultivo, durante el Periodo 2020-2021 de acuerdo a datos recopilados por la Ministerio de Ciencias, Tecnología, Conocimiento e Innovación- Unidades</v>
      </c>
      <c r="Q339" s="27" t="s">
        <v>709</v>
      </c>
      <c r="R339" s="28"/>
      <c r="S339" s="15" t="s">
        <v>1472</v>
      </c>
      <c r="T339" s="16">
        <f t="shared" si="275"/>
        <v>777</v>
      </c>
      <c r="U339" s="24" t="s">
        <v>445</v>
      </c>
      <c r="V339" s="20" t="str">
        <f>+Sitio_Publico[[#This Row],[idcoleccion]]&amp;"-"&amp;Sitio_Publico[[#This Row],[id]]</f>
        <v>1-0338</v>
      </c>
      <c r="W339" s="20">
        <f>+VLOOKUP(Sitio_Publico[[#This Row],[territorio]],Estructura!$AE$4:$AH$1500,4,0)</f>
        <v>40005302</v>
      </c>
      <c r="X339" s="20" t="str">
        <f>+VLOOKUP(Sitio_Publico[[#This Row],[tema]],Estructura!$G$4:$J$1514,4,0)</f>
        <v>T-365</v>
      </c>
      <c r="Y339" s="20" t="str">
        <f>+VLOOKUP(Sitio_Publico[[#This Row],[contenido]],Estructura!$L$4:$O$18,4,0)</f>
        <v>C-366</v>
      </c>
      <c r="Z339" s="20" t="str">
        <f>+VLOOKUP(Sitio_Publico[[#This Row],[Filtro Integrado]],Estructura!$U$4:$W$52,3,0)</f>
        <v>FI-1</v>
      </c>
      <c r="AA339" s="20" t="str">
        <f>+VLOOKUP(Sitio_Publico[[#This Row],[Muestra]],Estructura!$Y$4:$AB$175,4,0)</f>
        <v>M-414</v>
      </c>
    </row>
    <row r="340" spans="1:27" ht="40.799999999999997" x14ac:dyDescent="0.3">
      <c r="A340" s="18" t="s">
        <v>1049</v>
      </c>
      <c r="B340" s="12">
        <f t="shared" si="274"/>
        <v>1</v>
      </c>
      <c r="C340" s="13" t="s">
        <v>968</v>
      </c>
      <c r="D340" s="13" t="s">
        <v>969</v>
      </c>
      <c r="E340" s="17">
        <v>5303</v>
      </c>
      <c r="F340" s="13" t="s">
        <v>1369</v>
      </c>
      <c r="G340" s="25" t="s">
        <v>1370</v>
      </c>
      <c r="H340" s="52" t="s">
        <v>749</v>
      </c>
      <c r="I340" s="12" t="s">
        <v>72</v>
      </c>
      <c r="J340" s="12" t="s">
        <v>450</v>
      </c>
      <c r="K340" s="12" t="s">
        <v>1371</v>
      </c>
      <c r="L340" s="12" t="s">
        <v>972</v>
      </c>
      <c r="M340" s="12" t="s">
        <v>1372</v>
      </c>
      <c r="N340" s="12" t="s">
        <v>974</v>
      </c>
      <c r="O340" s="28" t="s">
        <v>1473</v>
      </c>
      <c r="P34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Rinconada por tipo de cultivo, durante el Periodo 2020-2021 de acuerdo a datos recopilados por la Ministerio de Ciencias, Tecnología, Conocimiento e Innovación- Unidades</v>
      </c>
      <c r="Q340" s="27" t="s">
        <v>709</v>
      </c>
      <c r="R340" s="28"/>
      <c r="S340" s="15" t="s">
        <v>1474</v>
      </c>
      <c r="T340" s="16">
        <f t="shared" si="275"/>
        <v>777</v>
      </c>
      <c r="U340" s="24" t="s">
        <v>445</v>
      </c>
      <c r="V340" s="20" t="str">
        <f>+Sitio_Publico[[#This Row],[idcoleccion]]&amp;"-"&amp;Sitio_Publico[[#This Row],[id]]</f>
        <v>1-0339</v>
      </c>
      <c r="W340" s="20">
        <f>+VLOOKUP(Sitio_Publico[[#This Row],[territorio]],Estructura!$AE$4:$AH$1500,4,0)</f>
        <v>40005303</v>
      </c>
      <c r="X340" s="20" t="str">
        <f>+VLOOKUP(Sitio_Publico[[#This Row],[tema]],Estructura!$G$4:$J$1514,4,0)</f>
        <v>T-365</v>
      </c>
      <c r="Y340" s="20" t="str">
        <f>+VLOOKUP(Sitio_Publico[[#This Row],[contenido]],Estructura!$L$4:$O$18,4,0)</f>
        <v>C-366</v>
      </c>
      <c r="Z340" s="20" t="str">
        <f>+VLOOKUP(Sitio_Publico[[#This Row],[Filtro Integrado]],Estructura!$U$4:$W$52,3,0)</f>
        <v>FI-1</v>
      </c>
      <c r="AA340" s="20" t="str">
        <f>+VLOOKUP(Sitio_Publico[[#This Row],[Muestra]],Estructura!$Y$4:$AB$175,4,0)</f>
        <v>M-414</v>
      </c>
    </row>
    <row r="341" spans="1:27" ht="40.799999999999997" x14ac:dyDescent="0.3">
      <c r="A341" s="18" t="s">
        <v>1050</v>
      </c>
      <c r="B341" s="12">
        <f t="shared" si="274"/>
        <v>1</v>
      </c>
      <c r="C341" s="13" t="s">
        <v>968</v>
      </c>
      <c r="D341" s="13" t="s">
        <v>969</v>
      </c>
      <c r="E341" s="17">
        <v>5304</v>
      </c>
      <c r="F341" s="13" t="s">
        <v>1369</v>
      </c>
      <c r="G341" s="25" t="s">
        <v>1370</v>
      </c>
      <c r="H341" s="52" t="s">
        <v>749</v>
      </c>
      <c r="I341" s="12" t="s">
        <v>73</v>
      </c>
      <c r="J341" s="12" t="s">
        <v>450</v>
      </c>
      <c r="K341" s="12" t="s">
        <v>1371</v>
      </c>
      <c r="L341" s="12" t="s">
        <v>972</v>
      </c>
      <c r="M341" s="12" t="s">
        <v>1372</v>
      </c>
      <c r="N341" s="12" t="s">
        <v>974</v>
      </c>
      <c r="O341" s="28" t="s">
        <v>1475</v>
      </c>
      <c r="P34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Esteban por tipo de cultivo, durante el Periodo 2020-2021 de acuerdo a datos recopilados por la Ministerio de Ciencias, Tecnología, Conocimiento e Innovación- Unidades</v>
      </c>
      <c r="Q341" s="27" t="s">
        <v>709</v>
      </c>
      <c r="R341" s="28"/>
      <c r="S341" s="15" t="s">
        <v>1476</v>
      </c>
      <c r="T341" s="16">
        <f t="shared" si="275"/>
        <v>777</v>
      </c>
      <c r="U341" s="24" t="s">
        <v>445</v>
      </c>
      <c r="V341" s="20" t="str">
        <f>+Sitio_Publico[[#This Row],[idcoleccion]]&amp;"-"&amp;Sitio_Publico[[#This Row],[id]]</f>
        <v>1-0340</v>
      </c>
      <c r="W341" s="20">
        <f>+VLOOKUP(Sitio_Publico[[#This Row],[territorio]],Estructura!$AE$4:$AH$1500,4,0)</f>
        <v>40005304</v>
      </c>
      <c r="X341" s="20" t="str">
        <f>+VLOOKUP(Sitio_Publico[[#This Row],[tema]],Estructura!$G$4:$J$1514,4,0)</f>
        <v>T-365</v>
      </c>
      <c r="Y341" s="20" t="str">
        <f>+VLOOKUP(Sitio_Publico[[#This Row],[contenido]],Estructura!$L$4:$O$18,4,0)</f>
        <v>C-366</v>
      </c>
      <c r="Z341" s="20" t="str">
        <f>+VLOOKUP(Sitio_Publico[[#This Row],[Filtro Integrado]],Estructura!$U$4:$W$52,3,0)</f>
        <v>FI-1</v>
      </c>
      <c r="AA341" s="20" t="str">
        <f>+VLOOKUP(Sitio_Publico[[#This Row],[Muestra]],Estructura!$Y$4:$AB$175,4,0)</f>
        <v>M-414</v>
      </c>
    </row>
    <row r="342" spans="1:27" ht="36" x14ac:dyDescent="0.3">
      <c r="A342" s="18" t="s">
        <v>1051</v>
      </c>
      <c r="B342" s="12">
        <f t="shared" si="274"/>
        <v>1</v>
      </c>
      <c r="C342" s="13" t="s">
        <v>968</v>
      </c>
      <c r="D342" s="13" t="s">
        <v>969</v>
      </c>
      <c r="E342" s="17">
        <v>5401</v>
      </c>
      <c r="F342" s="13" t="s">
        <v>1369</v>
      </c>
      <c r="G342" s="25" t="s">
        <v>1370</v>
      </c>
      <c r="H342" s="52" t="s">
        <v>749</v>
      </c>
      <c r="I342" s="12" t="s">
        <v>74</v>
      </c>
      <c r="J342" s="12" t="s">
        <v>450</v>
      </c>
      <c r="K342" s="12" t="s">
        <v>1371</v>
      </c>
      <c r="L342" s="12" t="s">
        <v>972</v>
      </c>
      <c r="M342" s="12" t="s">
        <v>1372</v>
      </c>
      <c r="N342" s="12" t="s">
        <v>974</v>
      </c>
      <c r="O342" s="28" t="s">
        <v>1477</v>
      </c>
      <c r="P34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Ligua por tipo de cultivo, durante el Periodo 2020-2021 de acuerdo a datos recopilados por la Ministerio de Ciencias, Tecnología, Conocimiento e Innovación- Unidades</v>
      </c>
      <c r="Q342" s="27" t="s">
        <v>709</v>
      </c>
      <c r="R342" s="28"/>
      <c r="S342" s="15" t="s">
        <v>1478</v>
      </c>
      <c r="T342" s="16">
        <f t="shared" si="275"/>
        <v>777</v>
      </c>
      <c r="U342" s="24" t="s">
        <v>445</v>
      </c>
      <c r="V342" s="20" t="str">
        <f>+Sitio_Publico[[#This Row],[idcoleccion]]&amp;"-"&amp;Sitio_Publico[[#This Row],[id]]</f>
        <v>1-0341</v>
      </c>
      <c r="W342" s="20">
        <f>+VLOOKUP(Sitio_Publico[[#This Row],[territorio]],Estructura!$AE$4:$AH$1500,4,0)</f>
        <v>40005401</v>
      </c>
      <c r="X342" s="20" t="str">
        <f>+VLOOKUP(Sitio_Publico[[#This Row],[tema]],Estructura!$G$4:$J$1514,4,0)</f>
        <v>T-365</v>
      </c>
      <c r="Y342" s="20" t="str">
        <f>+VLOOKUP(Sitio_Publico[[#This Row],[contenido]],Estructura!$L$4:$O$18,4,0)</f>
        <v>C-366</v>
      </c>
      <c r="Z342" s="20" t="str">
        <f>+VLOOKUP(Sitio_Publico[[#This Row],[Filtro Integrado]],Estructura!$U$4:$W$52,3,0)</f>
        <v>FI-1</v>
      </c>
      <c r="AA342" s="20" t="str">
        <f>+VLOOKUP(Sitio_Publico[[#This Row],[Muestra]],Estructura!$Y$4:$AB$175,4,0)</f>
        <v>M-414</v>
      </c>
    </row>
    <row r="343" spans="1:27" ht="36" x14ac:dyDescent="0.3">
      <c r="A343" s="18" t="s">
        <v>1052</v>
      </c>
      <c r="B343" s="12">
        <f t="shared" si="274"/>
        <v>1</v>
      </c>
      <c r="C343" s="13" t="s">
        <v>968</v>
      </c>
      <c r="D343" s="13" t="s">
        <v>969</v>
      </c>
      <c r="E343" s="17">
        <v>5402</v>
      </c>
      <c r="F343" s="13" t="s">
        <v>1369</v>
      </c>
      <c r="G343" s="25" t="s">
        <v>1370</v>
      </c>
      <c r="H343" s="52" t="s">
        <v>749</v>
      </c>
      <c r="I343" s="12" t="s">
        <v>75</v>
      </c>
      <c r="J343" s="12" t="s">
        <v>450</v>
      </c>
      <c r="K343" s="12" t="s">
        <v>1371</v>
      </c>
      <c r="L343" s="12" t="s">
        <v>972</v>
      </c>
      <c r="M343" s="12" t="s">
        <v>1372</v>
      </c>
      <c r="N343" s="12" t="s">
        <v>974</v>
      </c>
      <c r="O343" s="28" t="s">
        <v>1479</v>
      </c>
      <c r="P34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Cabildo por tipo de cultivo, durante el Periodo 2020-2021 de acuerdo a datos recopilados por la Ministerio de Ciencias, Tecnología, Conocimiento e Innovación- Unidades</v>
      </c>
      <c r="Q343" s="27" t="s">
        <v>709</v>
      </c>
      <c r="R343" s="28"/>
      <c r="S343" s="15" t="s">
        <v>1480</v>
      </c>
      <c r="T343" s="16">
        <f t="shared" si="275"/>
        <v>777</v>
      </c>
      <c r="U343" s="24" t="s">
        <v>445</v>
      </c>
      <c r="V343" s="20" t="str">
        <f>+Sitio_Publico[[#This Row],[idcoleccion]]&amp;"-"&amp;Sitio_Publico[[#This Row],[id]]</f>
        <v>1-0342</v>
      </c>
      <c r="W343" s="20">
        <f>+VLOOKUP(Sitio_Publico[[#This Row],[territorio]],Estructura!$AE$4:$AH$1500,4,0)</f>
        <v>40005402</v>
      </c>
      <c r="X343" s="20" t="str">
        <f>+VLOOKUP(Sitio_Publico[[#This Row],[tema]],Estructura!$G$4:$J$1514,4,0)</f>
        <v>T-365</v>
      </c>
      <c r="Y343" s="20" t="str">
        <f>+VLOOKUP(Sitio_Publico[[#This Row],[contenido]],Estructura!$L$4:$O$18,4,0)</f>
        <v>C-366</v>
      </c>
      <c r="Z343" s="20" t="str">
        <f>+VLOOKUP(Sitio_Publico[[#This Row],[Filtro Integrado]],Estructura!$U$4:$W$52,3,0)</f>
        <v>FI-1</v>
      </c>
      <c r="AA343" s="20" t="str">
        <f>+VLOOKUP(Sitio_Publico[[#This Row],[Muestra]],Estructura!$Y$4:$AB$175,4,0)</f>
        <v>M-414</v>
      </c>
    </row>
    <row r="344" spans="1:27" ht="36" x14ac:dyDescent="0.3">
      <c r="A344" s="18" t="s">
        <v>1053</v>
      </c>
      <c r="B344" s="12">
        <f t="shared" si="274"/>
        <v>1</v>
      </c>
      <c r="C344" s="13" t="s">
        <v>968</v>
      </c>
      <c r="D344" s="13" t="s">
        <v>969</v>
      </c>
      <c r="E344" s="17">
        <v>5403</v>
      </c>
      <c r="F344" s="13" t="s">
        <v>1369</v>
      </c>
      <c r="G344" s="25" t="s">
        <v>1370</v>
      </c>
      <c r="H344" s="52" t="s">
        <v>749</v>
      </c>
      <c r="I344" s="12" t="s">
        <v>76</v>
      </c>
      <c r="J344" s="12" t="s">
        <v>450</v>
      </c>
      <c r="K344" s="12" t="s">
        <v>1371</v>
      </c>
      <c r="L344" s="12" t="s">
        <v>972</v>
      </c>
      <c r="M344" s="12" t="s">
        <v>1372</v>
      </c>
      <c r="N344" s="12" t="s">
        <v>974</v>
      </c>
      <c r="O344" s="28" t="s">
        <v>1481</v>
      </c>
      <c r="P34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Papudo por tipo de cultivo, durante el Periodo 2020-2021 de acuerdo a datos recopilados por la Ministerio de Ciencias, Tecnología, Conocimiento e Innovación- Unidades</v>
      </c>
      <c r="Q344" s="27" t="s">
        <v>709</v>
      </c>
      <c r="R344" s="28"/>
      <c r="S344" s="15" t="s">
        <v>1482</v>
      </c>
      <c r="T344" s="16">
        <f t="shared" si="275"/>
        <v>777</v>
      </c>
      <c r="U344" s="24" t="s">
        <v>445</v>
      </c>
      <c r="V344" s="20" t="str">
        <f>+Sitio_Publico[[#This Row],[idcoleccion]]&amp;"-"&amp;Sitio_Publico[[#This Row],[id]]</f>
        <v>1-0343</v>
      </c>
      <c r="W344" s="20">
        <f>+VLOOKUP(Sitio_Publico[[#This Row],[territorio]],Estructura!$AE$4:$AH$1500,4,0)</f>
        <v>40005403</v>
      </c>
      <c r="X344" s="20" t="str">
        <f>+VLOOKUP(Sitio_Publico[[#This Row],[tema]],Estructura!$G$4:$J$1514,4,0)</f>
        <v>T-365</v>
      </c>
      <c r="Y344" s="20" t="str">
        <f>+VLOOKUP(Sitio_Publico[[#This Row],[contenido]],Estructura!$L$4:$O$18,4,0)</f>
        <v>C-366</v>
      </c>
      <c r="Z344" s="20" t="str">
        <f>+VLOOKUP(Sitio_Publico[[#This Row],[Filtro Integrado]],Estructura!$U$4:$W$52,3,0)</f>
        <v>FI-1</v>
      </c>
      <c r="AA344" s="20" t="str">
        <f>+VLOOKUP(Sitio_Publico[[#This Row],[Muestra]],Estructura!$Y$4:$AB$175,4,0)</f>
        <v>M-414</v>
      </c>
    </row>
    <row r="345" spans="1:27" ht="36" x14ac:dyDescent="0.3">
      <c r="A345" s="18" t="s">
        <v>1054</v>
      </c>
      <c r="B345" s="12">
        <f t="shared" si="274"/>
        <v>1</v>
      </c>
      <c r="C345" s="13" t="s">
        <v>968</v>
      </c>
      <c r="D345" s="13" t="s">
        <v>969</v>
      </c>
      <c r="E345" s="17">
        <v>5404</v>
      </c>
      <c r="F345" s="13" t="s">
        <v>1369</v>
      </c>
      <c r="G345" s="25" t="s">
        <v>1370</v>
      </c>
      <c r="H345" s="52" t="s">
        <v>749</v>
      </c>
      <c r="I345" s="12" t="s">
        <v>77</v>
      </c>
      <c r="J345" s="12" t="s">
        <v>450</v>
      </c>
      <c r="K345" s="12" t="s">
        <v>1371</v>
      </c>
      <c r="L345" s="12" t="s">
        <v>972</v>
      </c>
      <c r="M345" s="12" t="s">
        <v>1372</v>
      </c>
      <c r="N345" s="12" t="s">
        <v>974</v>
      </c>
      <c r="O345" s="28" t="s">
        <v>1483</v>
      </c>
      <c r="P34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Petorca por tipo de cultivo, durante el Periodo 2020-2021 de acuerdo a datos recopilados por la Ministerio de Ciencias, Tecnología, Conocimiento e Innovación- Unidades</v>
      </c>
      <c r="Q345" s="27" t="s">
        <v>709</v>
      </c>
      <c r="R345" s="28"/>
      <c r="S345" s="15" t="s">
        <v>1484</v>
      </c>
      <c r="T345" s="16">
        <f t="shared" si="275"/>
        <v>777</v>
      </c>
      <c r="U345" s="24" t="s">
        <v>445</v>
      </c>
      <c r="V345" s="20" t="str">
        <f>+Sitio_Publico[[#This Row],[idcoleccion]]&amp;"-"&amp;Sitio_Publico[[#This Row],[id]]</f>
        <v>1-0344</v>
      </c>
      <c r="W345" s="20">
        <f>+VLOOKUP(Sitio_Publico[[#This Row],[territorio]],Estructura!$AE$4:$AH$1500,4,0)</f>
        <v>40005404</v>
      </c>
      <c r="X345" s="20" t="str">
        <f>+VLOOKUP(Sitio_Publico[[#This Row],[tema]],Estructura!$G$4:$J$1514,4,0)</f>
        <v>T-365</v>
      </c>
      <c r="Y345" s="20" t="str">
        <f>+VLOOKUP(Sitio_Publico[[#This Row],[contenido]],Estructura!$L$4:$O$18,4,0)</f>
        <v>C-366</v>
      </c>
      <c r="Z345" s="20" t="str">
        <f>+VLOOKUP(Sitio_Publico[[#This Row],[Filtro Integrado]],Estructura!$U$4:$W$52,3,0)</f>
        <v>FI-1</v>
      </c>
      <c r="AA345" s="20" t="str">
        <f>+VLOOKUP(Sitio_Publico[[#This Row],[Muestra]],Estructura!$Y$4:$AB$175,4,0)</f>
        <v>M-414</v>
      </c>
    </row>
    <row r="346" spans="1:27" ht="36" x14ac:dyDescent="0.3">
      <c r="A346" s="18" t="s">
        <v>1055</v>
      </c>
      <c r="B346" s="12">
        <f t="shared" si="274"/>
        <v>1</v>
      </c>
      <c r="C346" s="13" t="s">
        <v>968</v>
      </c>
      <c r="D346" s="13" t="s">
        <v>969</v>
      </c>
      <c r="E346" s="17">
        <v>5405</v>
      </c>
      <c r="F346" s="13" t="s">
        <v>1369</v>
      </c>
      <c r="G346" s="25" t="s">
        <v>1370</v>
      </c>
      <c r="H346" s="52" t="s">
        <v>749</v>
      </c>
      <c r="I346" s="12" t="s">
        <v>78</v>
      </c>
      <c r="J346" s="12" t="s">
        <v>450</v>
      </c>
      <c r="K346" s="12" t="s">
        <v>1371</v>
      </c>
      <c r="L346" s="12" t="s">
        <v>972</v>
      </c>
      <c r="M346" s="12" t="s">
        <v>1372</v>
      </c>
      <c r="N346" s="12" t="s">
        <v>974</v>
      </c>
      <c r="O346" s="28" t="s">
        <v>1485</v>
      </c>
      <c r="P34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Zapallar por tipo de cultivo, durante el Periodo 2020-2021 de acuerdo a datos recopilados por la Ministerio de Ciencias, Tecnología, Conocimiento e Innovación- Unidades</v>
      </c>
      <c r="Q346" s="27" t="s">
        <v>709</v>
      </c>
      <c r="R346" s="28"/>
      <c r="S346" s="15" t="s">
        <v>1486</v>
      </c>
      <c r="T346" s="16">
        <f t="shared" si="275"/>
        <v>777</v>
      </c>
      <c r="U346" s="24" t="s">
        <v>445</v>
      </c>
      <c r="V346" s="20" t="str">
        <f>+Sitio_Publico[[#This Row],[idcoleccion]]&amp;"-"&amp;Sitio_Publico[[#This Row],[id]]</f>
        <v>1-0345</v>
      </c>
      <c r="W346" s="20">
        <f>+VLOOKUP(Sitio_Publico[[#This Row],[territorio]],Estructura!$AE$4:$AH$1500,4,0)</f>
        <v>40005405</v>
      </c>
      <c r="X346" s="20" t="str">
        <f>+VLOOKUP(Sitio_Publico[[#This Row],[tema]],Estructura!$G$4:$J$1514,4,0)</f>
        <v>T-365</v>
      </c>
      <c r="Y346" s="20" t="str">
        <f>+VLOOKUP(Sitio_Publico[[#This Row],[contenido]],Estructura!$L$4:$O$18,4,0)</f>
        <v>C-366</v>
      </c>
      <c r="Z346" s="20" t="str">
        <f>+VLOOKUP(Sitio_Publico[[#This Row],[Filtro Integrado]],Estructura!$U$4:$W$52,3,0)</f>
        <v>FI-1</v>
      </c>
      <c r="AA346" s="20" t="str">
        <f>+VLOOKUP(Sitio_Publico[[#This Row],[Muestra]],Estructura!$Y$4:$AB$175,4,0)</f>
        <v>M-414</v>
      </c>
    </row>
    <row r="347" spans="1:27" ht="36" x14ac:dyDescent="0.3">
      <c r="A347" s="18" t="s">
        <v>1056</v>
      </c>
      <c r="B347" s="12">
        <f t="shared" si="274"/>
        <v>1</v>
      </c>
      <c r="C347" s="13" t="s">
        <v>968</v>
      </c>
      <c r="D347" s="13" t="s">
        <v>969</v>
      </c>
      <c r="E347" s="17">
        <v>5501</v>
      </c>
      <c r="F347" s="13" t="s">
        <v>1369</v>
      </c>
      <c r="G347" s="25" t="s">
        <v>1370</v>
      </c>
      <c r="H347" s="52" t="s">
        <v>749</v>
      </c>
      <c r="I347" s="12" t="s">
        <v>79</v>
      </c>
      <c r="J347" s="12" t="s">
        <v>450</v>
      </c>
      <c r="K347" s="12" t="s">
        <v>1371</v>
      </c>
      <c r="L347" s="12" t="s">
        <v>972</v>
      </c>
      <c r="M347" s="12" t="s">
        <v>1372</v>
      </c>
      <c r="N347" s="12" t="s">
        <v>974</v>
      </c>
      <c r="O347" s="28" t="s">
        <v>1487</v>
      </c>
      <c r="P34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Quillota por tipo de cultivo, durante el Periodo 2020-2021 de acuerdo a datos recopilados por la Ministerio de Ciencias, Tecnología, Conocimiento e Innovación- Unidades</v>
      </c>
      <c r="Q347" s="27" t="s">
        <v>709</v>
      </c>
      <c r="R347" s="28"/>
      <c r="S347" s="15" t="s">
        <v>1488</v>
      </c>
      <c r="T347" s="16">
        <f t="shared" si="275"/>
        <v>777</v>
      </c>
      <c r="U347" s="24" t="s">
        <v>445</v>
      </c>
      <c r="V347" s="20" t="str">
        <f>+Sitio_Publico[[#This Row],[idcoleccion]]&amp;"-"&amp;Sitio_Publico[[#This Row],[id]]</f>
        <v>1-0346</v>
      </c>
      <c r="W347" s="20">
        <f>+VLOOKUP(Sitio_Publico[[#This Row],[territorio]],Estructura!$AE$4:$AH$1500,4,0)</f>
        <v>40005501</v>
      </c>
      <c r="X347" s="20" t="str">
        <f>+VLOOKUP(Sitio_Publico[[#This Row],[tema]],Estructura!$G$4:$J$1514,4,0)</f>
        <v>T-365</v>
      </c>
      <c r="Y347" s="20" t="str">
        <f>+VLOOKUP(Sitio_Publico[[#This Row],[contenido]],Estructura!$L$4:$O$18,4,0)</f>
        <v>C-366</v>
      </c>
      <c r="Z347" s="20" t="str">
        <f>+VLOOKUP(Sitio_Publico[[#This Row],[Filtro Integrado]],Estructura!$U$4:$W$52,3,0)</f>
        <v>FI-1</v>
      </c>
      <c r="AA347" s="20" t="str">
        <f>+VLOOKUP(Sitio_Publico[[#This Row],[Muestra]],Estructura!$Y$4:$AB$175,4,0)</f>
        <v>M-414</v>
      </c>
    </row>
    <row r="348" spans="1:27" ht="36" x14ac:dyDescent="0.3">
      <c r="A348" s="18" t="s">
        <v>1057</v>
      </c>
      <c r="B348" s="12">
        <f t="shared" si="274"/>
        <v>1</v>
      </c>
      <c r="C348" s="13" t="s">
        <v>968</v>
      </c>
      <c r="D348" s="13" t="s">
        <v>969</v>
      </c>
      <c r="E348" s="17">
        <v>5502</v>
      </c>
      <c r="F348" s="13" t="s">
        <v>1369</v>
      </c>
      <c r="G348" s="25" t="s">
        <v>1370</v>
      </c>
      <c r="H348" s="52" t="s">
        <v>749</v>
      </c>
      <c r="I348" s="12" t="s">
        <v>80</v>
      </c>
      <c r="J348" s="12" t="s">
        <v>450</v>
      </c>
      <c r="K348" s="12" t="s">
        <v>1371</v>
      </c>
      <c r="L348" s="12" t="s">
        <v>972</v>
      </c>
      <c r="M348" s="12" t="s">
        <v>1372</v>
      </c>
      <c r="N348" s="12" t="s">
        <v>974</v>
      </c>
      <c r="O348" s="28" t="s">
        <v>1489</v>
      </c>
      <c r="P34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Calera por tipo de cultivo, durante el Periodo 2020-2021 de acuerdo a datos recopilados por la Ministerio de Ciencias, Tecnología, Conocimiento e Innovación- Unidades</v>
      </c>
      <c r="Q348" s="27" t="s">
        <v>709</v>
      </c>
      <c r="R348" s="28"/>
      <c r="S348" s="15" t="s">
        <v>1490</v>
      </c>
      <c r="T348" s="16">
        <f t="shared" si="275"/>
        <v>777</v>
      </c>
      <c r="U348" s="24" t="s">
        <v>445</v>
      </c>
      <c r="V348" s="20" t="str">
        <f>+Sitio_Publico[[#This Row],[idcoleccion]]&amp;"-"&amp;Sitio_Publico[[#This Row],[id]]</f>
        <v>1-0347</v>
      </c>
      <c r="W348" s="20">
        <f>+VLOOKUP(Sitio_Publico[[#This Row],[territorio]],Estructura!$AE$4:$AH$1500,4,0)</f>
        <v>40005502</v>
      </c>
      <c r="X348" s="20" t="str">
        <f>+VLOOKUP(Sitio_Publico[[#This Row],[tema]],Estructura!$G$4:$J$1514,4,0)</f>
        <v>T-365</v>
      </c>
      <c r="Y348" s="20" t="str">
        <f>+VLOOKUP(Sitio_Publico[[#This Row],[contenido]],Estructura!$L$4:$O$18,4,0)</f>
        <v>C-366</v>
      </c>
      <c r="Z348" s="20" t="str">
        <f>+VLOOKUP(Sitio_Publico[[#This Row],[Filtro Integrado]],Estructura!$U$4:$W$52,3,0)</f>
        <v>FI-1</v>
      </c>
      <c r="AA348" s="20" t="str">
        <f>+VLOOKUP(Sitio_Publico[[#This Row],[Muestra]],Estructura!$Y$4:$AB$175,4,0)</f>
        <v>M-414</v>
      </c>
    </row>
    <row r="349" spans="1:27" ht="36" x14ac:dyDescent="0.3">
      <c r="A349" s="18" t="s">
        <v>1058</v>
      </c>
      <c r="B349" s="12">
        <f t="shared" si="274"/>
        <v>1</v>
      </c>
      <c r="C349" s="13" t="s">
        <v>968</v>
      </c>
      <c r="D349" s="13" t="s">
        <v>969</v>
      </c>
      <c r="E349" s="17">
        <v>5503</v>
      </c>
      <c r="F349" s="13" t="s">
        <v>1369</v>
      </c>
      <c r="G349" s="25" t="s">
        <v>1370</v>
      </c>
      <c r="H349" s="52" t="s">
        <v>749</v>
      </c>
      <c r="I349" s="12" t="s">
        <v>81</v>
      </c>
      <c r="J349" s="12" t="s">
        <v>450</v>
      </c>
      <c r="K349" s="12" t="s">
        <v>1371</v>
      </c>
      <c r="L349" s="12" t="s">
        <v>972</v>
      </c>
      <c r="M349" s="12" t="s">
        <v>1372</v>
      </c>
      <c r="N349" s="12" t="s">
        <v>974</v>
      </c>
      <c r="O349" s="28" t="s">
        <v>1491</v>
      </c>
      <c r="P34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Hijuelas por tipo de cultivo, durante el Periodo 2020-2021 de acuerdo a datos recopilados por la Ministerio de Ciencias, Tecnología, Conocimiento e Innovación- Unidades</v>
      </c>
      <c r="Q349" s="27" t="s">
        <v>709</v>
      </c>
      <c r="R349" s="28"/>
      <c r="S349" s="15" t="s">
        <v>1492</v>
      </c>
      <c r="T349" s="16">
        <f t="shared" si="275"/>
        <v>777</v>
      </c>
      <c r="U349" s="24" t="s">
        <v>445</v>
      </c>
      <c r="V349" s="20" t="str">
        <f>+Sitio_Publico[[#This Row],[idcoleccion]]&amp;"-"&amp;Sitio_Publico[[#This Row],[id]]</f>
        <v>1-0348</v>
      </c>
      <c r="W349" s="20">
        <f>+VLOOKUP(Sitio_Publico[[#This Row],[territorio]],Estructura!$AE$4:$AH$1500,4,0)</f>
        <v>40005503</v>
      </c>
      <c r="X349" s="20" t="str">
        <f>+VLOOKUP(Sitio_Publico[[#This Row],[tema]],Estructura!$G$4:$J$1514,4,0)</f>
        <v>T-365</v>
      </c>
      <c r="Y349" s="20" t="str">
        <f>+VLOOKUP(Sitio_Publico[[#This Row],[contenido]],Estructura!$L$4:$O$18,4,0)</f>
        <v>C-366</v>
      </c>
      <c r="Z349" s="20" t="str">
        <f>+VLOOKUP(Sitio_Publico[[#This Row],[Filtro Integrado]],Estructura!$U$4:$W$52,3,0)</f>
        <v>FI-1</v>
      </c>
      <c r="AA349" s="20" t="str">
        <f>+VLOOKUP(Sitio_Publico[[#This Row],[Muestra]],Estructura!$Y$4:$AB$175,4,0)</f>
        <v>M-414</v>
      </c>
    </row>
    <row r="350" spans="1:27" ht="36" x14ac:dyDescent="0.3">
      <c r="A350" s="18" t="s">
        <v>1059</v>
      </c>
      <c r="B350" s="12">
        <f t="shared" si="274"/>
        <v>1</v>
      </c>
      <c r="C350" s="13" t="s">
        <v>968</v>
      </c>
      <c r="D350" s="13" t="s">
        <v>969</v>
      </c>
      <c r="E350" s="17">
        <v>5504</v>
      </c>
      <c r="F350" s="13" t="s">
        <v>1369</v>
      </c>
      <c r="G350" s="25" t="s">
        <v>1370</v>
      </c>
      <c r="H350" s="52" t="s">
        <v>749</v>
      </c>
      <c r="I350" s="12" t="s">
        <v>82</v>
      </c>
      <c r="J350" s="12" t="s">
        <v>450</v>
      </c>
      <c r="K350" s="12" t="s">
        <v>1371</v>
      </c>
      <c r="L350" s="12" t="s">
        <v>972</v>
      </c>
      <c r="M350" s="12" t="s">
        <v>1372</v>
      </c>
      <c r="N350" s="12" t="s">
        <v>974</v>
      </c>
      <c r="O350" s="28" t="s">
        <v>1493</v>
      </c>
      <c r="P35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Cruz por tipo de cultivo, durante el Periodo 2020-2021 de acuerdo a datos recopilados por la Ministerio de Ciencias, Tecnología, Conocimiento e Innovación- Unidades</v>
      </c>
      <c r="Q350" s="27" t="s">
        <v>709</v>
      </c>
      <c r="R350" s="28"/>
      <c r="S350" s="15" t="s">
        <v>1494</v>
      </c>
      <c r="T350" s="16">
        <f t="shared" si="275"/>
        <v>777</v>
      </c>
      <c r="U350" s="24" t="s">
        <v>445</v>
      </c>
      <c r="V350" s="20" t="str">
        <f>+Sitio_Publico[[#This Row],[idcoleccion]]&amp;"-"&amp;Sitio_Publico[[#This Row],[id]]</f>
        <v>1-0349</v>
      </c>
      <c r="W350" s="20">
        <f>+VLOOKUP(Sitio_Publico[[#This Row],[territorio]],Estructura!$AE$4:$AH$1500,4,0)</f>
        <v>40005504</v>
      </c>
      <c r="X350" s="20" t="str">
        <f>+VLOOKUP(Sitio_Publico[[#This Row],[tema]],Estructura!$G$4:$J$1514,4,0)</f>
        <v>T-365</v>
      </c>
      <c r="Y350" s="20" t="str">
        <f>+VLOOKUP(Sitio_Publico[[#This Row],[contenido]],Estructura!$L$4:$O$18,4,0)</f>
        <v>C-366</v>
      </c>
      <c r="Z350" s="20" t="str">
        <f>+VLOOKUP(Sitio_Publico[[#This Row],[Filtro Integrado]],Estructura!$U$4:$W$52,3,0)</f>
        <v>FI-1</v>
      </c>
      <c r="AA350" s="20" t="str">
        <f>+VLOOKUP(Sitio_Publico[[#This Row],[Muestra]],Estructura!$Y$4:$AB$175,4,0)</f>
        <v>M-414</v>
      </c>
    </row>
    <row r="351" spans="1:27" ht="36" x14ac:dyDescent="0.3">
      <c r="A351" s="18" t="s">
        <v>1060</v>
      </c>
      <c r="B351" s="12">
        <f t="shared" si="274"/>
        <v>1</v>
      </c>
      <c r="C351" s="13" t="s">
        <v>968</v>
      </c>
      <c r="D351" s="13" t="s">
        <v>969</v>
      </c>
      <c r="E351" s="17">
        <v>5506</v>
      </c>
      <c r="F351" s="13" t="s">
        <v>1369</v>
      </c>
      <c r="G351" s="25" t="s">
        <v>1370</v>
      </c>
      <c r="H351" s="52" t="s">
        <v>749</v>
      </c>
      <c r="I351" s="12" t="s">
        <v>83</v>
      </c>
      <c r="J351" s="12" t="s">
        <v>450</v>
      </c>
      <c r="K351" s="12" t="s">
        <v>1371</v>
      </c>
      <c r="L351" s="12" t="s">
        <v>972</v>
      </c>
      <c r="M351" s="12" t="s">
        <v>1372</v>
      </c>
      <c r="N351" s="12" t="s">
        <v>974</v>
      </c>
      <c r="O351" s="28" t="s">
        <v>1495</v>
      </c>
      <c r="P35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Nogales por tipo de cultivo, durante el Periodo 2020-2021 de acuerdo a datos recopilados por la Ministerio de Ciencias, Tecnología, Conocimiento e Innovación- Unidades</v>
      </c>
      <c r="Q351" s="27" t="s">
        <v>709</v>
      </c>
      <c r="R351" s="28"/>
      <c r="S351" s="15" t="s">
        <v>1496</v>
      </c>
      <c r="T351" s="16">
        <f t="shared" si="275"/>
        <v>777</v>
      </c>
      <c r="U351" s="24" t="s">
        <v>445</v>
      </c>
      <c r="V351" s="20" t="str">
        <f>+Sitio_Publico[[#This Row],[idcoleccion]]&amp;"-"&amp;Sitio_Publico[[#This Row],[id]]</f>
        <v>1-0350</v>
      </c>
      <c r="W351" s="20">
        <f>+VLOOKUP(Sitio_Publico[[#This Row],[territorio]],Estructura!$AE$4:$AH$1500,4,0)</f>
        <v>40005506</v>
      </c>
      <c r="X351" s="20" t="str">
        <f>+VLOOKUP(Sitio_Publico[[#This Row],[tema]],Estructura!$G$4:$J$1514,4,0)</f>
        <v>T-365</v>
      </c>
      <c r="Y351" s="20" t="str">
        <f>+VLOOKUP(Sitio_Publico[[#This Row],[contenido]],Estructura!$L$4:$O$18,4,0)</f>
        <v>C-366</v>
      </c>
      <c r="Z351" s="20" t="str">
        <f>+VLOOKUP(Sitio_Publico[[#This Row],[Filtro Integrado]],Estructura!$U$4:$W$52,3,0)</f>
        <v>FI-1</v>
      </c>
      <c r="AA351" s="20" t="str">
        <f>+VLOOKUP(Sitio_Publico[[#This Row],[Muestra]],Estructura!$Y$4:$AB$175,4,0)</f>
        <v>M-414</v>
      </c>
    </row>
    <row r="352" spans="1:27" ht="40.799999999999997" x14ac:dyDescent="0.3">
      <c r="A352" s="18" t="s">
        <v>1061</v>
      </c>
      <c r="B352" s="12">
        <f t="shared" si="274"/>
        <v>1</v>
      </c>
      <c r="C352" s="13" t="s">
        <v>968</v>
      </c>
      <c r="D352" s="13" t="s">
        <v>969</v>
      </c>
      <c r="E352" s="17">
        <v>5601</v>
      </c>
      <c r="F352" s="13" t="s">
        <v>1369</v>
      </c>
      <c r="G352" s="25" t="s">
        <v>1370</v>
      </c>
      <c r="H352" s="52" t="s">
        <v>749</v>
      </c>
      <c r="I352" s="12" t="s">
        <v>84</v>
      </c>
      <c r="J352" s="12" t="s">
        <v>450</v>
      </c>
      <c r="K352" s="12" t="s">
        <v>1371</v>
      </c>
      <c r="L352" s="12" t="s">
        <v>972</v>
      </c>
      <c r="M352" s="12" t="s">
        <v>1372</v>
      </c>
      <c r="N352" s="12" t="s">
        <v>974</v>
      </c>
      <c r="O352" s="28" t="s">
        <v>1497</v>
      </c>
      <c r="P35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Antonio por tipo de cultivo, durante el Periodo 2020-2021 de acuerdo a datos recopilados por la Ministerio de Ciencias, Tecnología, Conocimiento e Innovación- Unidades</v>
      </c>
      <c r="Q352" s="27" t="s">
        <v>709</v>
      </c>
      <c r="R352" s="28"/>
      <c r="S352" s="15" t="s">
        <v>1498</v>
      </c>
      <c r="T352" s="16">
        <f t="shared" si="275"/>
        <v>777</v>
      </c>
      <c r="U352" s="24" t="s">
        <v>445</v>
      </c>
      <c r="V352" s="20" t="str">
        <f>+Sitio_Publico[[#This Row],[idcoleccion]]&amp;"-"&amp;Sitio_Publico[[#This Row],[id]]</f>
        <v>1-0351</v>
      </c>
      <c r="W352" s="20">
        <f>+VLOOKUP(Sitio_Publico[[#This Row],[territorio]],Estructura!$AE$4:$AH$1500,4,0)</f>
        <v>40005601</v>
      </c>
      <c r="X352" s="20" t="str">
        <f>+VLOOKUP(Sitio_Publico[[#This Row],[tema]],Estructura!$G$4:$J$1514,4,0)</f>
        <v>T-365</v>
      </c>
      <c r="Y352" s="20" t="str">
        <f>+VLOOKUP(Sitio_Publico[[#This Row],[contenido]],Estructura!$L$4:$O$18,4,0)</f>
        <v>C-366</v>
      </c>
      <c r="Z352" s="20" t="str">
        <f>+VLOOKUP(Sitio_Publico[[#This Row],[Filtro Integrado]],Estructura!$U$4:$W$52,3,0)</f>
        <v>FI-1</v>
      </c>
      <c r="AA352" s="20" t="str">
        <f>+VLOOKUP(Sitio_Publico[[#This Row],[Muestra]],Estructura!$Y$4:$AB$175,4,0)</f>
        <v>M-414</v>
      </c>
    </row>
    <row r="353" spans="1:27" ht="36" x14ac:dyDescent="0.3">
      <c r="A353" s="18" t="s">
        <v>1062</v>
      </c>
      <c r="B353" s="12">
        <f t="shared" si="274"/>
        <v>1</v>
      </c>
      <c r="C353" s="13" t="s">
        <v>968</v>
      </c>
      <c r="D353" s="13" t="s">
        <v>969</v>
      </c>
      <c r="E353" s="17">
        <v>5602</v>
      </c>
      <c r="F353" s="13" t="s">
        <v>1369</v>
      </c>
      <c r="G353" s="25" t="s">
        <v>1370</v>
      </c>
      <c r="H353" s="52" t="s">
        <v>749</v>
      </c>
      <c r="I353" s="12" t="s">
        <v>85</v>
      </c>
      <c r="J353" s="12" t="s">
        <v>450</v>
      </c>
      <c r="K353" s="12" t="s">
        <v>1371</v>
      </c>
      <c r="L353" s="12" t="s">
        <v>972</v>
      </c>
      <c r="M353" s="12" t="s">
        <v>1372</v>
      </c>
      <c r="N353" s="12" t="s">
        <v>974</v>
      </c>
      <c r="O353" s="28" t="s">
        <v>1499</v>
      </c>
      <c r="P35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Algarrobo por tipo de cultivo, durante el Periodo 2020-2021 de acuerdo a datos recopilados por la Ministerio de Ciencias, Tecnología, Conocimiento e Innovación- Unidades</v>
      </c>
      <c r="Q353" s="27" t="s">
        <v>709</v>
      </c>
      <c r="R353" s="28"/>
      <c r="S353" s="15" t="s">
        <v>1500</v>
      </c>
      <c r="T353" s="16">
        <f t="shared" si="275"/>
        <v>777</v>
      </c>
      <c r="U353" s="24" t="s">
        <v>445</v>
      </c>
      <c r="V353" s="20" t="str">
        <f>+Sitio_Publico[[#This Row],[idcoleccion]]&amp;"-"&amp;Sitio_Publico[[#This Row],[id]]</f>
        <v>1-0352</v>
      </c>
      <c r="W353" s="20">
        <f>+VLOOKUP(Sitio_Publico[[#This Row],[territorio]],Estructura!$AE$4:$AH$1500,4,0)</f>
        <v>40005602</v>
      </c>
      <c r="X353" s="20" t="str">
        <f>+VLOOKUP(Sitio_Publico[[#This Row],[tema]],Estructura!$G$4:$J$1514,4,0)</f>
        <v>T-365</v>
      </c>
      <c r="Y353" s="20" t="str">
        <f>+VLOOKUP(Sitio_Publico[[#This Row],[contenido]],Estructura!$L$4:$O$18,4,0)</f>
        <v>C-366</v>
      </c>
      <c r="Z353" s="20" t="str">
        <f>+VLOOKUP(Sitio_Publico[[#This Row],[Filtro Integrado]],Estructura!$U$4:$W$52,3,0)</f>
        <v>FI-1</v>
      </c>
      <c r="AA353" s="20" t="str">
        <f>+VLOOKUP(Sitio_Publico[[#This Row],[Muestra]],Estructura!$Y$4:$AB$175,4,0)</f>
        <v>M-414</v>
      </c>
    </row>
    <row r="354" spans="1:27" ht="40.799999999999997" x14ac:dyDescent="0.3">
      <c r="A354" s="18" t="s">
        <v>1063</v>
      </c>
      <c r="B354" s="12">
        <f t="shared" si="274"/>
        <v>1</v>
      </c>
      <c r="C354" s="13" t="s">
        <v>968</v>
      </c>
      <c r="D354" s="13" t="s">
        <v>969</v>
      </c>
      <c r="E354" s="17">
        <v>5603</v>
      </c>
      <c r="F354" s="13" t="s">
        <v>1369</v>
      </c>
      <c r="G354" s="25" t="s">
        <v>1370</v>
      </c>
      <c r="H354" s="52" t="s">
        <v>749</v>
      </c>
      <c r="I354" s="12" t="s">
        <v>86</v>
      </c>
      <c r="J354" s="12" t="s">
        <v>450</v>
      </c>
      <c r="K354" s="12" t="s">
        <v>1371</v>
      </c>
      <c r="L354" s="12" t="s">
        <v>972</v>
      </c>
      <c r="M354" s="12" t="s">
        <v>1372</v>
      </c>
      <c r="N354" s="12" t="s">
        <v>974</v>
      </c>
      <c r="O354" s="28" t="s">
        <v>1501</v>
      </c>
      <c r="P35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Cartagena por tipo de cultivo, durante el Periodo 2020-2021 de acuerdo a datos recopilados por la Ministerio de Ciencias, Tecnología, Conocimiento e Innovación- Unidades</v>
      </c>
      <c r="Q354" s="27" t="s">
        <v>709</v>
      </c>
      <c r="R354" s="28"/>
      <c r="S354" s="15" t="s">
        <v>1502</v>
      </c>
      <c r="T354" s="16">
        <f t="shared" si="275"/>
        <v>777</v>
      </c>
      <c r="U354" s="24" t="s">
        <v>445</v>
      </c>
      <c r="V354" s="20" t="str">
        <f>+Sitio_Publico[[#This Row],[idcoleccion]]&amp;"-"&amp;Sitio_Publico[[#This Row],[id]]</f>
        <v>1-0353</v>
      </c>
      <c r="W354" s="20">
        <f>+VLOOKUP(Sitio_Publico[[#This Row],[territorio]],Estructura!$AE$4:$AH$1500,4,0)</f>
        <v>40005603</v>
      </c>
      <c r="X354" s="20" t="str">
        <f>+VLOOKUP(Sitio_Publico[[#This Row],[tema]],Estructura!$G$4:$J$1514,4,0)</f>
        <v>T-365</v>
      </c>
      <c r="Y354" s="20" t="str">
        <f>+VLOOKUP(Sitio_Publico[[#This Row],[contenido]],Estructura!$L$4:$O$18,4,0)</f>
        <v>C-366</v>
      </c>
      <c r="Z354" s="20" t="str">
        <f>+VLOOKUP(Sitio_Publico[[#This Row],[Filtro Integrado]],Estructura!$U$4:$W$52,3,0)</f>
        <v>FI-1</v>
      </c>
      <c r="AA354" s="20" t="str">
        <f>+VLOOKUP(Sitio_Publico[[#This Row],[Muestra]],Estructura!$Y$4:$AB$175,4,0)</f>
        <v>M-414</v>
      </c>
    </row>
    <row r="355" spans="1:27" ht="36" x14ac:dyDescent="0.3">
      <c r="A355" s="18" t="s">
        <v>1064</v>
      </c>
      <c r="B355" s="12">
        <f t="shared" si="274"/>
        <v>1</v>
      </c>
      <c r="C355" s="13" t="s">
        <v>968</v>
      </c>
      <c r="D355" s="13" t="s">
        <v>969</v>
      </c>
      <c r="E355" s="17">
        <v>5604</v>
      </c>
      <c r="F355" s="13" t="s">
        <v>1369</v>
      </c>
      <c r="G355" s="25" t="s">
        <v>1370</v>
      </c>
      <c r="H355" s="52" t="s">
        <v>749</v>
      </c>
      <c r="I355" s="12" t="s">
        <v>87</v>
      </c>
      <c r="J355" s="12" t="s">
        <v>450</v>
      </c>
      <c r="K355" s="12" t="s">
        <v>1371</v>
      </c>
      <c r="L355" s="12" t="s">
        <v>972</v>
      </c>
      <c r="M355" s="12" t="s">
        <v>1372</v>
      </c>
      <c r="N355" s="12" t="s">
        <v>974</v>
      </c>
      <c r="O355" s="28" t="s">
        <v>1503</v>
      </c>
      <c r="P35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Quisco por tipo de cultivo, durante el Periodo 2020-2021 de acuerdo a datos recopilados por la Ministerio de Ciencias, Tecnología, Conocimiento e Innovación- Unidades</v>
      </c>
      <c r="Q355" s="27" t="s">
        <v>709</v>
      </c>
      <c r="R355" s="28"/>
      <c r="S355" s="15" t="s">
        <v>1504</v>
      </c>
      <c r="T355" s="16">
        <f t="shared" si="275"/>
        <v>777</v>
      </c>
      <c r="U355" s="24" t="s">
        <v>445</v>
      </c>
      <c r="V355" s="20" t="str">
        <f>+Sitio_Publico[[#This Row],[idcoleccion]]&amp;"-"&amp;Sitio_Publico[[#This Row],[id]]</f>
        <v>1-0354</v>
      </c>
      <c r="W355" s="20">
        <f>+VLOOKUP(Sitio_Publico[[#This Row],[territorio]],Estructura!$AE$4:$AH$1500,4,0)</f>
        <v>40005604</v>
      </c>
      <c r="X355" s="20" t="str">
        <f>+VLOOKUP(Sitio_Publico[[#This Row],[tema]],Estructura!$G$4:$J$1514,4,0)</f>
        <v>T-365</v>
      </c>
      <c r="Y355" s="20" t="str">
        <f>+VLOOKUP(Sitio_Publico[[#This Row],[contenido]],Estructura!$L$4:$O$18,4,0)</f>
        <v>C-366</v>
      </c>
      <c r="Z355" s="20" t="str">
        <f>+VLOOKUP(Sitio_Publico[[#This Row],[Filtro Integrado]],Estructura!$U$4:$W$52,3,0)</f>
        <v>FI-1</v>
      </c>
      <c r="AA355" s="20" t="str">
        <f>+VLOOKUP(Sitio_Publico[[#This Row],[Muestra]],Estructura!$Y$4:$AB$175,4,0)</f>
        <v>M-414</v>
      </c>
    </row>
    <row r="356" spans="1:27" ht="36" x14ac:dyDescent="0.3">
      <c r="A356" s="18" t="s">
        <v>1065</v>
      </c>
      <c r="B356" s="12">
        <f t="shared" si="274"/>
        <v>1</v>
      </c>
      <c r="C356" s="13" t="s">
        <v>968</v>
      </c>
      <c r="D356" s="13" t="s">
        <v>969</v>
      </c>
      <c r="E356" s="17">
        <v>5605</v>
      </c>
      <c r="F356" s="13" t="s">
        <v>1369</v>
      </c>
      <c r="G356" s="25" t="s">
        <v>1370</v>
      </c>
      <c r="H356" s="52" t="s">
        <v>749</v>
      </c>
      <c r="I356" s="12" t="s">
        <v>88</v>
      </c>
      <c r="J356" s="12" t="s">
        <v>450</v>
      </c>
      <c r="K356" s="12" t="s">
        <v>1371</v>
      </c>
      <c r="L356" s="12" t="s">
        <v>972</v>
      </c>
      <c r="M356" s="12" t="s">
        <v>1372</v>
      </c>
      <c r="N356" s="12" t="s">
        <v>974</v>
      </c>
      <c r="O356" s="28" t="s">
        <v>1505</v>
      </c>
      <c r="P35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Tabo por tipo de cultivo, durante el Periodo 2020-2021 de acuerdo a datos recopilados por la Ministerio de Ciencias, Tecnología, Conocimiento e Innovación- Unidades</v>
      </c>
      <c r="Q356" s="27" t="s">
        <v>709</v>
      </c>
      <c r="R356" s="28"/>
      <c r="S356" s="15" t="s">
        <v>1506</v>
      </c>
      <c r="T356" s="16">
        <f t="shared" si="275"/>
        <v>777</v>
      </c>
      <c r="U356" s="24" t="s">
        <v>445</v>
      </c>
      <c r="V356" s="20" t="str">
        <f>+Sitio_Publico[[#This Row],[idcoleccion]]&amp;"-"&amp;Sitio_Publico[[#This Row],[id]]</f>
        <v>1-0355</v>
      </c>
      <c r="W356" s="20">
        <f>+VLOOKUP(Sitio_Publico[[#This Row],[territorio]],Estructura!$AE$4:$AH$1500,4,0)</f>
        <v>40005605</v>
      </c>
      <c r="X356" s="20" t="str">
        <f>+VLOOKUP(Sitio_Publico[[#This Row],[tema]],Estructura!$G$4:$J$1514,4,0)</f>
        <v>T-365</v>
      </c>
      <c r="Y356" s="20" t="str">
        <f>+VLOOKUP(Sitio_Publico[[#This Row],[contenido]],Estructura!$L$4:$O$18,4,0)</f>
        <v>C-366</v>
      </c>
      <c r="Z356" s="20" t="str">
        <f>+VLOOKUP(Sitio_Publico[[#This Row],[Filtro Integrado]],Estructura!$U$4:$W$52,3,0)</f>
        <v>FI-1</v>
      </c>
      <c r="AA356" s="20" t="str">
        <f>+VLOOKUP(Sitio_Publico[[#This Row],[Muestra]],Estructura!$Y$4:$AB$175,4,0)</f>
        <v>M-414</v>
      </c>
    </row>
    <row r="357" spans="1:27" ht="40.799999999999997" x14ac:dyDescent="0.3">
      <c r="A357" s="18" t="s">
        <v>1066</v>
      </c>
      <c r="B357" s="12">
        <f t="shared" si="274"/>
        <v>1</v>
      </c>
      <c r="C357" s="13" t="s">
        <v>968</v>
      </c>
      <c r="D357" s="13" t="s">
        <v>969</v>
      </c>
      <c r="E357" s="17">
        <v>5606</v>
      </c>
      <c r="F357" s="13" t="s">
        <v>1369</v>
      </c>
      <c r="G357" s="25" t="s">
        <v>1370</v>
      </c>
      <c r="H357" s="52" t="s">
        <v>749</v>
      </c>
      <c r="I357" s="12" t="s">
        <v>89</v>
      </c>
      <c r="J357" s="12" t="s">
        <v>450</v>
      </c>
      <c r="K357" s="12" t="s">
        <v>1371</v>
      </c>
      <c r="L357" s="12" t="s">
        <v>972</v>
      </c>
      <c r="M357" s="12" t="s">
        <v>1372</v>
      </c>
      <c r="N357" s="12" t="s">
        <v>974</v>
      </c>
      <c r="O357" s="28" t="s">
        <v>1507</v>
      </c>
      <c r="P35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Santo Domingo por tipo de cultivo, durante el Periodo 2020-2021 de acuerdo a datos recopilados por la Ministerio de Ciencias, Tecnología, Conocimiento e Innovación- Unidades</v>
      </c>
      <c r="Q357" s="27" t="s">
        <v>709</v>
      </c>
      <c r="R357" s="28"/>
      <c r="S357" s="15" t="s">
        <v>1508</v>
      </c>
      <c r="T357" s="16">
        <f t="shared" si="275"/>
        <v>777</v>
      </c>
      <c r="U357" s="24" t="s">
        <v>445</v>
      </c>
      <c r="V357" s="20" t="str">
        <f>+Sitio_Publico[[#This Row],[idcoleccion]]&amp;"-"&amp;Sitio_Publico[[#This Row],[id]]</f>
        <v>1-0356</v>
      </c>
      <c r="W357" s="20">
        <f>+VLOOKUP(Sitio_Publico[[#This Row],[territorio]],Estructura!$AE$4:$AH$1500,4,0)</f>
        <v>40005606</v>
      </c>
      <c r="X357" s="20" t="str">
        <f>+VLOOKUP(Sitio_Publico[[#This Row],[tema]],Estructura!$G$4:$J$1514,4,0)</f>
        <v>T-365</v>
      </c>
      <c r="Y357" s="20" t="str">
        <f>+VLOOKUP(Sitio_Publico[[#This Row],[contenido]],Estructura!$L$4:$O$18,4,0)</f>
        <v>C-366</v>
      </c>
      <c r="Z357" s="20" t="str">
        <f>+VLOOKUP(Sitio_Publico[[#This Row],[Filtro Integrado]],Estructura!$U$4:$W$52,3,0)</f>
        <v>FI-1</v>
      </c>
      <c r="AA357" s="20" t="str">
        <f>+VLOOKUP(Sitio_Publico[[#This Row],[Muestra]],Estructura!$Y$4:$AB$175,4,0)</f>
        <v>M-414</v>
      </c>
    </row>
    <row r="358" spans="1:27" ht="40.799999999999997" x14ac:dyDescent="0.3">
      <c r="A358" s="18" t="s">
        <v>1067</v>
      </c>
      <c r="B358" s="12">
        <f t="shared" si="274"/>
        <v>1</v>
      </c>
      <c r="C358" s="13" t="s">
        <v>968</v>
      </c>
      <c r="D358" s="13" t="s">
        <v>969</v>
      </c>
      <c r="E358" s="17">
        <v>5701</v>
      </c>
      <c r="F358" s="13" t="s">
        <v>1369</v>
      </c>
      <c r="G358" s="25" t="s">
        <v>1370</v>
      </c>
      <c r="H358" s="52" t="s">
        <v>749</v>
      </c>
      <c r="I358" s="12" t="s">
        <v>90</v>
      </c>
      <c r="J358" s="12" t="s">
        <v>450</v>
      </c>
      <c r="K358" s="12" t="s">
        <v>1371</v>
      </c>
      <c r="L358" s="12" t="s">
        <v>972</v>
      </c>
      <c r="M358" s="12" t="s">
        <v>1372</v>
      </c>
      <c r="N358" s="12" t="s">
        <v>974</v>
      </c>
      <c r="O358" s="28" t="s">
        <v>1509</v>
      </c>
      <c r="P35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Felipe por tipo de cultivo, durante el Periodo 2020-2021 de acuerdo a datos recopilados por la Ministerio de Ciencias, Tecnología, Conocimiento e Innovación- Unidades</v>
      </c>
      <c r="Q358" s="27" t="s">
        <v>709</v>
      </c>
      <c r="R358" s="28"/>
      <c r="S358" s="15" t="s">
        <v>1510</v>
      </c>
      <c r="T358" s="16">
        <f t="shared" si="275"/>
        <v>777</v>
      </c>
      <c r="U358" s="24" t="s">
        <v>445</v>
      </c>
      <c r="V358" s="20" t="str">
        <f>+Sitio_Publico[[#This Row],[idcoleccion]]&amp;"-"&amp;Sitio_Publico[[#This Row],[id]]</f>
        <v>1-0357</v>
      </c>
      <c r="W358" s="20">
        <f>+VLOOKUP(Sitio_Publico[[#This Row],[territorio]],Estructura!$AE$4:$AH$1500,4,0)</f>
        <v>40005701</v>
      </c>
      <c r="X358" s="20" t="str">
        <f>+VLOOKUP(Sitio_Publico[[#This Row],[tema]],Estructura!$G$4:$J$1514,4,0)</f>
        <v>T-365</v>
      </c>
      <c r="Y358" s="20" t="str">
        <f>+VLOOKUP(Sitio_Publico[[#This Row],[contenido]],Estructura!$L$4:$O$18,4,0)</f>
        <v>C-366</v>
      </c>
      <c r="Z358" s="20" t="str">
        <f>+VLOOKUP(Sitio_Publico[[#This Row],[Filtro Integrado]],Estructura!$U$4:$W$52,3,0)</f>
        <v>FI-1</v>
      </c>
      <c r="AA358" s="20" t="str">
        <f>+VLOOKUP(Sitio_Publico[[#This Row],[Muestra]],Estructura!$Y$4:$AB$175,4,0)</f>
        <v>M-414</v>
      </c>
    </row>
    <row r="359" spans="1:27" ht="36" x14ac:dyDescent="0.3">
      <c r="A359" s="18" t="s">
        <v>1068</v>
      </c>
      <c r="B359" s="12">
        <f t="shared" si="274"/>
        <v>1</v>
      </c>
      <c r="C359" s="13" t="s">
        <v>968</v>
      </c>
      <c r="D359" s="13" t="s">
        <v>969</v>
      </c>
      <c r="E359" s="17">
        <v>5702</v>
      </c>
      <c r="F359" s="13" t="s">
        <v>1369</v>
      </c>
      <c r="G359" s="25" t="s">
        <v>1370</v>
      </c>
      <c r="H359" s="52" t="s">
        <v>749</v>
      </c>
      <c r="I359" s="12" t="s">
        <v>91</v>
      </c>
      <c r="J359" s="12" t="s">
        <v>450</v>
      </c>
      <c r="K359" s="12" t="s">
        <v>1371</v>
      </c>
      <c r="L359" s="12" t="s">
        <v>972</v>
      </c>
      <c r="M359" s="12" t="s">
        <v>1372</v>
      </c>
      <c r="N359" s="12" t="s">
        <v>974</v>
      </c>
      <c r="O359" s="28" t="s">
        <v>1511</v>
      </c>
      <c r="P35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Catemu por tipo de cultivo, durante el Periodo 2020-2021 de acuerdo a datos recopilados por la Ministerio de Ciencias, Tecnología, Conocimiento e Innovación- Unidades</v>
      </c>
      <c r="Q359" s="27" t="s">
        <v>709</v>
      </c>
      <c r="R359" s="28"/>
      <c r="S359" s="15" t="s">
        <v>1512</v>
      </c>
      <c r="T359" s="16">
        <f t="shared" si="275"/>
        <v>777</v>
      </c>
      <c r="U359" s="24" t="s">
        <v>445</v>
      </c>
      <c r="V359" s="20" t="str">
        <f>+Sitio_Publico[[#This Row],[idcoleccion]]&amp;"-"&amp;Sitio_Publico[[#This Row],[id]]</f>
        <v>1-0358</v>
      </c>
      <c r="W359" s="20">
        <f>+VLOOKUP(Sitio_Publico[[#This Row],[territorio]],Estructura!$AE$4:$AH$1500,4,0)</f>
        <v>40005702</v>
      </c>
      <c r="X359" s="20" t="str">
        <f>+VLOOKUP(Sitio_Publico[[#This Row],[tema]],Estructura!$G$4:$J$1514,4,0)</f>
        <v>T-365</v>
      </c>
      <c r="Y359" s="20" t="str">
        <f>+VLOOKUP(Sitio_Publico[[#This Row],[contenido]],Estructura!$L$4:$O$18,4,0)</f>
        <v>C-366</v>
      </c>
      <c r="Z359" s="20" t="str">
        <f>+VLOOKUP(Sitio_Publico[[#This Row],[Filtro Integrado]],Estructura!$U$4:$W$52,3,0)</f>
        <v>FI-1</v>
      </c>
      <c r="AA359" s="20" t="str">
        <f>+VLOOKUP(Sitio_Publico[[#This Row],[Muestra]],Estructura!$Y$4:$AB$175,4,0)</f>
        <v>M-414</v>
      </c>
    </row>
    <row r="360" spans="1:27" ht="36" x14ac:dyDescent="0.3">
      <c r="A360" s="18" t="s">
        <v>1069</v>
      </c>
      <c r="B360" s="12">
        <f t="shared" si="274"/>
        <v>1</v>
      </c>
      <c r="C360" s="13" t="s">
        <v>968</v>
      </c>
      <c r="D360" s="13" t="s">
        <v>969</v>
      </c>
      <c r="E360" s="17">
        <v>5703</v>
      </c>
      <c r="F360" s="13" t="s">
        <v>1369</v>
      </c>
      <c r="G360" s="25" t="s">
        <v>1370</v>
      </c>
      <c r="H360" s="52" t="s">
        <v>749</v>
      </c>
      <c r="I360" s="12" t="s">
        <v>92</v>
      </c>
      <c r="J360" s="12" t="s">
        <v>450</v>
      </c>
      <c r="K360" s="12" t="s">
        <v>1371</v>
      </c>
      <c r="L360" s="12" t="s">
        <v>972</v>
      </c>
      <c r="M360" s="12" t="s">
        <v>1372</v>
      </c>
      <c r="N360" s="12" t="s">
        <v>974</v>
      </c>
      <c r="O360" s="28" t="s">
        <v>1513</v>
      </c>
      <c r="P36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Llaillay por tipo de cultivo, durante el Periodo 2020-2021 de acuerdo a datos recopilados por la Ministerio de Ciencias, Tecnología, Conocimiento e Innovación- Unidades</v>
      </c>
      <c r="Q360" s="27" t="s">
        <v>709</v>
      </c>
      <c r="R360" s="28"/>
      <c r="S360" s="15" t="s">
        <v>1514</v>
      </c>
      <c r="T360" s="16">
        <f t="shared" si="275"/>
        <v>777</v>
      </c>
      <c r="U360" s="24" t="s">
        <v>445</v>
      </c>
      <c r="V360" s="20" t="str">
        <f>+Sitio_Publico[[#This Row],[idcoleccion]]&amp;"-"&amp;Sitio_Publico[[#This Row],[id]]</f>
        <v>1-0359</v>
      </c>
      <c r="W360" s="20">
        <f>+VLOOKUP(Sitio_Publico[[#This Row],[territorio]],Estructura!$AE$4:$AH$1500,4,0)</f>
        <v>40005703</v>
      </c>
      <c r="X360" s="20" t="str">
        <f>+VLOOKUP(Sitio_Publico[[#This Row],[tema]],Estructura!$G$4:$J$1514,4,0)</f>
        <v>T-365</v>
      </c>
      <c r="Y360" s="20" t="str">
        <f>+VLOOKUP(Sitio_Publico[[#This Row],[contenido]],Estructura!$L$4:$O$18,4,0)</f>
        <v>C-366</v>
      </c>
      <c r="Z360" s="20" t="str">
        <f>+VLOOKUP(Sitio_Publico[[#This Row],[Filtro Integrado]],Estructura!$U$4:$W$52,3,0)</f>
        <v>FI-1</v>
      </c>
      <c r="AA360" s="20" t="str">
        <f>+VLOOKUP(Sitio_Publico[[#This Row],[Muestra]],Estructura!$Y$4:$AB$175,4,0)</f>
        <v>M-414</v>
      </c>
    </row>
    <row r="361" spans="1:27" ht="40.799999999999997" x14ac:dyDescent="0.3">
      <c r="A361" s="18" t="s">
        <v>1070</v>
      </c>
      <c r="B361" s="12">
        <f t="shared" si="274"/>
        <v>1</v>
      </c>
      <c r="C361" s="13" t="s">
        <v>968</v>
      </c>
      <c r="D361" s="13" t="s">
        <v>969</v>
      </c>
      <c r="E361" s="17">
        <v>5704</v>
      </c>
      <c r="F361" s="13" t="s">
        <v>1369</v>
      </c>
      <c r="G361" s="25" t="s">
        <v>1370</v>
      </c>
      <c r="H361" s="52" t="s">
        <v>749</v>
      </c>
      <c r="I361" s="12" t="s">
        <v>93</v>
      </c>
      <c r="J361" s="12" t="s">
        <v>450</v>
      </c>
      <c r="K361" s="12" t="s">
        <v>1371</v>
      </c>
      <c r="L361" s="12" t="s">
        <v>972</v>
      </c>
      <c r="M361" s="12" t="s">
        <v>1372</v>
      </c>
      <c r="N361" s="12" t="s">
        <v>974</v>
      </c>
      <c r="O361" s="28" t="s">
        <v>1515</v>
      </c>
      <c r="P36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Panquehue por tipo de cultivo, durante el Periodo 2020-2021 de acuerdo a datos recopilados por la Ministerio de Ciencias, Tecnología, Conocimiento e Innovación- Unidades</v>
      </c>
      <c r="Q361" s="27" t="s">
        <v>709</v>
      </c>
      <c r="R361" s="28"/>
      <c r="S361" s="15" t="s">
        <v>1516</v>
      </c>
      <c r="T361" s="16">
        <f t="shared" si="275"/>
        <v>777</v>
      </c>
      <c r="U361" s="24" t="s">
        <v>445</v>
      </c>
      <c r="V361" s="20" t="str">
        <f>+Sitio_Publico[[#This Row],[idcoleccion]]&amp;"-"&amp;Sitio_Publico[[#This Row],[id]]</f>
        <v>1-0360</v>
      </c>
      <c r="W361" s="20">
        <f>+VLOOKUP(Sitio_Publico[[#This Row],[territorio]],Estructura!$AE$4:$AH$1500,4,0)</f>
        <v>40005704</v>
      </c>
      <c r="X361" s="20" t="str">
        <f>+VLOOKUP(Sitio_Publico[[#This Row],[tema]],Estructura!$G$4:$J$1514,4,0)</f>
        <v>T-365</v>
      </c>
      <c r="Y361" s="20" t="str">
        <f>+VLOOKUP(Sitio_Publico[[#This Row],[contenido]],Estructura!$L$4:$O$18,4,0)</f>
        <v>C-366</v>
      </c>
      <c r="Z361" s="20" t="str">
        <f>+VLOOKUP(Sitio_Publico[[#This Row],[Filtro Integrado]],Estructura!$U$4:$W$52,3,0)</f>
        <v>FI-1</v>
      </c>
      <c r="AA361" s="20" t="str">
        <f>+VLOOKUP(Sitio_Publico[[#This Row],[Muestra]],Estructura!$Y$4:$AB$175,4,0)</f>
        <v>M-414</v>
      </c>
    </row>
    <row r="362" spans="1:27" ht="36" x14ac:dyDescent="0.3">
      <c r="A362" s="18" t="s">
        <v>1071</v>
      </c>
      <c r="B362" s="12">
        <f t="shared" si="274"/>
        <v>1</v>
      </c>
      <c r="C362" s="13" t="s">
        <v>968</v>
      </c>
      <c r="D362" s="13" t="s">
        <v>969</v>
      </c>
      <c r="E362" s="17">
        <v>5705</v>
      </c>
      <c r="F362" s="13" t="s">
        <v>1369</v>
      </c>
      <c r="G362" s="25" t="s">
        <v>1370</v>
      </c>
      <c r="H362" s="52" t="s">
        <v>749</v>
      </c>
      <c r="I362" s="12" t="s">
        <v>94</v>
      </c>
      <c r="J362" s="12" t="s">
        <v>450</v>
      </c>
      <c r="K362" s="12" t="s">
        <v>1371</v>
      </c>
      <c r="L362" s="12" t="s">
        <v>972</v>
      </c>
      <c r="M362" s="12" t="s">
        <v>1372</v>
      </c>
      <c r="N362" s="12" t="s">
        <v>974</v>
      </c>
      <c r="O362" s="28" t="s">
        <v>1517</v>
      </c>
      <c r="P36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Putaendo por tipo de cultivo, durante el Periodo 2020-2021 de acuerdo a datos recopilados por la Ministerio de Ciencias, Tecnología, Conocimiento e Innovación- Unidades</v>
      </c>
      <c r="Q362" s="27" t="s">
        <v>709</v>
      </c>
      <c r="R362" s="28"/>
      <c r="S362" s="15" t="s">
        <v>1518</v>
      </c>
      <c r="T362" s="16">
        <f t="shared" si="275"/>
        <v>777</v>
      </c>
      <c r="U362" s="24" t="s">
        <v>445</v>
      </c>
      <c r="V362" s="20" t="str">
        <f>+Sitio_Publico[[#This Row],[idcoleccion]]&amp;"-"&amp;Sitio_Publico[[#This Row],[id]]</f>
        <v>1-0361</v>
      </c>
      <c r="W362" s="20">
        <f>+VLOOKUP(Sitio_Publico[[#This Row],[territorio]],Estructura!$AE$4:$AH$1500,4,0)</f>
        <v>40005705</v>
      </c>
      <c r="X362" s="20" t="str">
        <f>+VLOOKUP(Sitio_Publico[[#This Row],[tema]],Estructura!$G$4:$J$1514,4,0)</f>
        <v>T-365</v>
      </c>
      <c r="Y362" s="20" t="str">
        <f>+VLOOKUP(Sitio_Publico[[#This Row],[contenido]],Estructura!$L$4:$O$18,4,0)</f>
        <v>C-366</v>
      </c>
      <c r="Z362" s="20" t="str">
        <f>+VLOOKUP(Sitio_Publico[[#This Row],[Filtro Integrado]],Estructura!$U$4:$W$52,3,0)</f>
        <v>FI-1</v>
      </c>
      <c r="AA362" s="20" t="str">
        <f>+VLOOKUP(Sitio_Publico[[#This Row],[Muestra]],Estructura!$Y$4:$AB$175,4,0)</f>
        <v>M-414</v>
      </c>
    </row>
    <row r="363" spans="1:27" ht="40.799999999999997" x14ac:dyDescent="0.3">
      <c r="A363" s="18" t="s">
        <v>1072</v>
      </c>
      <c r="B363" s="12">
        <f t="shared" si="274"/>
        <v>1</v>
      </c>
      <c r="C363" s="13" t="s">
        <v>968</v>
      </c>
      <c r="D363" s="13" t="s">
        <v>969</v>
      </c>
      <c r="E363" s="17">
        <v>5706</v>
      </c>
      <c r="F363" s="13" t="s">
        <v>1369</v>
      </c>
      <c r="G363" s="25" t="s">
        <v>1370</v>
      </c>
      <c r="H363" s="52" t="s">
        <v>749</v>
      </c>
      <c r="I363" s="12" t="s">
        <v>95</v>
      </c>
      <c r="J363" s="12" t="s">
        <v>450</v>
      </c>
      <c r="K363" s="12" t="s">
        <v>1371</v>
      </c>
      <c r="L363" s="12" t="s">
        <v>972</v>
      </c>
      <c r="M363" s="12" t="s">
        <v>1372</v>
      </c>
      <c r="N363" s="12" t="s">
        <v>974</v>
      </c>
      <c r="O363" s="28" t="s">
        <v>1519</v>
      </c>
      <c r="P36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Santa María por tipo de cultivo, durante el Periodo 2020-2021 de acuerdo a datos recopilados por la Ministerio de Ciencias, Tecnología, Conocimiento e Innovación- Unidades</v>
      </c>
      <c r="Q363" s="27" t="s">
        <v>709</v>
      </c>
      <c r="R363" s="28"/>
      <c r="S363" s="15" t="s">
        <v>1520</v>
      </c>
      <c r="T363" s="16">
        <f t="shared" si="275"/>
        <v>777</v>
      </c>
      <c r="U363" s="24" t="s">
        <v>445</v>
      </c>
      <c r="V363" s="20" t="str">
        <f>+Sitio_Publico[[#This Row],[idcoleccion]]&amp;"-"&amp;Sitio_Publico[[#This Row],[id]]</f>
        <v>1-0362</v>
      </c>
      <c r="W363" s="20">
        <f>+VLOOKUP(Sitio_Publico[[#This Row],[territorio]],Estructura!$AE$4:$AH$1500,4,0)</f>
        <v>40005706</v>
      </c>
      <c r="X363" s="20" t="str">
        <f>+VLOOKUP(Sitio_Publico[[#This Row],[tema]],Estructura!$G$4:$J$1514,4,0)</f>
        <v>T-365</v>
      </c>
      <c r="Y363" s="20" t="str">
        <f>+VLOOKUP(Sitio_Publico[[#This Row],[contenido]],Estructura!$L$4:$O$18,4,0)</f>
        <v>C-366</v>
      </c>
      <c r="Z363" s="20" t="str">
        <f>+VLOOKUP(Sitio_Publico[[#This Row],[Filtro Integrado]],Estructura!$U$4:$W$52,3,0)</f>
        <v>FI-1</v>
      </c>
      <c r="AA363" s="20" t="str">
        <f>+VLOOKUP(Sitio_Publico[[#This Row],[Muestra]],Estructura!$Y$4:$AB$175,4,0)</f>
        <v>M-414</v>
      </c>
    </row>
    <row r="364" spans="1:27" ht="36" x14ac:dyDescent="0.3">
      <c r="A364" s="18" t="s">
        <v>1073</v>
      </c>
      <c r="B364" s="12">
        <f t="shared" si="274"/>
        <v>1</v>
      </c>
      <c r="C364" s="13" t="s">
        <v>968</v>
      </c>
      <c r="D364" s="13" t="s">
        <v>969</v>
      </c>
      <c r="E364" s="17">
        <v>5801</v>
      </c>
      <c r="F364" s="13" t="s">
        <v>1369</v>
      </c>
      <c r="G364" s="25" t="s">
        <v>1370</v>
      </c>
      <c r="H364" s="52" t="s">
        <v>749</v>
      </c>
      <c r="I364" s="12" t="s">
        <v>96</v>
      </c>
      <c r="J364" s="12" t="s">
        <v>450</v>
      </c>
      <c r="K364" s="12" t="s">
        <v>1371</v>
      </c>
      <c r="L364" s="12" t="s">
        <v>972</v>
      </c>
      <c r="M364" s="12" t="s">
        <v>1372</v>
      </c>
      <c r="N364" s="12" t="s">
        <v>974</v>
      </c>
      <c r="O364" s="28" t="s">
        <v>1521</v>
      </c>
      <c r="P36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Quilpué por tipo de cultivo, durante el Periodo 2020-2021 de acuerdo a datos recopilados por la Ministerio de Ciencias, Tecnología, Conocimiento e Innovación- Unidades</v>
      </c>
      <c r="Q364" s="27" t="s">
        <v>709</v>
      </c>
      <c r="R364" s="28"/>
      <c r="S364" s="15" t="s">
        <v>1522</v>
      </c>
      <c r="T364" s="16">
        <f t="shared" si="275"/>
        <v>777</v>
      </c>
      <c r="U364" s="24" t="s">
        <v>445</v>
      </c>
      <c r="V364" s="20" t="str">
        <f>+Sitio_Publico[[#This Row],[idcoleccion]]&amp;"-"&amp;Sitio_Publico[[#This Row],[id]]</f>
        <v>1-0363</v>
      </c>
      <c r="W364" s="20">
        <f>+VLOOKUP(Sitio_Publico[[#This Row],[territorio]],Estructura!$AE$4:$AH$1500,4,0)</f>
        <v>40005801</v>
      </c>
      <c r="X364" s="20" t="str">
        <f>+VLOOKUP(Sitio_Publico[[#This Row],[tema]],Estructura!$G$4:$J$1514,4,0)</f>
        <v>T-365</v>
      </c>
      <c r="Y364" s="20" t="str">
        <f>+VLOOKUP(Sitio_Publico[[#This Row],[contenido]],Estructura!$L$4:$O$18,4,0)</f>
        <v>C-366</v>
      </c>
      <c r="Z364" s="20" t="str">
        <f>+VLOOKUP(Sitio_Publico[[#This Row],[Filtro Integrado]],Estructura!$U$4:$W$52,3,0)</f>
        <v>FI-1</v>
      </c>
      <c r="AA364" s="20" t="str">
        <f>+VLOOKUP(Sitio_Publico[[#This Row],[Muestra]],Estructura!$Y$4:$AB$175,4,0)</f>
        <v>M-414</v>
      </c>
    </row>
    <row r="365" spans="1:27" ht="36" x14ac:dyDescent="0.3">
      <c r="A365" s="18" t="s">
        <v>1074</v>
      </c>
      <c r="B365" s="12">
        <f t="shared" si="274"/>
        <v>1</v>
      </c>
      <c r="C365" s="13" t="s">
        <v>968</v>
      </c>
      <c r="D365" s="13" t="s">
        <v>969</v>
      </c>
      <c r="E365" s="17">
        <v>5802</v>
      </c>
      <c r="F365" s="13" t="s">
        <v>1369</v>
      </c>
      <c r="G365" s="25" t="s">
        <v>1370</v>
      </c>
      <c r="H365" s="52" t="s">
        <v>749</v>
      </c>
      <c r="I365" s="12" t="s">
        <v>97</v>
      </c>
      <c r="J365" s="12" t="s">
        <v>450</v>
      </c>
      <c r="K365" s="12" t="s">
        <v>1371</v>
      </c>
      <c r="L365" s="12" t="s">
        <v>972</v>
      </c>
      <c r="M365" s="12" t="s">
        <v>1372</v>
      </c>
      <c r="N365" s="12" t="s">
        <v>974</v>
      </c>
      <c r="O365" s="28" t="s">
        <v>1523</v>
      </c>
      <c r="P36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Limache por tipo de cultivo, durante el Periodo 2020-2021 de acuerdo a datos recopilados por la Ministerio de Ciencias, Tecnología, Conocimiento e Innovación- Unidades</v>
      </c>
      <c r="Q365" s="27" t="s">
        <v>709</v>
      </c>
      <c r="R365" s="28"/>
      <c r="S365" s="15" t="s">
        <v>1524</v>
      </c>
      <c r="T365" s="16">
        <f t="shared" si="275"/>
        <v>777</v>
      </c>
      <c r="U365" s="24" t="s">
        <v>445</v>
      </c>
      <c r="V365" s="20" t="str">
        <f>+Sitio_Publico[[#This Row],[idcoleccion]]&amp;"-"&amp;Sitio_Publico[[#This Row],[id]]</f>
        <v>1-0364</v>
      </c>
      <c r="W365" s="20">
        <f>+VLOOKUP(Sitio_Publico[[#This Row],[territorio]],Estructura!$AE$4:$AH$1500,4,0)</f>
        <v>40005802</v>
      </c>
      <c r="X365" s="20" t="str">
        <f>+VLOOKUP(Sitio_Publico[[#This Row],[tema]],Estructura!$G$4:$J$1514,4,0)</f>
        <v>T-365</v>
      </c>
      <c r="Y365" s="20" t="str">
        <f>+VLOOKUP(Sitio_Publico[[#This Row],[contenido]],Estructura!$L$4:$O$18,4,0)</f>
        <v>C-366</v>
      </c>
      <c r="Z365" s="20" t="str">
        <f>+VLOOKUP(Sitio_Publico[[#This Row],[Filtro Integrado]],Estructura!$U$4:$W$52,3,0)</f>
        <v>FI-1</v>
      </c>
      <c r="AA365" s="20" t="str">
        <f>+VLOOKUP(Sitio_Publico[[#This Row],[Muestra]],Estructura!$Y$4:$AB$175,4,0)</f>
        <v>M-414</v>
      </c>
    </row>
    <row r="366" spans="1:27" ht="36" x14ac:dyDescent="0.3">
      <c r="A366" s="18" t="s">
        <v>1075</v>
      </c>
      <c r="B366" s="12">
        <f t="shared" si="274"/>
        <v>1</v>
      </c>
      <c r="C366" s="13" t="s">
        <v>968</v>
      </c>
      <c r="D366" s="13" t="s">
        <v>969</v>
      </c>
      <c r="E366" s="17">
        <v>5803</v>
      </c>
      <c r="F366" s="13" t="s">
        <v>1369</v>
      </c>
      <c r="G366" s="25" t="s">
        <v>1370</v>
      </c>
      <c r="H366" s="52" t="s">
        <v>749</v>
      </c>
      <c r="I366" s="12" t="s">
        <v>98</v>
      </c>
      <c r="J366" s="12" t="s">
        <v>450</v>
      </c>
      <c r="K366" s="12" t="s">
        <v>1371</v>
      </c>
      <c r="L366" s="12" t="s">
        <v>972</v>
      </c>
      <c r="M366" s="12" t="s">
        <v>1372</v>
      </c>
      <c r="N366" s="12" t="s">
        <v>974</v>
      </c>
      <c r="O366" s="28" t="s">
        <v>1525</v>
      </c>
      <c r="P36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Olmué por tipo de cultivo, durante el Periodo 2020-2021 de acuerdo a datos recopilados por la Ministerio de Ciencias, Tecnología, Conocimiento e Innovación- Unidades</v>
      </c>
      <c r="Q366" s="27" t="s">
        <v>709</v>
      </c>
      <c r="R366" s="28"/>
      <c r="S366" s="15" t="s">
        <v>1526</v>
      </c>
      <c r="T366" s="16">
        <f t="shared" si="275"/>
        <v>777</v>
      </c>
      <c r="U366" s="24" t="s">
        <v>445</v>
      </c>
      <c r="V366" s="20" t="str">
        <f>+Sitio_Publico[[#This Row],[idcoleccion]]&amp;"-"&amp;Sitio_Publico[[#This Row],[id]]</f>
        <v>1-0365</v>
      </c>
      <c r="W366" s="20">
        <f>+VLOOKUP(Sitio_Publico[[#This Row],[territorio]],Estructura!$AE$4:$AH$1500,4,0)</f>
        <v>40005803</v>
      </c>
      <c r="X366" s="20" t="str">
        <f>+VLOOKUP(Sitio_Publico[[#This Row],[tema]],Estructura!$G$4:$J$1514,4,0)</f>
        <v>T-365</v>
      </c>
      <c r="Y366" s="20" t="str">
        <f>+VLOOKUP(Sitio_Publico[[#This Row],[contenido]],Estructura!$L$4:$O$18,4,0)</f>
        <v>C-366</v>
      </c>
      <c r="Z366" s="20" t="str">
        <f>+VLOOKUP(Sitio_Publico[[#This Row],[Filtro Integrado]],Estructura!$U$4:$W$52,3,0)</f>
        <v>FI-1</v>
      </c>
      <c r="AA366" s="20" t="str">
        <f>+VLOOKUP(Sitio_Publico[[#This Row],[Muestra]],Estructura!$Y$4:$AB$175,4,0)</f>
        <v>M-414</v>
      </c>
    </row>
    <row r="367" spans="1:27" ht="40.799999999999997" x14ac:dyDescent="0.3">
      <c r="A367" s="18" t="s">
        <v>1076</v>
      </c>
      <c r="B367" s="12">
        <f t="shared" si="274"/>
        <v>1</v>
      </c>
      <c r="C367" s="13" t="s">
        <v>968</v>
      </c>
      <c r="D367" s="13" t="s">
        <v>969</v>
      </c>
      <c r="E367" s="17">
        <v>5804</v>
      </c>
      <c r="F367" s="13" t="s">
        <v>1369</v>
      </c>
      <c r="G367" s="25" t="s">
        <v>1370</v>
      </c>
      <c r="H367" s="52" t="s">
        <v>749</v>
      </c>
      <c r="I367" s="12" t="s">
        <v>99</v>
      </c>
      <c r="J367" s="12" t="s">
        <v>450</v>
      </c>
      <c r="K367" s="12" t="s">
        <v>1371</v>
      </c>
      <c r="L367" s="12" t="s">
        <v>972</v>
      </c>
      <c r="M367" s="12" t="s">
        <v>1372</v>
      </c>
      <c r="N367" s="12" t="s">
        <v>974</v>
      </c>
      <c r="O367" s="28" t="s">
        <v>1527</v>
      </c>
      <c r="P36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Villa Alemana por tipo de cultivo, durante el Periodo 2020-2021 de acuerdo a datos recopilados por la Ministerio de Ciencias, Tecnología, Conocimiento e Innovación- Unidades</v>
      </c>
      <c r="Q367" s="27" t="s">
        <v>709</v>
      </c>
      <c r="R367" s="28"/>
      <c r="S367" s="15" t="s">
        <v>1528</v>
      </c>
      <c r="T367" s="16">
        <f t="shared" si="275"/>
        <v>777</v>
      </c>
      <c r="U367" s="24" t="s">
        <v>445</v>
      </c>
      <c r="V367" s="20" t="str">
        <f>+Sitio_Publico[[#This Row],[idcoleccion]]&amp;"-"&amp;Sitio_Publico[[#This Row],[id]]</f>
        <v>1-0366</v>
      </c>
      <c r="W367" s="20">
        <f>+VLOOKUP(Sitio_Publico[[#This Row],[territorio]],Estructura!$AE$4:$AH$1500,4,0)</f>
        <v>40005804</v>
      </c>
      <c r="X367" s="20" t="str">
        <f>+VLOOKUP(Sitio_Publico[[#This Row],[tema]],Estructura!$G$4:$J$1514,4,0)</f>
        <v>T-365</v>
      </c>
      <c r="Y367" s="20" t="str">
        <f>+VLOOKUP(Sitio_Publico[[#This Row],[contenido]],Estructura!$L$4:$O$18,4,0)</f>
        <v>C-366</v>
      </c>
      <c r="Z367" s="20" t="str">
        <f>+VLOOKUP(Sitio_Publico[[#This Row],[Filtro Integrado]],Estructura!$U$4:$W$52,3,0)</f>
        <v>FI-1</v>
      </c>
      <c r="AA367" s="20" t="str">
        <f>+VLOOKUP(Sitio_Publico[[#This Row],[Muestra]],Estructura!$Y$4:$AB$175,4,0)</f>
        <v>M-414</v>
      </c>
    </row>
    <row r="368" spans="1:27" ht="36" x14ac:dyDescent="0.3">
      <c r="A368" s="18" t="s">
        <v>1077</v>
      </c>
      <c r="B368" s="12">
        <f t="shared" si="274"/>
        <v>1</v>
      </c>
      <c r="C368" s="13" t="s">
        <v>968</v>
      </c>
      <c r="D368" s="13" t="s">
        <v>969</v>
      </c>
      <c r="E368" s="17">
        <v>6101</v>
      </c>
      <c r="F368" s="13" t="s">
        <v>1369</v>
      </c>
      <c r="G368" s="25" t="s">
        <v>1370</v>
      </c>
      <c r="H368" s="52" t="s">
        <v>749</v>
      </c>
      <c r="I368" s="12" t="s">
        <v>100</v>
      </c>
      <c r="J368" s="12" t="s">
        <v>450</v>
      </c>
      <c r="K368" s="12" t="s">
        <v>1371</v>
      </c>
      <c r="L368" s="12" t="s">
        <v>972</v>
      </c>
      <c r="M368" s="12" t="s">
        <v>1372</v>
      </c>
      <c r="N368" s="12" t="s">
        <v>974</v>
      </c>
      <c r="O368" s="28" t="s">
        <v>1529</v>
      </c>
      <c r="P36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Rancagua por tipo de cultivo, durante el Periodo 2020-2021 de acuerdo a datos recopilados por la Ministerio de Ciencias, Tecnología, Conocimiento e Innovación- Unidades</v>
      </c>
      <c r="Q368" s="27" t="s">
        <v>709</v>
      </c>
      <c r="R368" s="28"/>
      <c r="S368" s="15" t="s">
        <v>1530</v>
      </c>
      <c r="T368" s="16">
        <f t="shared" si="275"/>
        <v>777</v>
      </c>
      <c r="U368" s="24" t="s">
        <v>445</v>
      </c>
      <c r="V368" s="20" t="str">
        <f>+Sitio_Publico[[#This Row],[idcoleccion]]&amp;"-"&amp;Sitio_Publico[[#This Row],[id]]</f>
        <v>1-0367</v>
      </c>
      <c r="W368" s="20">
        <f>+VLOOKUP(Sitio_Publico[[#This Row],[territorio]],Estructura!$AE$4:$AH$1500,4,0)</f>
        <v>40006101</v>
      </c>
      <c r="X368" s="20" t="str">
        <f>+VLOOKUP(Sitio_Publico[[#This Row],[tema]],Estructura!$G$4:$J$1514,4,0)</f>
        <v>T-365</v>
      </c>
      <c r="Y368" s="20" t="str">
        <f>+VLOOKUP(Sitio_Publico[[#This Row],[contenido]],Estructura!$L$4:$O$18,4,0)</f>
        <v>C-366</v>
      </c>
      <c r="Z368" s="20" t="str">
        <f>+VLOOKUP(Sitio_Publico[[#This Row],[Filtro Integrado]],Estructura!$U$4:$W$52,3,0)</f>
        <v>FI-1</v>
      </c>
      <c r="AA368" s="20" t="str">
        <f>+VLOOKUP(Sitio_Publico[[#This Row],[Muestra]],Estructura!$Y$4:$AB$175,4,0)</f>
        <v>M-414</v>
      </c>
    </row>
    <row r="369" spans="1:27" ht="36" x14ac:dyDescent="0.3">
      <c r="A369" s="18" t="s">
        <v>1078</v>
      </c>
      <c r="B369" s="12">
        <f t="shared" si="274"/>
        <v>1</v>
      </c>
      <c r="C369" s="13" t="s">
        <v>968</v>
      </c>
      <c r="D369" s="13" t="s">
        <v>969</v>
      </c>
      <c r="E369" s="17">
        <v>6102</v>
      </c>
      <c r="F369" s="13" t="s">
        <v>1369</v>
      </c>
      <c r="G369" s="25" t="s">
        <v>1370</v>
      </c>
      <c r="H369" s="52" t="s">
        <v>749</v>
      </c>
      <c r="I369" s="12" t="s">
        <v>101</v>
      </c>
      <c r="J369" s="12" t="s">
        <v>450</v>
      </c>
      <c r="K369" s="12" t="s">
        <v>1371</v>
      </c>
      <c r="L369" s="12" t="s">
        <v>972</v>
      </c>
      <c r="M369" s="12" t="s">
        <v>1372</v>
      </c>
      <c r="N369" s="12" t="s">
        <v>974</v>
      </c>
      <c r="O369" s="28" t="s">
        <v>1531</v>
      </c>
      <c r="P36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Codegua por tipo de cultivo, durante el Periodo 2020-2021 de acuerdo a datos recopilados por la Ministerio de Ciencias, Tecnología, Conocimiento e Innovación- Unidades</v>
      </c>
      <c r="Q369" s="27" t="s">
        <v>709</v>
      </c>
      <c r="R369" s="28"/>
      <c r="S369" s="15" t="s">
        <v>1532</v>
      </c>
      <c r="T369" s="16">
        <f t="shared" si="275"/>
        <v>777</v>
      </c>
      <c r="U369" s="24" t="s">
        <v>445</v>
      </c>
      <c r="V369" s="20" t="str">
        <f>+Sitio_Publico[[#This Row],[idcoleccion]]&amp;"-"&amp;Sitio_Publico[[#This Row],[id]]</f>
        <v>1-0368</v>
      </c>
      <c r="W369" s="20">
        <f>+VLOOKUP(Sitio_Publico[[#This Row],[territorio]],Estructura!$AE$4:$AH$1500,4,0)</f>
        <v>40006102</v>
      </c>
      <c r="X369" s="20" t="str">
        <f>+VLOOKUP(Sitio_Publico[[#This Row],[tema]],Estructura!$G$4:$J$1514,4,0)</f>
        <v>T-365</v>
      </c>
      <c r="Y369" s="20" t="str">
        <f>+VLOOKUP(Sitio_Publico[[#This Row],[contenido]],Estructura!$L$4:$O$18,4,0)</f>
        <v>C-366</v>
      </c>
      <c r="Z369" s="20" t="str">
        <f>+VLOOKUP(Sitio_Publico[[#This Row],[Filtro Integrado]],Estructura!$U$4:$W$52,3,0)</f>
        <v>FI-1</v>
      </c>
      <c r="AA369" s="20" t="str">
        <f>+VLOOKUP(Sitio_Publico[[#This Row],[Muestra]],Estructura!$Y$4:$AB$175,4,0)</f>
        <v>M-414</v>
      </c>
    </row>
    <row r="370" spans="1:27" ht="36" x14ac:dyDescent="0.3">
      <c r="A370" s="18" t="s">
        <v>1079</v>
      </c>
      <c r="B370" s="12">
        <f t="shared" si="274"/>
        <v>1</v>
      </c>
      <c r="C370" s="13" t="s">
        <v>968</v>
      </c>
      <c r="D370" s="13" t="s">
        <v>969</v>
      </c>
      <c r="E370" s="17">
        <v>6103</v>
      </c>
      <c r="F370" s="13" t="s">
        <v>1369</v>
      </c>
      <c r="G370" s="25" t="s">
        <v>1370</v>
      </c>
      <c r="H370" s="52" t="s">
        <v>749</v>
      </c>
      <c r="I370" s="12" t="s">
        <v>102</v>
      </c>
      <c r="J370" s="12" t="s">
        <v>450</v>
      </c>
      <c r="K370" s="12" t="s">
        <v>1371</v>
      </c>
      <c r="L370" s="12" t="s">
        <v>972</v>
      </c>
      <c r="M370" s="12" t="s">
        <v>1372</v>
      </c>
      <c r="N370" s="12" t="s">
        <v>974</v>
      </c>
      <c r="O370" s="28" t="s">
        <v>1533</v>
      </c>
      <c r="P37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Coinco por tipo de cultivo, durante el Periodo 2020-2021 de acuerdo a datos recopilados por la Ministerio de Ciencias, Tecnología, Conocimiento e Innovación- Unidades</v>
      </c>
      <c r="Q370" s="27" t="s">
        <v>709</v>
      </c>
      <c r="R370" s="28"/>
      <c r="S370" s="15" t="s">
        <v>1534</v>
      </c>
      <c r="T370" s="16">
        <f t="shared" si="275"/>
        <v>777</v>
      </c>
      <c r="U370" s="24" t="s">
        <v>445</v>
      </c>
      <c r="V370" s="20" t="str">
        <f>+Sitio_Publico[[#This Row],[idcoleccion]]&amp;"-"&amp;Sitio_Publico[[#This Row],[id]]</f>
        <v>1-0369</v>
      </c>
      <c r="W370" s="20">
        <f>+VLOOKUP(Sitio_Publico[[#This Row],[territorio]],Estructura!$AE$4:$AH$1500,4,0)</f>
        <v>40006103</v>
      </c>
      <c r="X370" s="20" t="str">
        <f>+VLOOKUP(Sitio_Publico[[#This Row],[tema]],Estructura!$G$4:$J$1514,4,0)</f>
        <v>T-365</v>
      </c>
      <c r="Y370" s="20" t="str">
        <f>+VLOOKUP(Sitio_Publico[[#This Row],[contenido]],Estructura!$L$4:$O$18,4,0)</f>
        <v>C-366</v>
      </c>
      <c r="Z370" s="20" t="str">
        <f>+VLOOKUP(Sitio_Publico[[#This Row],[Filtro Integrado]],Estructura!$U$4:$W$52,3,0)</f>
        <v>FI-1</v>
      </c>
      <c r="AA370" s="20" t="str">
        <f>+VLOOKUP(Sitio_Publico[[#This Row],[Muestra]],Estructura!$Y$4:$AB$175,4,0)</f>
        <v>M-414</v>
      </c>
    </row>
    <row r="371" spans="1:27" ht="36" x14ac:dyDescent="0.3">
      <c r="A371" s="18" t="s">
        <v>1080</v>
      </c>
      <c r="B371" s="12">
        <f t="shared" si="274"/>
        <v>1</v>
      </c>
      <c r="C371" s="13" t="s">
        <v>968</v>
      </c>
      <c r="D371" s="13" t="s">
        <v>969</v>
      </c>
      <c r="E371" s="17">
        <v>6104</v>
      </c>
      <c r="F371" s="13" t="s">
        <v>1369</v>
      </c>
      <c r="G371" s="25" t="s">
        <v>1370</v>
      </c>
      <c r="H371" s="52" t="s">
        <v>749</v>
      </c>
      <c r="I371" s="12" t="s">
        <v>103</v>
      </c>
      <c r="J371" s="12" t="s">
        <v>450</v>
      </c>
      <c r="K371" s="12" t="s">
        <v>1371</v>
      </c>
      <c r="L371" s="12" t="s">
        <v>972</v>
      </c>
      <c r="M371" s="12" t="s">
        <v>1372</v>
      </c>
      <c r="N371" s="12" t="s">
        <v>974</v>
      </c>
      <c r="O371" s="28" t="s">
        <v>1535</v>
      </c>
      <c r="P37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Coltauco por tipo de cultivo, durante el Periodo 2020-2021 de acuerdo a datos recopilados por la Ministerio de Ciencias, Tecnología, Conocimiento e Innovación- Unidades</v>
      </c>
      <c r="Q371" s="27" t="s">
        <v>709</v>
      </c>
      <c r="R371" s="28"/>
      <c r="S371" s="15" t="s">
        <v>1536</v>
      </c>
      <c r="T371" s="16">
        <f t="shared" si="275"/>
        <v>777</v>
      </c>
      <c r="U371" s="24" t="s">
        <v>445</v>
      </c>
      <c r="V371" s="20" t="str">
        <f>+Sitio_Publico[[#This Row],[idcoleccion]]&amp;"-"&amp;Sitio_Publico[[#This Row],[id]]</f>
        <v>1-0370</v>
      </c>
      <c r="W371" s="20">
        <f>+VLOOKUP(Sitio_Publico[[#This Row],[territorio]],Estructura!$AE$4:$AH$1500,4,0)</f>
        <v>40006104</v>
      </c>
      <c r="X371" s="20" t="str">
        <f>+VLOOKUP(Sitio_Publico[[#This Row],[tema]],Estructura!$G$4:$J$1514,4,0)</f>
        <v>T-365</v>
      </c>
      <c r="Y371" s="20" t="str">
        <f>+VLOOKUP(Sitio_Publico[[#This Row],[contenido]],Estructura!$L$4:$O$18,4,0)</f>
        <v>C-366</v>
      </c>
      <c r="Z371" s="20" t="str">
        <f>+VLOOKUP(Sitio_Publico[[#This Row],[Filtro Integrado]],Estructura!$U$4:$W$52,3,0)</f>
        <v>FI-1</v>
      </c>
      <c r="AA371" s="20" t="str">
        <f>+VLOOKUP(Sitio_Publico[[#This Row],[Muestra]],Estructura!$Y$4:$AB$175,4,0)</f>
        <v>M-414</v>
      </c>
    </row>
    <row r="372" spans="1:27" ht="36" x14ac:dyDescent="0.3">
      <c r="A372" s="18" t="s">
        <v>1081</v>
      </c>
      <c r="B372" s="12">
        <f t="shared" si="274"/>
        <v>1</v>
      </c>
      <c r="C372" s="13" t="s">
        <v>968</v>
      </c>
      <c r="D372" s="13" t="s">
        <v>969</v>
      </c>
      <c r="E372" s="17">
        <v>6105</v>
      </c>
      <c r="F372" s="13" t="s">
        <v>1369</v>
      </c>
      <c r="G372" s="25" t="s">
        <v>1370</v>
      </c>
      <c r="H372" s="52" t="s">
        <v>749</v>
      </c>
      <c r="I372" s="12" t="s">
        <v>104</v>
      </c>
      <c r="J372" s="12" t="s">
        <v>450</v>
      </c>
      <c r="K372" s="12" t="s">
        <v>1371</v>
      </c>
      <c r="L372" s="12" t="s">
        <v>972</v>
      </c>
      <c r="M372" s="12" t="s">
        <v>1372</v>
      </c>
      <c r="N372" s="12" t="s">
        <v>974</v>
      </c>
      <c r="O372" s="28" t="s">
        <v>1537</v>
      </c>
      <c r="P37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Doñihue por tipo de cultivo, durante el Periodo 2020-2021 de acuerdo a datos recopilados por la Ministerio de Ciencias, Tecnología, Conocimiento e Innovación- Unidades</v>
      </c>
      <c r="Q372" s="27" t="s">
        <v>709</v>
      </c>
      <c r="R372" s="28"/>
      <c r="S372" s="15" t="s">
        <v>1538</v>
      </c>
      <c r="T372" s="16">
        <f t="shared" si="275"/>
        <v>777</v>
      </c>
      <c r="U372" s="24" t="s">
        <v>445</v>
      </c>
      <c r="V372" s="20" t="str">
        <f>+Sitio_Publico[[#This Row],[idcoleccion]]&amp;"-"&amp;Sitio_Publico[[#This Row],[id]]</f>
        <v>1-0371</v>
      </c>
      <c r="W372" s="20">
        <f>+VLOOKUP(Sitio_Publico[[#This Row],[territorio]],Estructura!$AE$4:$AH$1500,4,0)</f>
        <v>40006105</v>
      </c>
      <c r="X372" s="20" t="str">
        <f>+VLOOKUP(Sitio_Publico[[#This Row],[tema]],Estructura!$G$4:$J$1514,4,0)</f>
        <v>T-365</v>
      </c>
      <c r="Y372" s="20" t="str">
        <f>+VLOOKUP(Sitio_Publico[[#This Row],[contenido]],Estructura!$L$4:$O$18,4,0)</f>
        <v>C-366</v>
      </c>
      <c r="Z372" s="20" t="str">
        <f>+VLOOKUP(Sitio_Publico[[#This Row],[Filtro Integrado]],Estructura!$U$4:$W$52,3,0)</f>
        <v>FI-1</v>
      </c>
      <c r="AA372" s="20" t="str">
        <f>+VLOOKUP(Sitio_Publico[[#This Row],[Muestra]],Estructura!$Y$4:$AB$175,4,0)</f>
        <v>M-414</v>
      </c>
    </row>
    <row r="373" spans="1:27" ht="36" x14ac:dyDescent="0.3">
      <c r="A373" s="18" t="s">
        <v>1082</v>
      </c>
      <c r="B373" s="12">
        <f t="shared" si="274"/>
        <v>1</v>
      </c>
      <c r="C373" s="13" t="s">
        <v>968</v>
      </c>
      <c r="D373" s="13" t="s">
        <v>969</v>
      </c>
      <c r="E373" s="17">
        <v>6106</v>
      </c>
      <c r="F373" s="13" t="s">
        <v>1369</v>
      </c>
      <c r="G373" s="25" t="s">
        <v>1370</v>
      </c>
      <c r="H373" s="52" t="s">
        <v>749</v>
      </c>
      <c r="I373" s="12" t="s">
        <v>105</v>
      </c>
      <c r="J373" s="12" t="s">
        <v>450</v>
      </c>
      <c r="K373" s="12" t="s">
        <v>1371</v>
      </c>
      <c r="L373" s="12" t="s">
        <v>972</v>
      </c>
      <c r="M373" s="12" t="s">
        <v>1372</v>
      </c>
      <c r="N373" s="12" t="s">
        <v>974</v>
      </c>
      <c r="O373" s="28" t="s">
        <v>1539</v>
      </c>
      <c r="P37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Graneros por tipo de cultivo, durante el Periodo 2020-2021 de acuerdo a datos recopilados por la Ministerio de Ciencias, Tecnología, Conocimiento e Innovación- Unidades</v>
      </c>
      <c r="Q373" s="27" t="s">
        <v>709</v>
      </c>
      <c r="R373" s="28"/>
      <c r="S373" s="15" t="s">
        <v>1540</v>
      </c>
      <c r="T373" s="16">
        <f t="shared" si="275"/>
        <v>777</v>
      </c>
      <c r="U373" s="24" t="s">
        <v>445</v>
      </c>
      <c r="V373" s="20" t="str">
        <f>+Sitio_Publico[[#This Row],[idcoleccion]]&amp;"-"&amp;Sitio_Publico[[#This Row],[id]]</f>
        <v>1-0372</v>
      </c>
      <c r="W373" s="20">
        <f>+VLOOKUP(Sitio_Publico[[#This Row],[territorio]],Estructura!$AE$4:$AH$1500,4,0)</f>
        <v>40006106</v>
      </c>
      <c r="X373" s="20" t="str">
        <f>+VLOOKUP(Sitio_Publico[[#This Row],[tema]],Estructura!$G$4:$J$1514,4,0)</f>
        <v>T-365</v>
      </c>
      <c r="Y373" s="20" t="str">
        <f>+VLOOKUP(Sitio_Publico[[#This Row],[contenido]],Estructura!$L$4:$O$18,4,0)</f>
        <v>C-366</v>
      </c>
      <c r="Z373" s="20" t="str">
        <f>+VLOOKUP(Sitio_Publico[[#This Row],[Filtro Integrado]],Estructura!$U$4:$W$52,3,0)</f>
        <v>FI-1</v>
      </c>
      <c r="AA373" s="20" t="str">
        <f>+VLOOKUP(Sitio_Publico[[#This Row],[Muestra]],Estructura!$Y$4:$AB$175,4,0)</f>
        <v>M-414</v>
      </c>
    </row>
    <row r="374" spans="1:27" ht="40.799999999999997" x14ac:dyDescent="0.3">
      <c r="A374" s="18" t="s">
        <v>1083</v>
      </c>
      <c r="B374" s="12">
        <f t="shared" si="274"/>
        <v>1</v>
      </c>
      <c r="C374" s="13" t="s">
        <v>968</v>
      </c>
      <c r="D374" s="13" t="s">
        <v>969</v>
      </c>
      <c r="E374" s="17">
        <v>6107</v>
      </c>
      <c r="F374" s="13" t="s">
        <v>1369</v>
      </c>
      <c r="G374" s="25" t="s">
        <v>1370</v>
      </c>
      <c r="H374" s="52" t="s">
        <v>749</v>
      </c>
      <c r="I374" s="12" t="s">
        <v>106</v>
      </c>
      <c r="J374" s="12" t="s">
        <v>450</v>
      </c>
      <c r="K374" s="12" t="s">
        <v>1371</v>
      </c>
      <c r="L374" s="12" t="s">
        <v>972</v>
      </c>
      <c r="M374" s="12" t="s">
        <v>1372</v>
      </c>
      <c r="N374" s="12" t="s">
        <v>974</v>
      </c>
      <c r="O374" s="28" t="s">
        <v>1541</v>
      </c>
      <c r="P37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Las Cabras por tipo de cultivo, durante el Periodo 2020-2021 de acuerdo a datos recopilados por la Ministerio de Ciencias, Tecnología, Conocimiento e Innovación- Unidades</v>
      </c>
      <c r="Q374" s="27" t="s">
        <v>709</v>
      </c>
      <c r="R374" s="28"/>
      <c r="S374" s="15" t="s">
        <v>1542</v>
      </c>
      <c r="T374" s="16">
        <f t="shared" si="275"/>
        <v>777</v>
      </c>
      <c r="U374" s="24" t="s">
        <v>445</v>
      </c>
      <c r="V374" s="20" t="str">
        <f>+Sitio_Publico[[#This Row],[idcoleccion]]&amp;"-"&amp;Sitio_Publico[[#This Row],[id]]</f>
        <v>1-0373</v>
      </c>
      <c r="W374" s="20">
        <f>+VLOOKUP(Sitio_Publico[[#This Row],[territorio]],Estructura!$AE$4:$AH$1500,4,0)</f>
        <v>40006107</v>
      </c>
      <c r="X374" s="20" t="str">
        <f>+VLOOKUP(Sitio_Publico[[#This Row],[tema]],Estructura!$G$4:$J$1514,4,0)</f>
        <v>T-365</v>
      </c>
      <c r="Y374" s="20" t="str">
        <f>+VLOOKUP(Sitio_Publico[[#This Row],[contenido]],Estructura!$L$4:$O$18,4,0)</f>
        <v>C-366</v>
      </c>
      <c r="Z374" s="20" t="str">
        <f>+VLOOKUP(Sitio_Publico[[#This Row],[Filtro Integrado]],Estructura!$U$4:$W$52,3,0)</f>
        <v>FI-1</v>
      </c>
      <c r="AA374" s="20" t="str">
        <f>+VLOOKUP(Sitio_Publico[[#This Row],[Muestra]],Estructura!$Y$4:$AB$175,4,0)</f>
        <v>M-414</v>
      </c>
    </row>
    <row r="375" spans="1:27" ht="36" x14ac:dyDescent="0.3">
      <c r="A375" s="18" t="s">
        <v>1084</v>
      </c>
      <c r="B375" s="12">
        <f t="shared" si="274"/>
        <v>1</v>
      </c>
      <c r="C375" s="13" t="s">
        <v>968</v>
      </c>
      <c r="D375" s="13" t="s">
        <v>969</v>
      </c>
      <c r="E375" s="17">
        <v>6108</v>
      </c>
      <c r="F375" s="13" t="s">
        <v>1369</v>
      </c>
      <c r="G375" s="25" t="s">
        <v>1370</v>
      </c>
      <c r="H375" s="52" t="s">
        <v>749</v>
      </c>
      <c r="I375" s="12" t="s">
        <v>107</v>
      </c>
      <c r="J375" s="12" t="s">
        <v>450</v>
      </c>
      <c r="K375" s="12" t="s">
        <v>1371</v>
      </c>
      <c r="L375" s="12" t="s">
        <v>972</v>
      </c>
      <c r="M375" s="12" t="s">
        <v>1372</v>
      </c>
      <c r="N375" s="12" t="s">
        <v>974</v>
      </c>
      <c r="O375" s="28" t="s">
        <v>1543</v>
      </c>
      <c r="P37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Machalí por tipo de cultivo, durante el Periodo 2020-2021 de acuerdo a datos recopilados por la Ministerio de Ciencias, Tecnología, Conocimiento e Innovación- Unidades</v>
      </c>
      <c r="Q375" s="27" t="s">
        <v>709</v>
      </c>
      <c r="R375" s="28"/>
      <c r="S375" s="15" t="s">
        <v>1544</v>
      </c>
      <c r="T375" s="16">
        <f t="shared" si="275"/>
        <v>777</v>
      </c>
      <c r="U375" s="24" t="s">
        <v>445</v>
      </c>
      <c r="V375" s="20" t="str">
        <f>+Sitio_Publico[[#This Row],[idcoleccion]]&amp;"-"&amp;Sitio_Publico[[#This Row],[id]]</f>
        <v>1-0374</v>
      </c>
      <c r="W375" s="20">
        <f>+VLOOKUP(Sitio_Publico[[#This Row],[territorio]],Estructura!$AE$4:$AH$1500,4,0)</f>
        <v>40006108</v>
      </c>
      <c r="X375" s="20" t="str">
        <f>+VLOOKUP(Sitio_Publico[[#This Row],[tema]],Estructura!$G$4:$J$1514,4,0)</f>
        <v>T-365</v>
      </c>
      <c r="Y375" s="20" t="str">
        <f>+VLOOKUP(Sitio_Publico[[#This Row],[contenido]],Estructura!$L$4:$O$18,4,0)</f>
        <v>C-366</v>
      </c>
      <c r="Z375" s="20" t="str">
        <f>+VLOOKUP(Sitio_Publico[[#This Row],[Filtro Integrado]],Estructura!$U$4:$W$52,3,0)</f>
        <v>FI-1</v>
      </c>
      <c r="AA375" s="20" t="str">
        <f>+VLOOKUP(Sitio_Publico[[#This Row],[Muestra]],Estructura!$Y$4:$AB$175,4,0)</f>
        <v>M-414</v>
      </c>
    </row>
    <row r="376" spans="1:27" ht="36" x14ac:dyDescent="0.3">
      <c r="A376" s="18" t="s">
        <v>1085</v>
      </c>
      <c r="B376" s="12">
        <f t="shared" si="274"/>
        <v>1</v>
      </c>
      <c r="C376" s="13" t="s">
        <v>968</v>
      </c>
      <c r="D376" s="13" t="s">
        <v>969</v>
      </c>
      <c r="E376" s="17">
        <v>6109</v>
      </c>
      <c r="F376" s="13" t="s">
        <v>1369</v>
      </c>
      <c r="G376" s="25" t="s">
        <v>1370</v>
      </c>
      <c r="H376" s="52" t="s">
        <v>749</v>
      </c>
      <c r="I376" s="12" t="s">
        <v>108</v>
      </c>
      <c r="J376" s="12" t="s">
        <v>450</v>
      </c>
      <c r="K376" s="12" t="s">
        <v>1371</v>
      </c>
      <c r="L376" s="12" t="s">
        <v>972</v>
      </c>
      <c r="M376" s="12" t="s">
        <v>1372</v>
      </c>
      <c r="N376" s="12" t="s">
        <v>974</v>
      </c>
      <c r="O376" s="28" t="s">
        <v>1545</v>
      </c>
      <c r="P37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Malloa por tipo de cultivo, durante el Periodo 2020-2021 de acuerdo a datos recopilados por la Ministerio de Ciencias, Tecnología, Conocimiento e Innovación- Unidades</v>
      </c>
      <c r="Q376" s="27" t="s">
        <v>709</v>
      </c>
      <c r="R376" s="28"/>
      <c r="S376" s="15" t="s">
        <v>1546</v>
      </c>
      <c r="T376" s="16">
        <f t="shared" si="275"/>
        <v>777</v>
      </c>
      <c r="U376" s="24" t="s">
        <v>445</v>
      </c>
      <c r="V376" s="20" t="str">
        <f>+Sitio_Publico[[#This Row],[idcoleccion]]&amp;"-"&amp;Sitio_Publico[[#This Row],[id]]</f>
        <v>1-0375</v>
      </c>
      <c r="W376" s="20">
        <f>+VLOOKUP(Sitio_Publico[[#This Row],[territorio]],Estructura!$AE$4:$AH$1500,4,0)</f>
        <v>40006109</v>
      </c>
      <c r="X376" s="20" t="str">
        <f>+VLOOKUP(Sitio_Publico[[#This Row],[tema]],Estructura!$G$4:$J$1514,4,0)</f>
        <v>T-365</v>
      </c>
      <c r="Y376" s="20" t="str">
        <f>+VLOOKUP(Sitio_Publico[[#This Row],[contenido]],Estructura!$L$4:$O$18,4,0)</f>
        <v>C-366</v>
      </c>
      <c r="Z376" s="20" t="str">
        <f>+VLOOKUP(Sitio_Publico[[#This Row],[Filtro Integrado]],Estructura!$U$4:$W$52,3,0)</f>
        <v>FI-1</v>
      </c>
      <c r="AA376" s="20" t="str">
        <f>+VLOOKUP(Sitio_Publico[[#This Row],[Muestra]],Estructura!$Y$4:$AB$175,4,0)</f>
        <v>M-414</v>
      </c>
    </row>
    <row r="377" spans="1:27" ht="36" x14ac:dyDescent="0.3">
      <c r="A377" s="18" t="s">
        <v>1086</v>
      </c>
      <c r="B377" s="12">
        <f t="shared" si="274"/>
        <v>1</v>
      </c>
      <c r="C377" s="13" t="s">
        <v>968</v>
      </c>
      <c r="D377" s="13" t="s">
        <v>969</v>
      </c>
      <c r="E377" s="17">
        <v>6110</v>
      </c>
      <c r="F377" s="13" t="s">
        <v>1369</v>
      </c>
      <c r="G377" s="25" t="s">
        <v>1370</v>
      </c>
      <c r="H377" s="52" t="s">
        <v>749</v>
      </c>
      <c r="I377" s="12" t="s">
        <v>109</v>
      </c>
      <c r="J377" s="12" t="s">
        <v>450</v>
      </c>
      <c r="K377" s="12" t="s">
        <v>1371</v>
      </c>
      <c r="L377" s="12" t="s">
        <v>972</v>
      </c>
      <c r="M377" s="12" t="s">
        <v>1372</v>
      </c>
      <c r="N377" s="12" t="s">
        <v>974</v>
      </c>
      <c r="O377" s="28" t="s">
        <v>1547</v>
      </c>
      <c r="P37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Mostazal por tipo de cultivo, durante el Periodo 2020-2021 de acuerdo a datos recopilados por la Ministerio de Ciencias, Tecnología, Conocimiento e Innovación- Unidades</v>
      </c>
      <c r="Q377" s="27" t="s">
        <v>709</v>
      </c>
      <c r="R377" s="28"/>
      <c r="S377" s="15" t="s">
        <v>1548</v>
      </c>
      <c r="T377" s="16">
        <f t="shared" si="275"/>
        <v>777</v>
      </c>
      <c r="U377" s="24" t="s">
        <v>445</v>
      </c>
      <c r="V377" s="20" t="str">
        <f>+Sitio_Publico[[#This Row],[idcoleccion]]&amp;"-"&amp;Sitio_Publico[[#This Row],[id]]</f>
        <v>1-0376</v>
      </c>
      <c r="W377" s="20">
        <f>+VLOOKUP(Sitio_Publico[[#This Row],[territorio]],Estructura!$AE$4:$AH$1500,4,0)</f>
        <v>40006110</v>
      </c>
      <c r="X377" s="20" t="str">
        <f>+VLOOKUP(Sitio_Publico[[#This Row],[tema]],Estructura!$G$4:$J$1514,4,0)</f>
        <v>T-365</v>
      </c>
      <c r="Y377" s="20" t="str">
        <f>+VLOOKUP(Sitio_Publico[[#This Row],[contenido]],Estructura!$L$4:$O$18,4,0)</f>
        <v>C-366</v>
      </c>
      <c r="Z377" s="20" t="str">
        <f>+VLOOKUP(Sitio_Publico[[#This Row],[Filtro Integrado]],Estructura!$U$4:$W$52,3,0)</f>
        <v>FI-1</v>
      </c>
      <c r="AA377" s="20" t="str">
        <f>+VLOOKUP(Sitio_Publico[[#This Row],[Muestra]],Estructura!$Y$4:$AB$175,4,0)</f>
        <v>M-414</v>
      </c>
    </row>
    <row r="378" spans="1:27" ht="36" x14ac:dyDescent="0.3">
      <c r="A378" s="18" t="s">
        <v>1087</v>
      </c>
      <c r="B378" s="12">
        <f t="shared" si="274"/>
        <v>1</v>
      </c>
      <c r="C378" s="13" t="s">
        <v>968</v>
      </c>
      <c r="D378" s="13" t="s">
        <v>969</v>
      </c>
      <c r="E378" s="17">
        <v>6111</v>
      </c>
      <c r="F378" s="13" t="s">
        <v>1369</v>
      </c>
      <c r="G378" s="25" t="s">
        <v>1370</v>
      </c>
      <c r="H378" s="52" t="s">
        <v>749</v>
      </c>
      <c r="I378" s="12" t="s">
        <v>110</v>
      </c>
      <c r="J378" s="12" t="s">
        <v>450</v>
      </c>
      <c r="K378" s="12" t="s">
        <v>1371</v>
      </c>
      <c r="L378" s="12" t="s">
        <v>972</v>
      </c>
      <c r="M378" s="12" t="s">
        <v>1372</v>
      </c>
      <c r="N378" s="12" t="s">
        <v>974</v>
      </c>
      <c r="O378" s="28" t="s">
        <v>1549</v>
      </c>
      <c r="P37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Olivar por tipo de cultivo, durante el Periodo 2020-2021 de acuerdo a datos recopilados por la Ministerio de Ciencias, Tecnología, Conocimiento e Innovación- Unidades</v>
      </c>
      <c r="Q378" s="27" t="s">
        <v>709</v>
      </c>
      <c r="R378" s="28"/>
      <c r="S378" s="15" t="s">
        <v>1550</v>
      </c>
      <c r="T378" s="16">
        <f t="shared" si="275"/>
        <v>777</v>
      </c>
      <c r="U378" s="24" t="s">
        <v>445</v>
      </c>
      <c r="V378" s="20" t="str">
        <f>+Sitio_Publico[[#This Row],[idcoleccion]]&amp;"-"&amp;Sitio_Publico[[#This Row],[id]]</f>
        <v>1-0377</v>
      </c>
      <c r="W378" s="20">
        <f>+VLOOKUP(Sitio_Publico[[#This Row],[territorio]],Estructura!$AE$4:$AH$1500,4,0)</f>
        <v>40006111</v>
      </c>
      <c r="X378" s="20" t="str">
        <f>+VLOOKUP(Sitio_Publico[[#This Row],[tema]],Estructura!$G$4:$J$1514,4,0)</f>
        <v>T-365</v>
      </c>
      <c r="Y378" s="20" t="str">
        <f>+VLOOKUP(Sitio_Publico[[#This Row],[contenido]],Estructura!$L$4:$O$18,4,0)</f>
        <v>C-366</v>
      </c>
      <c r="Z378" s="20" t="str">
        <f>+VLOOKUP(Sitio_Publico[[#This Row],[Filtro Integrado]],Estructura!$U$4:$W$52,3,0)</f>
        <v>FI-1</v>
      </c>
      <c r="AA378" s="20" t="str">
        <f>+VLOOKUP(Sitio_Publico[[#This Row],[Muestra]],Estructura!$Y$4:$AB$175,4,0)</f>
        <v>M-414</v>
      </c>
    </row>
    <row r="379" spans="1:27" ht="36" x14ac:dyDescent="0.3">
      <c r="A379" s="18" t="s">
        <v>1088</v>
      </c>
      <c r="B379" s="12">
        <f t="shared" si="274"/>
        <v>1</v>
      </c>
      <c r="C379" s="13" t="s">
        <v>968</v>
      </c>
      <c r="D379" s="13" t="s">
        <v>969</v>
      </c>
      <c r="E379" s="17">
        <v>6112</v>
      </c>
      <c r="F379" s="13" t="s">
        <v>1369</v>
      </c>
      <c r="G379" s="25" t="s">
        <v>1370</v>
      </c>
      <c r="H379" s="52" t="s">
        <v>749</v>
      </c>
      <c r="I379" s="12" t="s">
        <v>111</v>
      </c>
      <c r="J379" s="12" t="s">
        <v>450</v>
      </c>
      <c r="K379" s="12" t="s">
        <v>1371</v>
      </c>
      <c r="L379" s="12" t="s">
        <v>972</v>
      </c>
      <c r="M379" s="12" t="s">
        <v>1372</v>
      </c>
      <c r="N379" s="12" t="s">
        <v>974</v>
      </c>
      <c r="O379" s="28" t="s">
        <v>1551</v>
      </c>
      <c r="P37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Peumo por tipo de cultivo, durante el Periodo 2020-2021 de acuerdo a datos recopilados por la Ministerio de Ciencias, Tecnología, Conocimiento e Innovación- Unidades</v>
      </c>
      <c r="Q379" s="27" t="s">
        <v>709</v>
      </c>
      <c r="R379" s="28"/>
      <c r="S379" s="15" t="s">
        <v>1552</v>
      </c>
      <c r="T379" s="16">
        <f t="shared" si="275"/>
        <v>777</v>
      </c>
      <c r="U379" s="24" t="s">
        <v>445</v>
      </c>
      <c r="V379" s="20" t="str">
        <f>+Sitio_Publico[[#This Row],[idcoleccion]]&amp;"-"&amp;Sitio_Publico[[#This Row],[id]]</f>
        <v>1-0378</v>
      </c>
      <c r="W379" s="20">
        <f>+VLOOKUP(Sitio_Publico[[#This Row],[territorio]],Estructura!$AE$4:$AH$1500,4,0)</f>
        <v>40006112</v>
      </c>
      <c r="X379" s="20" t="str">
        <f>+VLOOKUP(Sitio_Publico[[#This Row],[tema]],Estructura!$G$4:$J$1514,4,0)</f>
        <v>T-365</v>
      </c>
      <c r="Y379" s="20" t="str">
        <f>+VLOOKUP(Sitio_Publico[[#This Row],[contenido]],Estructura!$L$4:$O$18,4,0)</f>
        <v>C-366</v>
      </c>
      <c r="Z379" s="20" t="str">
        <f>+VLOOKUP(Sitio_Publico[[#This Row],[Filtro Integrado]],Estructura!$U$4:$W$52,3,0)</f>
        <v>FI-1</v>
      </c>
      <c r="AA379" s="20" t="str">
        <f>+VLOOKUP(Sitio_Publico[[#This Row],[Muestra]],Estructura!$Y$4:$AB$175,4,0)</f>
        <v>M-414</v>
      </c>
    </row>
    <row r="380" spans="1:27" ht="40.799999999999997" x14ac:dyDescent="0.3">
      <c r="A380" s="18" t="s">
        <v>1089</v>
      </c>
      <c r="B380" s="12">
        <f t="shared" si="274"/>
        <v>1</v>
      </c>
      <c r="C380" s="13" t="s">
        <v>968</v>
      </c>
      <c r="D380" s="13" t="s">
        <v>969</v>
      </c>
      <c r="E380" s="17">
        <v>6113</v>
      </c>
      <c r="F380" s="13" t="s">
        <v>1369</v>
      </c>
      <c r="G380" s="25" t="s">
        <v>1370</v>
      </c>
      <c r="H380" s="52" t="s">
        <v>749</v>
      </c>
      <c r="I380" s="12" t="s">
        <v>112</v>
      </c>
      <c r="J380" s="12" t="s">
        <v>450</v>
      </c>
      <c r="K380" s="12" t="s">
        <v>1371</v>
      </c>
      <c r="L380" s="12" t="s">
        <v>972</v>
      </c>
      <c r="M380" s="12" t="s">
        <v>1372</v>
      </c>
      <c r="N380" s="12" t="s">
        <v>974</v>
      </c>
      <c r="O380" s="28" t="s">
        <v>1553</v>
      </c>
      <c r="P38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Pichidegua por tipo de cultivo, durante el Periodo 2020-2021 de acuerdo a datos recopilados por la Ministerio de Ciencias, Tecnología, Conocimiento e Innovación- Unidades</v>
      </c>
      <c r="Q380" s="27" t="s">
        <v>709</v>
      </c>
      <c r="R380" s="28"/>
      <c r="S380" s="15" t="s">
        <v>1554</v>
      </c>
      <c r="T380" s="16">
        <f t="shared" si="275"/>
        <v>777</v>
      </c>
      <c r="U380" s="24" t="s">
        <v>445</v>
      </c>
      <c r="V380" s="20" t="str">
        <f>+Sitio_Publico[[#This Row],[idcoleccion]]&amp;"-"&amp;Sitio_Publico[[#This Row],[id]]</f>
        <v>1-0379</v>
      </c>
      <c r="W380" s="20">
        <f>+VLOOKUP(Sitio_Publico[[#This Row],[territorio]],Estructura!$AE$4:$AH$1500,4,0)</f>
        <v>40006113</v>
      </c>
      <c r="X380" s="20" t="str">
        <f>+VLOOKUP(Sitio_Publico[[#This Row],[tema]],Estructura!$G$4:$J$1514,4,0)</f>
        <v>T-365</v>
      </c>
      <c r="Y380" s="20" t="str">
        <f>+VLOOKUP(Sitio_Publico[[#This Row],[contenido]],Estructura!$L$4:$O$18,4,0)</f>
        <v>C-366</v>
      </c>
      <c r="Z380" s="20" t="str">
        <f>+VLOOKUP(Sitio_Publico[[#This Row],[Filtro Integrado]],Estructura!$U$4:$W$52,3,0)</f>
        <v>FI-1</v>
      </c>
      <c r="AA380" s="20" t="str">
        <f>+VLOOKUP(Sitio_Publico[[#This Row],[Muestra]],Estructura!$Y$4:$AB$175,4,0)</f>
        <v>M-414</v>
      </c>
    </row>
    <row r="381" spans="1:27" ht="40.799999999999997" x14ac:dyDescent="0.3">
      <c r="A381" s="18" t="s">
        <v>1090</v>
      </c>
      <c r="B381" s="12">
        <f t="shared" si="274"/>
        <v>1</v>
      </c>
      <c r="C381" s="13" t="s">
        <v>968</v>
      </c>
      <c r="D381" s="13" t="s">
        <v>969</v>
      </c>
      <c r="E381" s="17">
        <v>6114</v>
      </c>
      <c r="F381" s="13" t="s">
        <v>1369</v>
      </c>
      <c r="G381" s="25" t="s">
        <v>1370</v>
      </c>
      <c r="H381" s="52" t="s">
        <v>749</v>
      </c>
      <c r="I381" s="12" t="s">
        <v>113</v>
      </c>
      <c r="J381" s="12" t="s">
        <v>450</v>
      </c>
      <c r="K381" s="12" t="s">
        <v>1371</v>
      </c>
      <c r="L381" s="12" t="s">
        <v>972</v>
      </c>
      <c r="M381" s="12" t="s">
        <v>1372</v>
      </c>
      <c r="N381" s="12" t="s">
        <v>974</v>
      </c>
      <c r="O381" s="28" t="s">
        <v>1555</v>
      </c>
      <c r="P38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Quinta de Tilcoco por tipo de cultivo, durante el Periodo 2020-2021 de acuerdo a datos recopilados por la Ministerio de Ciencias, Tecnología, Conocimiento e Innovación- Unidades</v>
      </c>
      <c r="Q381" s="27" t="s">
        <v>709</v>
      </c>
      <c r="R381" s="28"/>
      <c r="S381" s="15" t="s">
        <v>1556</v>
      </c>
      <c r="T381" s="16">
        <f t="shared" si="275"/>
        <v>777</v>
      </c>
      <c r="U381" s="24" t="s">
        <v>445</v>
      </c>
      <c r="V381" s="20" t="str">
        <f>+Sitio_Publico[[#This Row],[idcoleccion]]&amp;"-"&amp;Sitio_Publico[[#This Row],[id]]</f>
        <v>1-0380</v>
      </c>
      <c r="W381" s="20">
        <f>+VLOOKUP(Sitio_Publico[[#This Row],[territorio]],Estructura!$AE$4:$AH$1500,4,0)</f>
        <v>40006114</v>
      </c>
      <c r="X381" s="20" t="str">
        <f>+VLOOKUP(Sitio_Publico[[#This Row],[tema]],Estructura!$G$4:$J$1514,4,0)</f>
        <v>T-365</v>
      </c>
      <c r="Y381" s="20" t="str">
        <f>+VLOOKUP(Sitio_Publico[[#This Row],[contenido]],Estructura!$L$4:$O$18,4,0)</f>
        <v>C-366</v>
      </c>
      <c r="Z381" s="20" t="str">
        <f>+VLOOKUP(Sitio_Publico[[#This Row],[Filtro Integrado]],Estructura!$U$4:$W$52,3,0)</f>
        <v>FI-1</v>
      </c>
      <c r="AA381" s="20" t="str">
        <f>+VLOOKUP(Sitio_Publico[[#This Row],[Muestra]],Estructura!$Y$4:$AB$175,4,0)</f>
        <v>M-414</v>
      </c>
    </row>
    <row r="382" spans="1:27" ht="36" x14ac:dyDescent="0.3">
      <c r="A382" s="18" t="s">
        <v>1091</v>
      </c>
      <c r="B382" s="12">
        <f t="shared" si="274"/>
        <v>1</v>
      </c>
      <c r="C382" s="13" t="s">
        <v>968</v>
      </c>
      <c r="D382" s="13" t="s">
        <v>969</v>
      </c>
      <c r="E382" s="17">
        <v>6115</v>
      </c>
      <c r="F382" s="13" t="s">
        <v>1369</v>
      </c>
      <c r="G382" s="25" t="s">
        <v>1370</v>
      </c>
      <c r="H382" s="52" t="s">
        <v>749</v>
      </c>
      <c r="I382" s="12" t="s">
        <v>114</v>
      </c>
      <c r="J382" s="12" t="s">
        <v>450</v>
      </c>
      <c r="K382" s="12" t="s">
        <v>1371</v>
      </c>
      <c r="L382" s="12" t="s">
        <v>972</v>
      </c>
      <c r="M382" s="12" t="s">
        <v>1372</v>
      </c>
      <c r="N382" s="12" t="s">
        <v>974</v>
      </c>
      <c r="O382" s="28" t="s">
        <v>1557</v>
      </c>
      <c r="P38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Rengo por tipo de cultivo, durante el Periodo 2020-2021 de acuerdo a datos recopilados por la Ministerio de Ciencias, Tecnología, Conocimiento e Innovación- Unidades</v>
      </c>
      <c r="Q382" s="27" t="s">
        <v>709</v>
      </c>
      <c r="R382" s="28"/>
      <c r="S382" s="15" t="s">
        <v>1558</v>
      </c>
      <c r="T382" s="16">
        <f t="shared" si="275"/>
        <v>777</v>
      </c>
      <c r="U382" s="24" t="s">
        <v>445</v>
      </c>
      <c r="V382" s="20" t="str">
        <f>+Sitio_Publico[[#This Row],[idcoleccion]]&amp;"-"&amp;Sitio_Publico[[#This Row],[id]]</f>
        <v>1-0381</v>
      </c>
      <c r="W382" s="20">
        <f>+VLOOKUP(Sitio_Publico[[#This Row],[territorio]],Estructura!$AE$4:$AH$1500,4,0)</f>
        <v>40006115</v>
      </c>
      <c r="X382" s="20" t="str">
        <f>+VLOOKUP(Sitio_Publico[[#This Row],[tema]],Estructura!$G$4:$J$1514,4,0)</f>
        <v>T-365</v>
      </c>
      <c r="Y382" s="20" t="str">
        <f>+VLOOKUP(Sitio_Publico[[#This Row],[contenido]],Estructura!$L$4:$O$18,4,0)</f>
        <v>C-366</v>
      </c>
      <c r="Z382" s="20" t="str">
        <f>+VLOOKUP(Sitio_Publico[[#This Row],[Filtro Integrado]],Estructura!$U$4:$W$52,3,0)</f>
        <v>FI-1</v>
      </c>
      <c r="AA382" s="20" t="str">
        <f>+VLOOKUP(Sitio_Publico[[#This Row],[Muestra]],Estructura!$Y$4:$AB$175,4,0)</f>
        <v>M-414</v>
      </c>
    </row>
    <row r="383" spans="1:27" ht="36" x14ac:dyDescent="0.3">
      <c r="A383" s="18" t="s">
        <v>1092</v>
      </c>
      <c r="B383" s="12">
        <f t="shared" si="274"/>
        <v>1</v>
      </c>
      <c r="C383" s="13" t="s">
        <v>968</v>
      </c>
      <c r="D383" s="13" t="s">
        <v>969</v>
      </c>
      <c r="E383" s="17">
        <v>6116</v>
      </c>
      <c r="F383" s="13" t="s">
        <v>1369</v>
      </c>
      <c r="G383" s="25" t="s">
        <v>1370</v>
      </c>
      <c r="H383" s="52" t="s">
        <v>749</v>
      </c>
      <c r="I383" s="12" t="s">
        <v>115</v>
      </c>
      <c r="J383" s="12" t="s">
        <v>450</v>
      </c>
      <c r="K383" s="12" t="s">
        <v>1371</v>
      </c>
      <c r="L383" s="12" t="s">
        <v>972</v>
      </c>
      <c r="M383" s="12" t="s">
        <v>1372</v>
      </c>
      <c r="N383" s="12" t="s">
        <v>974</v>
      </c>
      <c r="O383" s="28" t="s">
        <v>1559</v>
      </c>
      <c r="P38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Requínoa por tipo de cultivo, durante el Periodo 2020-2021 de acuerdo a datos recopilados por la Ministerio de Ciencias, Tecnología, Conocimiento e Innovación- Unidades</v>
      </c>
      <c r="Q383" s="27" t="s">
        <v>709</v>
      </c>
      <c r="R383" s="28"/>
      <c r="S383" s="15" t="s">
        <v>1560</v>
      </c>
      <c r="T383" s="16">
        <f t="shared" si="275"/>
        <v>777</v>
      </c>
      <c r="U383" s="24" t="s">
        <v>445</v>
      </c>
      <c r="V383" s="20" t="str">
        <f>+Sitio_Publico[[#This Row],[idcoleccion]]&amp;"-"&amp;Sitio_Publico[[#This Row],[id]]</f>
        <v>1-0382</v>
      </c>
      <c r="W383" s="20">
        <f>+VLOOKUP(Sitio_Publico[[#This Row],[territorio]],Estructura!$AE$4:$AH$1500,4,0)</f>
        <v>40006116</v>
      </c>
      <c r="X383" s="20" t="str">
        <f>+VLOOKUP(Sitio_Publico[[#This Row],[tema]],Estructura!$G$4:$J$1514,4,0)</f>
        <v>T-365</v>
      </c>
      <c r="Y383" s="20" t="str">
        <f>+VLOOKUP(Sitio_Publico[[#This Row],[contenido]],Estructura!$L$4:$O$18,4,0)</f>
        <v>C-366</v>
      </c>
      <c r="Z383" s="20" t="str">
        <f>+VLOOKUP(Sitio_Publico[[#This Row],[Filtro Integrado]],Estructura!$U$4:$W$52,3,0)</f>
        <v>FI-1</v>
      </c>
      <c r="AA383" s="20" t="str">
        <f>+VLOOKUP(Sitio_Publico[[#This Row],[Muestra]],Estructura!$Y$4:$AB$175,4,0)</f>
        <v>M-414</v>
      </c>
    </row>
    <row r="384" spans="1:27" ht="40.799999999999997" x14ac:dyDescent="0.3">
      <c r="A384" s="18" t="s">
        <v>1093</v>
      </c>
      <c r="B384" s="12">
        <f t="shared" si="274"/>
        <v>1</v>
      </c>
      <c r="C384" s="13" t="s">
        <v>968</v>
      </c>
      <c r="D384" s="13" t="s">
        <v>969</v>
      </c>
      <c r="E384" s="17">
        <v>6117</v>
      </c>
      <c r="F384" s="13" t="s">
        <v>1369</v>
      </c>
      <c r="G384" s="25" t="s">
        <v>1370</v>
      </c>
      <c r="H384" s="52" t="s">
        <v>749</v>
      </c>
      <c r="I384" s="12" t="s">
        <v>116</v>
      </c>
      <c r="J384" s="12" t="s">
        <v>450</v>
      </c>
      <c r="K384" s="12" t="s">
        <v>1371</v>
      </c>
      <c r="L384" s="12" t="s">
        <v>972</v>
      </c>
      <c r="M384" s="12" t="s">
        <v>1372</v>
      </c>
      <c r="N384" s="12" t="s">
        <v>974</v>
      </c>
      <c r="O384" s="28" t="s">
        <v>1561</v>
      </c>
      <c r="P38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Vicente por tipo de cultivo, durante el Periodo 2020-2021 de acuerdo a datos recopilados por la Ministerio de Ciencias, Tecnología, Conocimiento e Innovación- Unidades</v>
      </c>
      <c r="Q384" s="27" t="s">
        <v>709</v>
      </c>
      <c r="R384" s="28"/>
      <c r="S384" s="15" t="s">
        <v>1562</v>
      </c>
      <c r="T384" s="16">
        <f t="shared" si="275"/>
        <v>777</v>
      </c>
      <c r="U384" s="24" t="s">
        <v>445</v>
      </c>
      <c r="V384" s="20" t="str">
        <f>+Sitio_Publico[[#This Row],[idcoleccion]]&amp;"-"&amp;Sitio_Publico[[#This Row],[id]]</f>
        <v>1-0383</v>
      </c>
      <c r="W384" s="20">
        <f>+VLOOKUP(Sitio_Publico[[#This Row],[territorio]],Estructura!$AE$4:$AH$1500,4,0)</f>
        <v>40006117</v>
      </c>
      <c r="X384" s="20" t="str">
        <f>+VLOOKUP(Sitio_Publico[[#This Row],[tema]],Estructura!$G$4:$J$1514,4,0)</f>
        <v>T-365</v>
      </c>
      <c r="Y384" s="20" t="str">
        <f>+VLOOKUP(Sitio_Publico[[#This Row],[contenido]],Estructura!$L$4:$O$18,4,0)</f>
        <v>C-366</v>
      </c>
      <c r="Z384" s="20" t="str">
        <f>+VLOOKUP(Sitio_Publico[[#This Row],[Filtro Integrado]],Estructura!$U$4:$W$52,3,0)</f>
        <v>FI-1</v>
      </c>
      <c r="AA384" s="20" t="str">
        <f>+VLOOKUP(Sitio_Publico[[#This Row],[Muestra]],Estructura!$Y$4:$AB$175,4,0)</f>
        <v>M-414</v>
      </c>
    </row>
    <row r="385" spans="1:27" ht="36" x14ac:dyDescent="0.3">
      <c r="A385" s="18" t="s">
        <v>1094</v>
      </c>
      <c r="B385" s="12">
        <f t="shared" si="274"/>
        <v>1</v>
      </c>
      <c r="C385" s="13" t="s">
        <v>968</v>
      </c>
      <c r="D385" s="13" t="s">
        <v>969</v>
      </c>
      <c r="E385" s="17">
        <v>6201</v>
      </c>
      <c r="F385" s="13" t="s">
        <v>1369</v>
      </c>
      <c r="G385" s="25" t="s">
        <v>1370</v>
      </c>
      <c r="H385" s="52" t="s">
        <v>749</v>
      </c>
      <c r="I385" s="12" t="s">
        <v>117</v>
      </c>
      <c r="J385" s="12" t="s">
        <v>450</v>
      </c>
      <c r="K385" s="12" t="s">
        <v>1371</v>
      </c>
      <c r="L385" s="12" t="s">
        <v>972</v>
      </c>
      <c r="M385" s="12" t="s">
        <v>1372</v>
      </c>
      <c r="N385" s="12" t="s">
        <v>974</v>
      </c>
      <c r="O385" s="28" t="s">
        <v>1563</v>
      </c>
      <c r="P38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Pichilemu por tipo de cultivo, durante el Periodo 2020-2021 de acuerdo a datos recopilados por la Ministerio de Ciencias, Tecnología, Conocimiento e Innovación- Unidades</v>
      </c>
      <c r="Q385" s="27" t="s">
        <v>709</v>
      </c>
      <c r="R385" s="28"/>
      <c r="S385" s="15" t="s">
        <v>1564</v>
      </c>
      <c r="T385" s="16">
        <f t="shared" si="275"/>
        <v>777</v>
      </c>
      <c r="U385" s="24" t="s">
        <v>445</v>
      </c>
      <c r="V385" s="20" t="str">
        <f>+Sitio_Publico[[#This Row],[idcoleccion]]&amp;"-"&amp;Sitio_Publico[[#This Row],[id]]</f>
        <v>1-0384</v>
      </c>
      <c r="W385" s="20">
        <f>+VLOOKUP(Sitio_Publico[[#This Row],[territorio]],Estructura!$AE$4:$AH$1500,4,0)</f>
        <v>40006201</v>
      </c>
      <c r="X385" s="20" t="str">
        <f>+VLOOKUP(Sitio_Publico[[#This Row],[tema]],Estructura!$G$4:$J$1514,4,0)</f>
        <v>T-365</v>
      </c>
      <c r="Y385" s="20" t="str">
        <f>+VLOOKUP(Sitio_Publico[[#This Row],[contenido]],Estructura!$L$4:$O$18,4,0)</f>
        <v>C-366</v>
      </c>
      <c r="Z385" s="20" t="str">
        <f>+VLOOKUP(Sitio_Publico[[#This Row],[Filtro Integrado]],Estructura!$U$4:$W$52,3,0)</f>
        <v>FI-1</v>
      </c>
      <c r="AA385" s="20" t="str">
        <f>+VLOOKUP(Sitio_Publico[[#This Row],[Muestra]],Estructura!$Y$4:$AB$175,4,0)</f>
        <v>M-414</v>
      </c>
    </row>
    <row r="386" spans="1:27" ht="40.799999999999997" x14ac:dyDescent="0.3">
      <c r="A386" s="18" t="s">
        <v>1095</v>
      </c>
      <c r="B386" s="12">
        <f t="shared" si="274"/>
        <v>1</v>
      </c>
      <c r="C386" s="13" t="s">
        <v>968</v>
      </c>
      <c r="D386" s="13" t="s">
        <v>969</v>
      </c>
      <c r="E386" s="17">
        <v>6202</v>
      </c>
      <c r="F386" s="13" t="s">
        <v>1369</v>
      </c>
      <c r="G386" s="25" t="s">
        <v>1370</v>
      </c>
      <c r="H386" s="52" t="s">
        <v>749</v>
      </c>
      <c r="I386" s="12" t="s">
        <v>118</v>
      </c>
      <c r="J386" s="12" t="s">
        <v>450</v>
      </c>
      <c r="K386" s="12" t="s">
        <v>1371</v>
      </c>
      <c r="L386" s="12" t="s">
        <v>972</v>
      </c>
      <c r="M386" s="12" t="s">
        <v>1372</v>
      </c>
      <c r="N386" s="12" t="s">
        <v>974</v>
      </c>
      <c r="O386" s="28" t="s">
        <v>1565</v>
      </c>
      <c r="P38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Estrella por tipo de cultivo, durante el Periodo 2020-2021 de acuerdo a datos recopilados por la Ministerio de Ciencias, Tecnología, Conocimiento e Innovación- Unidades</v>
      </c>
      <c r="Q386" s="27" t="s">
        <v>709</v>
      </c>
      <c r="R386" s="28"/>
      <c r="S386" s="15" t="s">
        <v>1566</v>
      </c>
      <c r="T386" s="16">
        <f t="shared" si="275"/>
        <v>777</v>
      </c>
      <c r="U386" s="24" t="s">
        <v>445</v>
      </c>
      <c r="V386" s="20" t="str">
        <f>+Sitio_Publico[[#This Row],[idcoleccion]]&amp;"-"&amp;Sitio_Publico[[#This Row],[id]]</f>
        <v>1-0385</v>
      </c>
      <c r="W386" s="20">
        <f>+VLOOKUP(Sitio_Publico[[#This Row],[territorio]],Estructura!$AE$4:$AH$1500,4,0)</f>
        <v>40006202</v>
      </c>
      <c r="X386" s="20" t="str">
        <f>+VLOOKUP(Sitio_Publico[[#This Row],[tema]],Estructura!$G$4:$J$1514,4,0)</f>
        <v>T-365</v>
      </c>
      <c r="Y386" s="20" t="str">
        <f>+VLOOKUP(Sitio_Publico[[#This Row],[contenido]],Estructura!$L$4:$O$18,4,0)</f>
        <v>C-366</v>
      </c>
      <c r="Z386" s="20" t="str">
        <f>+VLOOKUP(Sitio_Publico[[#This Row],[Filtro Integrado]],Estructura!$U$4:$W$52,3,0)</f>
        <v>FI-1</v>
      </c>
      <c r="AA386" s="20" t="str">
        <f>+VLOOKUP(Sitio_Publico[[#This Row],[Muestra]],Estructura!$Y$4:$AB$175,4,0)</f>
        <v>M-414</v>
      </c>
    </row>
    <row r="387" spans="1:27" ht="36" x14ac:dyDescent="0.3">
      <c r="A387" s="18" t="s">
        <v>1096</v>
      </c>
      <c r="B387" s="12">
        <f t="shared" si="274"/>
        <v>1</v>
      </c>
      <c r="C387" s="13" t="s">
        <v>968</v>
      </c>
      <c r="D387" s="13" t="s">
        <v>969</v>
      </c>
      <c r="E387" s="17">
        <v>6203</v>
      </c>
      <c r="F387" s="13" t="s">
        <v>1369</v>
      </c>
      <c r="G387" s="25" t="s">
        <v>1370</v>
      </c>
      <c r="H387" s="52" t="s">
        <v>749</v>
      </c>
      <c r="I387" s="12" t="s">
        <v>119</v>
      </c>
      <c r="J387" s="12" t="s">
        <v>450</v>
      </c>
      <c r="K387" s="12" t="s">
        <v>1371</v>
      </c>
      <c r="L387" s="12" t="s">
        <v>972</v>
      </c>
      <c r="M387" s="12" t="s">
        <v>1372</v>
      </c>
      <c r="N387" s="12" t="s">
        <v>974</v>
      </c>
      <c r="O387" s="28" t="s">
        <v>1567</v>
      </c>
      <c r="P38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Litueche por tipo de cultivo, durante el Periodo 2020-2021 de acuerdo a datos recopilados por la Ministerio de Ciencias, Tecnología, Conocimiento e Innovación- Unidades</v>
      </c>
      <c r="Q387" s="27" t="s">
        <v>709</v>
      </c>
      <c r="R387" s="28"/>
      <c r="S387" s="15" t="s">
        <v>1568</v>
      </c>
      <c r="T387" s="16">
        <f t="shared" si="275"/>
        <v>777</v>
      </c>
      <c r="U387" s="24" t="s">
        <v>445</v>
      </c>
      <c r="V387" s="20" t="str">
        <f>+Sitio_Publico[[#This Row],[idcoleccion]]&amp;"-"&amp;Sitio_Publico[[#This Row],[id]]</f>
        <v>1-0386</v>
      </c>
      <c r="W387" s="20">
        <f>+VLOOKUP(Sitio_Publico[[#This Row],[territorio]],Estructura!$AE$4:$AH$1500,4,0)</f>
        <v>40006203</v>
      </c>
      <c r="X387" s="20" t="str">
        <f>+VLOOKUP(Sitio_Publico[[#This Row],[tema]],Estructura!$G$4:$J$1514,4,0)</f>
        <v>T-365</v>
      </c>
      <c r="Y387" s="20" t="str">
        <f>+VLOOKUP(Sitio_Publico[[#This Row],[contenido]],Estructura!$L$4:$O$18,4,0)</f>
        <v>C-366</v>
      </c>
      <c r="Z387" s="20" t="str">
        <f>+VLOOKUP(Sitio_Publico[[#This Row],[Filtro Integrado]],Estructura!$U$4:$W$52,3,0)</f>
        <v>FI-1</v>
      </c>
      <c r="AA387" s="20" t="str">
        <f>+VLOOKUP(Sitio_Publico[[#This Row],[Muestra]],Estructura!$Y$4:$AB$175,4,0)</f>
        <v>M-414</v>
      </c>
    </row>
    <row r="388" spans="1:27" ht="40.799999999999997" x14ac:dyDescent="0.3">
      <c r="A388" s="18" t="s">
        <v>1097</v>
      </c>
      <c r="B388" s="12">
        <f t="shared" ref="B388:B451" si="276">+B387</f>
        <v>1</v>
      </c>
      <c r="C388" s="13" t="s">
        <v>968</v>
      </c>
      <c r="D388" s="13" t="s">
        <v>969</v>
      </c>
      <c r="E388" s="17">
        <v>6204</v>
      </c>
      <c r="F388" s="13" t="s">
        <v>1369</v>
      </c>
      <c r="G388" s="25" t="s">
        <v>1370</v>
      </c>
      <c r="H388" s="52" t="s">
        <v>749</v>
      </c>
      <c r="I388" s="12" t="s">
        <v>120</v>
      </c>
      <c r="J388" s="12" t="s">
        <v>450</v>
      </c>
      <c r="K388" s="12" t="s">
        <v>1371</v>
      </c>
      <c r="L388" s="12" t="s">
        <v>972</v>
      </c>
      <c r="M388" s="12" t="s">
        <v>1372</v>
      </c>
      <c r="N388" s="12" t="s">
        <v>974</v>
      </c>
      <c r="O388" s="28" t="s">
        <v>1569</v>
      </c>
      <c r="P38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Marchihue por tipo de cultivo, durante el Periodo 2020-2021 de acuerdo a datos recopilados por la Ministerio de Ciencias, Tecnología, Conocimiento e Innovación- Unidades</v>
      </c>
      <c r="Q388" s="27" t="s">
        <v>709</v>
      </c>
      <c r="R388" s="28"/>
      <c r="S388" s="15" t="s">
        <v>1570</v>
      </c>
      <c r="T388" s="16">
        <f t="shared" ref="T388:T451" si="277">+T387</f>
        <v>777</v>
      </c>
      <c r="U388" s="24" t="s">
        <v>445</v>
      </c>
      <c r="V388" s="20" t="str">
        <f>+Sitio_Publico[[#This Row],[idcoleccion]]&amp;"-"&amp;Sitio_Publico[[#This Row],[id]]</f>
        <v>1-0387</v>
      </c>
      <c r="W388" s="20">
        <f>+VLOOKUP(Sitio_Publico[[#This Row],[territorio]],Estructura!$AE$4:$AH$1500,4,0)</f>
        <v>40006204</v>
      </c>
      <c r="X388" s="20" t="str">
        <f>+VLOOKUP(Sitio_Publico[[#This Row],[tema]],Estructura!$G$4:$J$1514,4,0)</f>
        <v>T-365</v>
      </c>
      <c r="Y388" s="20" t="str">
        <f>+VLOOKUP(Sitio_Publico[[#This Row],[contenido]],Estructura!$L$4:$O$18,4,0)</f>
        <v>C-366</v>
      </c>
      <c r="Z388" s="20" t="str">
        <f>+VLOOKUP(Sitio_Publico[[#This Row],[Filtro Integrado]],Estructura!$U$4:$W$52,3,0)</f>
        <v>FI-1</v>
      </c>
      <c r="AA388" s="20" t="str">
        <f>+VLOOKUP(Sitio_Publico[[#This Row],[Muestra]],Estructura!$Y$4:$AB$175,4,0)</f>
        <v>M-414</v>
      </c>
    </row>
    <row r="389" spans="1:27" ht="36" x14ac:dyDescent="0.3">
      <c r="A389" s="18" t="s">
        <v>1098</v>
      </c>
      <c r="B389" s="12">
        <f t="shared" si="276"/>
        <v>1</v>
      </c>
      <c r="C389" s="13" t="s">
        <v>968</v>
      </c>
      <c r="D389" s="13" t="s">
        <v>969</v>
      </c>
      <c r="E389" s="17">
        <v>6205</v>
      </c>
      <c r="F389" s="13" t="s">
        <v>1369</v>
      </c>
      <c r="G389" s="25" t="s">
        <v>1370</v>
      </c>
      <c r="H389" s="52" t="s">
        <v>749</v>
      </c>
      <c r="I389" s="12" t="s">
        <v>121</v>
      </c>
      <c r="J389" s="12" t="s">
        <v>450</v>
      </c>
      <c r="K389" s="12" t="s">
        <v>1371</v>
      </c>
      <c r="L389" s="12" t="s">
        <v>972</v>
      </c>
      <c r="M389" s="12" t="s">
        <v>1372</v>
      </c>
      <c r="N389" s="12" t="s">
        <v>974</v>
      </c>
      <c r="O389" s="28" t="s">
        <v>1571</v>
      </c>
      <c r="P38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Navidad por tipo de cultivo, durante el Periodo 2020-2021 de acuerdo a datos recopilados por la Ministerio de Ciencias, Tecnología, Conocimiento e Innovación- Unidades</v>
      </c>
      <c r="Q389" s="27" t="s">
        <v>709</v>
      </c>
      <c r="R389" s="28"/>
      <c r="S389" s="15" t="s">
        <v>1572</v>
      </c>
      <c r="T389" s="16">
        <f t="shared" si="277"/>
        <v>777</v>
      </c>
      <c r="U389" s="24" t="s">
        <v>445</v>
      </c>
      <c r="V389" s="20" t="str">
        <f>+Sitio_Publico[[#This Row],[idcoleccion]]&amp;"-"&amp;Sitio_Publico[[#This Row],[id]]</f>
        <v>1-0388</v>
      </c>
      <c r="W389" s="20">
        <f>+VLOOKUP(Sitio_Publico[[#This Row],[territorio]],Estructura!$AE$4:$AH$1500,4,0)</f>
        <v>40006205</v>
      </c>
      <c r="X389" s="20" t="str">
        <f>+VLOOKUP(Sitio_Publico[[#This Row],[tema]],Estructura!$G$4:$J$1514,4,0)</f>
        <v>T-365</v>
      </c>
      <c r="Y389" s="20" t="str">
        <f>+VLOOKUP(Sitio_Publico[[#This Row],[contenido]],Estructura!$L$4:$O$18,4,0)</f>
        <v>C-366</v>
      </c>
      <c r="Z389" s="20" t="str">
        <f>+VLOOKUP(Sitio_Publico[[#This Row],[Filtro Integrado]],Estructura!$U$4:$W$52,3,0)</f>
        <v>FI-1</v>
      </c>
      <c r="AA389" s="20" t="str">
        <f>+VLOOKUP(Sitio_Publico[[#This Row],[Muestra]],Estructura!$Y$4:$AB$175,4,0)</f>
        <v>M-414</v>
      </c>
    </row>
    <row r="390" spans="1:27" ht="40.799999999999997" x14ac:dyDescent="0.3">
      <c r="A390" s="18" t="s">
        <v>1099</v>
      </c>
      <c r="B390" s="12">
        <f t="shared" si="276"/>
        <v>1</v>
      </c>
      <c r="C390" s="13" t="s">
        <v>968</v>
      </c>
      <c r="D390" s="13" t="s">
        <v>969</v>
      </c>
      <c r="E390" s="17">
        <v>6206</v>
      </c>
      <c r="F390" s="13" t="s">
        <v>1369</v>
      </c>
      <c r="G390" s="25" t="s">
        <v>1370</v>
      </c>
      <c r="H390" s="52" t="s">
        <v>749</v>
      </c>
      <c r="I390" s="12" t="s">
        <v>122</v>
      </c>
      <c r="J390" s="12" t="s">
        <v>450</v>
      </c>
      <c r="K390" s="12" t="s">
        <v>1371</v>
      </c>
      <c r="L390" s="12" t="s">
        <v>972</v>
      </c>
      <c r="M390" s="12" t="s">
        <v>1372</v>
      </c>
      <c r="N390" s="12" t="s">
        <v>974</v>
      </c>
      <c r="O390" s="28" t="s">
        <v>1573</v>
      </c>
      <c r="P39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Paredones por tipo de cultivo, durante el Periodo 2020-2021 de acuerdo a datos recopilados por la Ministerio de Ciencias, Tecnología, Conocimiento e Innovación- Unidades</v>
      </c>
      <c r="Q390" s="27" t="s">
        <v>709</v>
      </c>
      <c r="R390" s="28"/>
      <c r="S390" s="15" t="s">
        <v>1574</v>
      </c>
      <c r="T390" s="16">
        <f t="shared" si="277"/>
        <v>777</v>
      </c>
      <c r="U390" s="24" t="s">
        <v>445</v>
      </c>
      <c r="V390" s="20" t="str">
        <f>+Sitio_Publico[[#This Row],[idcoleccion]]&amp;"-"&amp;Sitio_Publico[[#This Row],[id]]</f>
        <v>1-0389</v>
      </c>
      <c r="W390" s="20">
        <f>+VLOOKUP(Sitio_Publico[[#This Row],[territorio]],Estructura!$AE$4:$AH$1500,4,0)</f>
        <v>40006206</v>
      </c>
      <c r="X390" s="20" t="str">
        <f>+VLOOKUP(Sitio_Publico[[#This Row],[tema]],Estructura!$G$4:$J$1514,4,0)</f>
        <v>T-365</v>
      </c>
      <c r="Y390" s="20" t="str">
        <f>+VLOOKUP(Sitio_Publico[[#This Row],[contenido]],Estructura!$L$4:$O$18,4,0)</f>
        <v>C-366</v>
      </c>
      <c r="Z390" s="20" t="str">
        <f>+VLOOKUP(Sitio_Publico[[#This Row],[Filtro Integrado]],Estructura!$U$4:$W$52,3,0)</f>
        <v>FI-1</v>
      </c>
      <c r="AA390" s="20" t="str">
        <f>+VLOOKUP(Sitio_Publico[[#This Row],[Muestra]],Estructura!$Y$4:$AB$175,4,0)</f>
        <v>M-414</v>
      </c>
    </row>
    <row r="391" spans="1:27" ht="40.799999999999997" x14ac:dyDescent="0.3">
      <c r="A391" s="18" t="s">
        <v>1100</v>
      </c>
      <c r="B391" s="12">
        <f t="shared" si="276"/>
        <v>1</v>
      </c>
      <c r="C391" s="13" t="s">
        <v>968</v>
      </c>
      <c r="D391" s="13" t="s">
        <v>969</v>
      </c>
      <c r="E391" s="17">
        <v>6301</v>
      </c>
      <c r="F391" s="13" t="s">
        <v>1369</v>
      </c>
      <c r="G391" s="25" t="s">
        <v>1370</v>
      </c>
      <c r="H391" s="52" t="s">
        <v>749</v>
      </c>
      <c r="I391" s="12" t="s">
        <v>123</v>
      </c>
      <c r="J391" s="12" t="s">
        <v>450</v>
      </c>
      <c r="K391" s="12" t="s">
        <v>1371</v>
      </c>
      <c r="L391" s="12" t="s">
        <v>972</v>
      </c>
      <c r="M391" s="12" t="s">
        <v>1372</v>
      </c>
      <c r="N391" s="12" t="s">
        <v>974</v>
      </c>
      <c r="O391" s="28" t="s">
        <v>1575</v>
      </c>
      <c r="P39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Fernando por tipo de cultivo, durante el Periodo 2020-2021 de acuerdo a datos recopilados por la Ministerio de Ciencias, Tecnología, Conocimiento e Innovación- Unidades</v>
      </c>
      <c r="Q391" s="27" t="s">
        <v>709</v>
      </c>
      <c r="R391" s="28"/>
      <c r="S391" s="15" t="s">
        <v>1576</v>
      </c>
      <c r="T391" s="16">
        <f t="shared" si="277"/>
        <v>777</v>
      </c>
      <c r="U391" s="24" t="s">
        <v>445</v>
      </c>
      <c r="V391" s="20" t="str">
        <f>+Sitio_Publico[[#This Row],[idcoleccion]]&amp;"-"&amp;Sitio_Publico[[#This Row],[id]]</f>
        <v>1-0390</v>
      </c>
      <c r="W391" s="20">
        <f>+VLOOKUP(Sitio_Publico[[#This Row],[territorio]],Estructura!$AE$4:$AH$1500,4,0)</f>
        <v>40006301</v>
      </c>
      <c r="X391" s="20" t="str">
        <f>+VLOOKUP(Sitio_Publico[[#This Row],[tema]],Estructura!$G$4:$J$1514,4,0)</f>
        <v>T-365</v>
      </c>
      <c r="Y391" s="20" t="str">
        <f>+VLOOKUP(Sitio_Publico[[#This Row],[contenido]],Estructura!$L$4:$O$18,4,0)</f>
        <v>C-366</v>
      </c>
      <c r="Z391" s="20" t="str">
        <f>+VLOOKUP(Sitio_Publico[[#This Row],[Filtro Integrado]],Estructura!$U$4:$W$52,3,0)</f>
        <v>FI-1</v>
      </c>
      <c r="AA391" s="20" t="str">
        <f>+VLOOKUP(Sitio_Publico[[#This Row],[Muestra]],Estructura!$Y$4:$AB$175,4,0)</f>
        <v>M-414</v>
      </c>
    </row>
    <row r="392" spans="1:27" ht="36" x14ac:dyDescent="0.3">
      <c r="A392" s="18" t="s">
        <v>1101</v>
      </c>
      <c r="B392" s="12">
        <f t="shared" si="276"/>
        <v>1</v>
      </c>
      <c r="C392" s="13" t="s">
        <v>968</v>
      </c>
      <c r="D392" s="13" t="s">
        <v>969</v>
      </c>
      <c r="E392" s="17">
        <v>6302</v>
      </c>
      <c r="F392" s="13" t="s">
        <v>1369</v>
      </c>
      <c r="G392" s="25" t="s">
        <v>1370</v>
      </c>
      <c r="H392" s="52" t="s">
        <v>749</v>
      </c>
      <c r="I392" s="12" t="s">
        <v>124</v>
      </c>
      <c r="J392" s="12" t="s">
        <v>450</v>
      </c>
      <c r="K392" s="12" t="s">
        <v>1371</v>
      </c>
      <c r="L392" s="12" t="s">
        <v>972</v>
      </c>
      <c r="M392" s="12" t="s">
        <v>1372</v>
      </c>
      <c r="N392" s="12" t="s">
        <v>974</v>
      </c>
      <c r="O392" s="28" t="s">
        <v>1577</v>
      </c>
      <c r="P39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Chépica por tipo de cultivo, durante el Periodo 2020-2021 de acuerdo a datos recopilados por la Ministerio de Ciencias, Tecnología, Conocimiento e Innovación- Unidades</v>
      </c>
      <c r="Q392" s="27" t="s">
        <v>709</v>
      </c>
      <c r="R392" s="28"/>
      <c r="S392" s="15" t="s">
        <v>1578</v>
      </c>
      <c r="T392" s="16">
        <f t="shared" si="277"/>
        <v>777</v>
      </c>
      <c r="U392" s="24" t="s">
        <v>445</v>
      </c>
      <c r="V392" s="20" t="str">
        <f>+Sitio_Publico[[#This Row],[idcoleccion]]&amp;"-"&amp;Sitio_Publico[[#This Row],[id]]</f>
        <v>1-0391</v>
      </c>
      <c r="W392" s="20">
        <f>+VLOOKUP(Sitio_Publico[[#This Row],[territorio]],Estructura!$AE$4:$AH$1500,4,0)</f>
        <v>40006302</v>
      </c>
      <c r="X392" s="20" t="str">
        <f>+VLOOKUP(Sitio_Publico[[#This Row],[tema]],Estructura!$G$4:$J$1514,4,0)</f>
        <v>T-365</v>
      </c>
      <c r="Y392" s="20" t="str">
        <f>+VLOOKUP(Sitio_Publico[[#This Row],[contenido]],Estructura!$L$4:$O$18,4,0)</f>
        <v>C-366</v>
      </c>
      <c r="Z392" s="20" t="str">
        <f>+VLOOKUP(Sitio_Publico[[#This Row],[Filtro Integrado]],Estructura!$U$4:$W$52,3,0)</f>
        <v>FI-1</v>
      </c>
      <c r="AA392" s="20" t="str">
        <f>+VLOOKUP(Sitio_Publico[[#This Row],[Muestra]],Estructura!$Y$4:$AB$175,4,0)</f>
        <v>M-414</v>
      </c>
    </row>
    <row r="393" spans="1:27" ht="40.799999999999997" x14ac:dyDescent="0.3">
      <c r="A393" s="18" t="s">
        <v>1102</v>
      </c>
      <c r="B393" s="12">
        <f t="shared" si="276"/>
        <v>1</v>
      </c>
      <c r="C393" s="13" t="s">
        <v>968</v>
      </c>
      <c r="D393" s="13" t="s">
        <v>969</v>
      </c>
      <c r="E393" s="17">
        <v>6303</v>
      </c>
      <c r="F393" s="13" t="s">
        <v>1369</v>
      </c>
      <c r="G393" s="25" t="s">
        <v>1370</v>
      </c>
      <c r="H393" s="52" t="s">
        <v>749</v>
      </c>
      <c r="I393" s="12" t="s">
        <v>125</v>
      </c>
      <c r="J393" s="12" t="s">
        <v>450</v>
      </c>
      <c r="K393" s="12" t="s">
        <v>1371</v>
      </c>
      <c r="L393" s="12" t="s">
        <v>972</v>
      </c>
      <c r="M393" s="12" t="s">
        <v>1372</v>
      </c>
      <c r="N393" s="12" t="s">
        <v>974</v>
      </c>
      <c r="O393" s="28" t="s">
        <v>1579</v>
      </c>
      <c r="P39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Chimbarongo por tipo de cultivo, durante el Periodo 2020-2021 de acuerdo a datos recopilados por la Ministerio de Ciencias, Tecnología, Conocimiento e Innovación- Unidades</v>
      </c>
      <c r="Q393" s="27" t="s">
        <v>709</v>
      </c>
      <c r="R393" s="28"/>
      <c r="S393" s="15" t="s">
        <v>1580</v>
      </c>
      <c r="T393" s="16">
        <f t="shared" si="277"/>
        <v>777</v>
      </c>
      <c r="U393" s="24" t="s">
        <v>445</v>
      </c>
      <c r="V393" s="20" t="str">
        <f>+Sitio_Publico[[#This Row],[idcoleccion]]&amp;"-"&amp;Sitio_Publico[[#This Row],[id]]</f>
        <v>1-0392</v>
      </c>
      <c r="W393" s="20">
        <f>+VLOOKUP(Sitio_Publico[[#This Row],[territorio]],Estructura!$AE$4:$AH$1500,4,0)</f>
        <v>40006303</v>
      </c>
      <c r="X393" s="20" t="str">
        <f>+VLOOKUP(Sitio_Publico[[#This Row],[tema]],Estructura!$G$4:$J$1514,4,0)</f>
        <v>T-365</v>
      </c>
      <c r="Y393" s="20" t="str">
        <f>+VLOOKUP(Sitio_Publico[[#This Row],[contenido]],Estructura!$L$4:$O$18,4,0)</f>
        <v>C-366</v>
      </c>
      <c r="Z393" s="20" t="str">
        <f>+VLOOKUP(Sitio_Publico[[#This Row],[Filtro Integrado]],Estructura!$U$4:$W$52,3,0)</f>
        <v>FI-1</v>
      </c>
      <c r="AA393" s="20" t="str">
        <f>+VLOOKUP(Sitio_Publico[[#This Row],[Muestra]],Estructura!$Y$4:$AB$175,4,0)</f>
        <v>M-414</v>
      </c>
    </row>
    <row r="394" spans="1:27" ht="36" x14ac:dyDescent="0.3">
      <c r="A394" s="18" t="s">
        <v>1103</v>
      </c>
      <c r="B394" s="12">
        <f t="shared" si="276"/>
        <v>1</v>
      </c>
      <c r="C394" s="13" t="s">
        <v>968</v>
      </c>
      <c r="D394" s="13" t="s">
        <v>969</v>
      </c>
      <c r="E394" s="17">
        <v>6304</v>
      </c>
      <c r="F394" s="13" t="s">
        <v>1369</v>
      </c>
      <c r="G394" s="25" t="s">
        <v>1370</v>
      </c>
      <c r="H394" s="52" t="s">
        <v>749</v>
      </c>
      <c r="I394" s="12" t="s">
        <v>126</v>
      </c>
      <c r="J394" s="12" t="s">
        <v>450</v>
      </c>
      <c r="K394" s="12" t="s">
        <v>1371</v>
      </c>
      <c r="L394" s="12" t="s">
        <v>972</v>
      </c>
      <c r="M394" s="12" t="s">
        <v>1372</v>
      </c>
      <c r="N394" s="12" t="s">
        <v>974</v>
      </c>
      <c r="O394" s="28" t="s">
        <v>1581</v>
      </c>
      <c r="P39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Lolol por tipo de cultivo, durante el Periodo 2020-2021 de acuerdo a datos recopilados por la Ministerio de Ciencias, Tecnología, Conocimiento e Innovación- Unidades</v>
      </c>
      <c r="Q394" s="27" t="s">
        <v>709</v>
      </c>
      <c r="R394" s="28"/>
      <c r="S394" s="15" t="s">
        <v>1582</v>
      </c>
      <c r="T394" s="16">
        <f t="shared" si="277"/>
        <v>777</v>
      </c>
      <c r="U394" s="24" t="s">
        <v>445</v>
      </c>
      <c r="V394" s="20" t="str">
        <f>+Sitio_Publico[[#This Row],[idcoleccion]]&amp;"-"&amp;Sitio_Publico[[#This Row],[id]]</f>
        <v>1-0393</v>
      </c>
      <c r="W394" s="20">
        <f>+VLOOKUP(Sitio_Publico[[#This Row],[territorio]],Estructura!$AE$4:$AH$1500,4,0)</f>
        <v>40006304</v>
      </c>
      <c r="X394" s="20" t="str">
        <f>+VLOOKUP(Sitio_Publico[[#This Row],[tema]],Estructura!$G$4:$J$1514,4,0)</f>
        <v>T-365</v>
      </c>
      <c r="Y394" s="20" t="str">
        <f>+VLOOKUP(Sitio_Publico[[#This Row],[contenido]],Estructura!$L$4:$O$18,4,0)</f>
        <v>C-366</v>
      </c>
      <c r="Z394" s="20" t="str">
        <f>+VLOOKUP(Sitio_Publico[[#This Row],[Filtro Integrado]],Estructura!$U$4:$W$52,3,0)</f>
        <v>FI-1</v>
      </c>
      <c r="AA394" s="20" t="str">
        <f>+VLOOKUP(Sitio_Publico[[#This Row],[Muestra]],Estructura!$Y$4:$AB$175,4,0)</f>
        <v>M-414</v>
      </c>
    </row>
    <row r="395" spans="1:27" ht="36" x14ac:dyDescent="0.3">
      <c r="A395" s="18" t="s">
        <v>1104</v>
      </c>
      <c r="B395" s="12">
        <f t="shared" si="276"/>
        <v>1</v>
      </c>
      <c r="C395" s="13" t="s">
        <v>968</v>
      </c>
      <c r="D395" s="13" t="s">
        <v>969</v>
      </c>
      <c r="E395" s="17">
        <v>6305</v>
      </c>
      <c r="F395" s="13" t="s">
        <v>1369</v>
      </c>
      <c r="G395" s="25" t="s">
        <v>1370</v>
      </c>
      <c r="H395" s="52" t="s">
        <v>749</v>
      </c>
      <c r="I395" s="12" t="s">
        <v>127</v>
      </c>
      <c r="J395" s="12" t="s">
        <v>450</v>
      </c>
      <c r="K395" s="12" t="s">
        <v>1371</v>
      </c>
      <c r="L395" s="12" t="s">
        <v>972</v>
      </c>
      <c r="M395" s="12" t="s">
        <v>1372</v>
      </c>
      <c r="N395" s="12" t="s">
        <v>974</v>
      </c>
      <c r="O395" s="28" t="s">
        <v>1583</v>
      </c>
      <c r="P39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Nancagua por tipo de cultivo, durante el Periodo 2020-2021 de acuerdo a datos recopilados por la Ministerio de Ciencias, Tecnología, Conocimiento e Innovación- Unidades</v>
      </c>
      <c r="Q395" s="27" t="s">
        <v>709</v>
      </c>
      <c r="R395" s="28"/>
      <c r="S395" s="15" t="s">
        <v>1584</v>
      </c>
      <c r="T395" s="16">
        <f t="shared" si="277"/>
        <v>777</v>
      </c>
      <c r="U395" s="24" t="s">
        <v>445</v>
      </c>
      <c r="V395" s="20" t="str">
        <f>+Sitio_Publico[[#This Row],[idcoleccion]]&amp;"-"&amp;Sitio_Publico[[#This Row],[id]]</f>
        <v>1-0394</v>
      </c>
      <c r="W395" s="20">
        <f>+VLOOKUP(Sitio_Publico[[#This Row],[territorio]],Estructura!$AE$4:$AH$1500,4,0)</f>
        <v>40006305</v>
      </c>
      <c r="X395" s="20" t="str">
        <f>+VLOOKUP(Sitio_Publico[[#This Row],[tema]],Estructura!$G$4:$J$1514,4,0)</f>
        <v>T-365</v>
      </c>
      <c r="Y395" s="20" t="str">
        <f>+VLOOKUP(Sitio_Publico[[#This Row],[contenido]],Estructura!$L$4:$O$18,4,0)</f>
        <v>C-366</v>
      </c>
      <c r="Z395" s="20" t="str">
        <f>+VLOOKUP(Sitio_Publico[[#This Row],[Filtro Integrado]],Estructura!$U$4:$W$52,3,0)</f>
        <v>FI-1</v>
      </c>
      <c r="AA395" s="20" t="str">
        <f>+VLOOKUP(Sitio_Publico[[#This Row],[Muestra]],Estructura!$Y$4:$AB$175,4,0)</f>
        <v>M-414</v>
      </c>
    </row>
    <row r="396" spans="1:27" ht="36" x14ac:dyDescent="0.3">
      <c r="A396" s="18" t="s">
        <v>1105</v>
      </c>
      <c r="B396" s="12">
        <f t="shared" si="276"/>
        <v>1</v>
      </c>
      <c r="C396" s="13" t="s">
        <v>968</v>
      </c>
      <c r="D396" s="13" t="s">
        <v>969</v>
      </c>
      <c r="E396" s="17">
        <v>6306</v>
      </c>
      <c r="F396" s="13" t="s">
        <v>1369</v>
      </c>
      <c r="G396" s="25" t="s">
        <v>1370</v>
      </c>
      <c r="H396" s="52" t="s">
        <v>749</v>
      </c>
      <c r="I396" s="12" t="s">
        <v>128</v>
      </c>
      <c r="J396" s="12" t="s">
        <v>450</v>
      </c>
      <c r="K396" s="12" t="s">
        <v>1371</v>
      </c>
      <c r="L396" s="12" t="s">
        <v>972</v>
      </c>
      <c r="M396" s="12" t="s">
        <v>1372</v>
      </c>
      <c r="N396" s="12" t="s">
        <v>974</v>
      </c>
      <c r="O396" s="28" t="s">
        <v>1585</v>
      </c>
      <c r="P39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Palmilla por tipo de cultivo, durante el Periodo 2020-2021 de acuerdo a datos recopilados por la Ministerio de Ciencias, Tecnología, Conocimiento e Innovación- Unidades</v>
      </c>
      <c r="Q396" s="27" t="s">
        <v>709</v>
      </c>
      <c r="R396" s="28"/>
      <c r="S396" s="15" t="s">
        <v>1586</v>
      </c>
      <c r="T396" s="16">
        <f t="shared" si="277"/>
        <v>777</v>
      </c>
      <c r="U396" s="24" t="s">
        <v>445</v>
      </c>
      <c r="V396" s="20" t="str">
        <f>+Sitio_Publico[[#This Row],[idcoleccion]]&amp;"-"&amp;Sitio_Publico[[#This Row],[id]]</f>
        <v>1-0395</v>
      </c>
      <c r="W396" s="20">
        <f>+VLOOKUP(Sitio_Publico[[#This Row],[territorio]],Estructura!$AE$4:$AH$1500,4,0)</f>
        <v>40006306</v>
      </c>
      <c r="X396" s="20" t="str">
        <f>+VLOOKUP(Sitio_Publico[[#This Row],[tema]],Estructura!$G$4:$J$1514,4,0)</f>
        <v>T-365</v>
      </c>
      <c r="Y396" s="20" t="str">
        <f>+VLOOKUP(Sitio_Publico[[#This Row],[contenido]],Estructura!$L$4:$O$18,4,0)</f>
        <v>C-366</v>
      </c>
      <c r="Z396" s="20" t="str">
        <f>+VLOOKUP(Sitio_Publico[[#This Row],[Filtro Integrado]],Estructura!$U$4:$W$52,3,0)</f>
        <v>FI-1</v>
      </c>
      <c r="AA396" s="20" t="str">
        <f>+VLOOKUP(Sitio_Publico[[#This Row],[Muestra]],Estructura!$Y$4:$AB$175,4,0)</f>
        <v>M-414</v>
      </c>
    </row>
    <row r="397" spans="1:27" ht="36" x14ac:dyDescent="0.3">
      <c r="A397" s="18" t="s">
        <v>1106</v>
      </c>
      <c r="B397" s="12">
        <f t="shared" si="276"/>
        <v>1</v>
      </c>
      <c r="C397" s="13" t="s">
        <v>968</v>
      </c>
      <c r="D397" s="13" t="s">
        <v>969</v>
      </c>
      <c r="E397" s="17">
        <v>6307</v>
      </c>
      <c r="F397" s="13" t="s">
        <v>1369</v>
      </c>
      <c r="G397" s="25" t="s">
        <v>1370</v>
      </c>
      <c r="H397" s="52" t="s">
        <v>749</v>
      </c>
      <c r="I397" s="12" t="s">
        <v>129</v>
      </c>
      <c r="J397" s="12" t="s">
        <v>450</v>
      </c>
      <c r="K397" s="12" t="s">
        <v>1371</v>
      </c>
      <c r="L397" s="12" t="s">
        <v>972</v>
      </c>
      <c r="M397" s="12" t="s">
        <v>1372</v>
      </c>
      <c r="N397" s="12" t="s">
        <v>974</v>
      </c>
      <c r="O397" s="28" t="s">
        <v>1587</v>
      </c>
      <c r="P39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Peralillo por tipo de cultivo, durante el Periodo 2020-2021 de acuerdo a datos recopilados por la Ministerio de Ciencias, Tecnología, Conocimiento e Innovación- Unidades</v>
      </c>
      <c r="Q397" s="27" t="s">
        <v>709</v>
      </c>
      <c r="R397" s="28"/>
      <c r="S397" s="15" t="s">
        <v>1588</v>
      </c>
      <c r="T397" s="16">
        <f t="shared" si="277"/>
        <v>777</v>
      </c>
      <c r="U397" s="24" t="s">
        <v>445</v>
      </c>
      <c r="V397" s="20" t="str">
        <f>+Sitio_Publico[[#This Row],[idcoleccion]]&amp;"-"&amp;Sitio_Publico[[#This Row],[id]]</f>
        <v>1-0396</v>
      </c>
      <c r="W397" s="20">
        <f>+VLOOKUP(Sitio_Publico[[#This Row],[territorio]],Estructura!$AE$4:$AH$1500,4,0)</f>
        <v>40006307</v>
      </c>
      <c r="X397" s="20" t="str">
        <f>+VLOOKUP(Sitio_Publico[[#This Row],[tema]],Estructura!$G$4:$J$1514,4,0)</f>
        <v>T-365</v>
      </c>
      <c r="Y397" s="20" t="str">
        <f>+VLOOKUP(Sitio_Publico[[#This Row],[contenido]],Estructura!$L$4:$O$18,4,0)</f>
        <v>C-366</v>
      </c>
      <c r="Z397" s="20" t="str">
        <f>+VLOOKUP(Sitio_Publico[[#This Row],[Filtro Integrado]],Estructura!$U$4:$W$52,3,0)</f>
        <v>FI-1</v>
      </c>
      <c r="AA397" s="20" t="str">
        <f>+VLOOKUP(Sitio_Publico[[#This Row],[Muestra]],Estructura!$Y$4:$AB$175,4,0)</f>
        <v>M-414</v>
      </c>
    </row>
    <row r="398" spans="1:27" ht="36" x14ac:dyDescent="0.3">
      <c r="A398" s="18" t="s">
        <v>1107</v>
      </c>
      <c r="B398" s="12">
        <f t="shared" si="276"/>
        <v>1</v>
      </c>
      <c r="C398" s="13" t="s">
        <v>968</v>
      </c>
      <c r="D398" s="13" t="s">
        <v>969</v>
      </c>
      <c r="E398" s="17">
        <v>6308</v>
      </c>
      <c r="F398" s="13" t="s">
        <v>1369</v>
      </c>
      <c r="G398" s="25" t="s">
        <v>1370</v>
      </c>
      <c r="H398" s="52" t="s">
        <v>749</v>
      </c>
      <c r="I398" s="12" t="s">
        <v>130</v>
      </c>
      <c r="J398" s="12" t="s">
        <v>450</v>
      </c>
      <c r="K398" s="12" t="s">
        <v>1371</v>
      </c>
      <c r="L398" s="12" t="s">
        <v>972</v>
      </c>
      <c r="M398" s="12" t="s">
        <v>1372</v>
      </c>
      <c r="N398" s="12" t="s">
        <v>974</v>
      </c>
      <c r="O398" s="28" t="s">
        <v>1589</v>
      </c>
      <c r="P39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Placilla por tipo de cultivo, durante el Periodo 2020-2021 de acuerdo a datos recopilados por la Ministerio de Ciencias, Tecnología, Conocimiento e Innovación- Unidades</v>
      </c>
      <c r="Q398" s="27" t="s">
        <v>709</v>
      </c>
      <c r="R398" s="28"/>
      <c r="S398" s="15" t="s">
        <v>1590</v>
      </c>
      <c r="T398" s="16">
        <f t="shared" si="277"/>
        <v>777</v>
      </c>
      <c r="U398" s="24" t="s">
        <v>445</v>
      </c>
      <c r="V398" s="20" t="str">
        <f>+Sitio_Publico[[#This Row],[idcoleccion]]&amp;"-"&amp;Sitio_Publico[[#This Row],[id]]</f>
        <v>1-0397</v>
      </c>
      <c r="W398" s="20">
        <f>+VLOOKUP(Sitio_Publico[[#This Row],[territorio]],Estructura!$AE$4:$AH$1500,4,0)</f>
        <v>40006308</v>
      </c>
      <c r="X398" s="20" t="str">
        <f>+VLOOKUP(Sitio_Publico[[#This Row],[tema]],Estructura!$G$4:$J$1514,4,0)</f>
        <v>T-365</v>
      </c>
      <c r="Y398" s="20" t="str">
        <f>+VLOOKUP(Sitio_Publico[[#This Row],[contenido]],Estructura!$L$4:$O$18,4,0)</f>
        <v>C-366</v>
      </c>
      <c r="Z398" s="20" t="str">
        <f>+VLOOKUP(Sitio_Publico[[#This Row],[Filtro Integrado]],Estructura!$U$4:$W$52,3,0)</f>
        <v>FI-1</v>
      </c>
      <c r="AA398" s="20" t="str">
        <f>+VLOOKUP(Sitio_Publico[[#This Row],[Muestra]],Estructura!$Y$4:$AB$175,4,0)</f>
        <v>M-414</v>
      </c>
    </row>
    <row r="399" spans="1:27" ht="40.799999999999997" x14ac:dyDescent="0.3">
      <c r="A399" s="18" t="s">
        <v>1108</v>
      </c>
      <c r="B399" s="12">
        <f t="shared" si="276"/>
        <v>1</v>
      </c>
      <c r="C399" s="13" t="s">
        <v>968</v>
      </c>
      <c r="D399" s="13" t="s">
        <v>969</v>
      </c>
      <c r="E399" s="17">
        <v>6309</v>
      </c>
      <c r="F399" s="13" t="s">
        <v>1369</v>
      </c>
      <c r="G399" s="25" t="s">
        <v>1370</v>
      </c>
      <c r="H399" s="52" t="s">
        <v>749</v>
      </c>
      <c r="I399" s="12" t="s">
        <v>131</v>
      </c>
      <c r="J399" s="12" t="s">
        <v>450</v>
      </c>
      <c r="K399" s="12" t="s">
        <v>1371</v>
      </c>
      <c r="L399" s="12" t="s">
        <v>972</v>
      </c>
      <c r="M399" s="12" t="s">
        <v>1372</v>
      </c>
      <c r="N399" s="12" t="s">
        <v>974</v>
      </c>
      <c r="O399" s="28" t="s">
        <v>1591</v>
      </c>
      <c r="P39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Pumanque por tipo de cultivo, durante el Periodo 2020-2021 de acuerdo a datos recopilados por la Ministerio de Ciencias, Tecnología, Conocimiento e Innovación- Unidades</v>
      </c>
      <c r="Q399" s="27" t="s">
        <v>709</v>
      </c>
      <c r="R399" s="28"/>
      <c r="S399" s="15" t="s">
        <v>1592</v>
      </c>
      <c r="T399" s="16">
        <f t="shared" si="277"/>
        <v>777</v>
      </c>
      <c r="U399" s="24" t="s">
        <v>445</v>
      </c>
      <c r="V399" s="20" t="str">
        <f>+Sitio_Publico[[#This Row],[idcoleccion]]&amp;"-"&amp;Sitio_Publico[[#This Row],[id]]</f>
        <v>1-0398</v>
      </c>
      <c r="W399" s="20">
        <f>+VLOOKUP(Sitio_Publico[[#This Row],[territorio]],Estructura!$AE$4:$AH$1500,4,0)</f>
        <v>40006309</v>
      </c>
      <c r="X399" s="20" t="str">
        <f>+VLOOKUP(Sitio_Publico[[#This Row],[tema]],Estructura!$G$4:$J$1514,4,0)</f>
        <v>T-365</v>
      </c>
      <c r="Y399" s="20" t="str">
        <f>+VLOOKUP(Sitio_Publico[[#This Row],[contenido]],Estructura!$L$4:$O$18,4,0)</f>
        <v>C-366</v>
      </c>
      <c r="Z399" s="20" t="str">
        <f>+VLOOKUP(Sitio_Publico[[#This Row],[Filtro Integrado]],Estructura!$U$4:$W$52,3,0)</f>
        <v>FI-1</v>
      </c>
      <c r="AA399" s="20" t="str">
        <f>+VLOOKUP(Sitio_Publico[[#This Row],[Muestra]],Estructura!$Y$4:$AB$175,4,0)</f>
        <v>M-414</v>
      </c>
    </row>
    <row r="400" spans="1:27" ht="40.799999999999997" x14ac:dyDescent="0.3">
      <c r="A400" s="18" t="s">
        <v>1109</v>
      </c>
      <c r="B400" s="12">
        <f t="shared" si="276"/>
        <v>1</v>
      </c>
      <c r="C400" s="13" t="s">
        <v>968</v>
      </c>
      <c r="D400" s="13" t="s">
        <v>969</v>
      </c>
      <c r="E400" s="17">
        <v>6310</v>
      </c>
      <c r="F400" s="13" t="s">
        <v>1369</v>
      </c>
      <c r="G400" s="25" t="s">
        <v>1370</v>
      </c>
      <c r="H400" s="52" t="s">
        <v>749</v>
      </c>
      <c r="I400" s="12" t="s">
        <v>132</v>
      </c>
      <c r="J400" s="12" t="s">
        <v>450</v>
      </c>
      <c r="K400" s="12" t="s">
        <v>1371</v>
      </c>
      <c r="L400" s="12" t="s">
        <v>972</v>
      </c>
      <c r="M400" s="12" t="s">
        <v>1372</v>
      </c>
      <c r="N400" s="12" t="s">
        <v>974</v>
      </c>
      <c r="O400" s="28" t="s">
        <v>1593</v>
      </c>
      <c r="P40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Santa Cruz por tipo de cultivo, durante el Periodo 2020-2021 de acuerdo a datos recopilados por la Ministerio de Ciencias, Tecnología, Conocimiento e Innovación- Unidades</v>
      </c>
      <c r="Q400" s="27" t="s">
        <v>709</v>
      </c>
      <c r="R400" s="28"/>
      <c r="S400" s="15" t="s">
        <v>1594</v>
      </c>
      <c r="T400" s="16">
        <f t="shared" si="277"/>
        <v>777</v>
      </c>
      <c r="U400" s="24" t="s">
        <v>445</v>
      </c>
      <c r="V400" s="20" t="str">
        <f>+Sitio_Publico[[#This Row],[idcoleccion]]&amp;"-"&amp;Sitio_Publico[[#This Row],[id]]</f>
        <v>1-0399</v>
      </c>
      <c r="W400" s="20">
        <f>+VLOOKUP(Sitio_Publico[[#This Row],[territorio]],Estructura!$AE$4:$AH$1500,4,0)</f>
        <v>40006310</v>
      </c>
      <c r="X400" s="20" t="str">
        <f>+VLOOKUP(Sitio_Publico[[#This Row],[tema]],Estructura!$G$4:$J$1514,4,0)</f>
        <v>T-365</v>
      </c>
      <c r="Y400" s="20" t="str">
        <f>+VLOOKUP(Sitio_Publico[[#This Row],[contenido]],Estructura!$L$4:$O$18,4,0)</f>
        <v>C-366</v>
      </c>
      <c r="Z400" s="20" t="str">
        <f>+VLOOKUP(Sitio_Publico[[#This Row],[Filtro Integrado]],Estructura!$U$4:$W$52,3,0)</f>
        <v>FI-1</v>
      </c>
      <c r="AA400" s="20" t="str">
        <f>+VLOOKUP(Sitio_Publico[[#This Row],[Muestra]],Estructura!$Y$4:$AB$175,4,0)</f>
        <v>M-414</v>
      </c>
    </row>
    <row r="401" spans="1:27" ht="36" x14ac:dyDescent="0.3">
      <c r="A401" s="18" t="s">
        <v>1110</v>
      </c>
      <c r="B401" s="12">
        <f t="shared" si="276"/>
        <v>1</v>
      </c>
      <c r="C401" s="13" t="s">
        <v>968</v>
      </c>
      <c r="D401" s="13" t="s">
        <v>969</v>
      </c>
      <c r="E401" s="17">
        <v>7101</v>
      </c>
      <c r="F401" s="13" t="s">
        <v>1369</v>
      </c>
      <c r="G401" s="25" t="s">
        <v>1370</v>
      </c>
      <c r="H401" s="52" t="s">
        <v>749</v>
      </c>
      <c r="I401" s="12" t="s">
        <v>133</v>
      </c>
      <c r="J401" s="12" t="s">
        <v>450</v>
      </c>
      <c r="K401" s="12" t="s">
        <v>1371</v>
      </c>
      <c r="L401" s="12" t="s">
        <v>972</v>
      </c>
      <c r="M401" s="12" t="s">
        <v>1372</v>
      </c>
      <c r="N401" s="12" t="s">
        <v>974</v>
      </c>
      <c r="O401" s="28" t="s">
        <v>1595</v>
      </c>
      <c r="P40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Talca por tipo de cultivo, durante el Periodo 2020-2021 de acuerdo a datos recopilados por la Ministerio de Ciencias, Tecnología, Conocimiento e Innovación- Unidades</v>
      </c>
      <c r="Q401" s="27" t="s">
        <v>709</v>
      </c>
      <c r="R401" s="28"/>
      <c r="S401" s="15" t="s">
        <v>1596</v>
      </c>
      <c r="T401" s="16">
        <f t="shared" si="277"/>
        <v>777</v>
      </c>
      <c r="U401" s="24" t="s">
        <v>445</v>
      </c>
      <c r="V401" s="20" t="str">
        <f>+Sitio_Publico[[#This Row],[idcoleccion]]&amp;"-"&amp;Sitio_Publico[[#This Row],[id]]</f>
        <v>1-0400</v>
      </c>
      <c r="W401" s="20">
        <f>+VLOOKUP(Sitio_Publico[[#This Row],[territorio]],Estructura!$AE$4:$AH$1500,4,0)</f>
        <v>40007101</v>
      </c>
      <c r="X401" s="20" t="str">
        <f>+VLOOKUP(Sitio_Publico[[#This Row],[tema]],Estructura!$G$4:$J$1514,4,0)</f>
        <v>T-365</v>
      </c>
      <c r="Y401" s="20" t="str">
        <f>+VLOOKUP(Sitio_Publico[[#This Row],[contenido]],Estructura!$L$4:$O$18,4,0)</f>
        <v>C-366</v>
      </c>
      <c r="Z401" s="20" t="str">
        <f>+VLOOKUP(Sitio_Publico[[#This Row],[Filtro Integrado]],Estructura!$U$4:$W$52,3,0)</f>
        <v>FI-1</v>
      </c>
      <c r="AA401" s="20" t="str">
        <f>+VLOOKUP(Sitio_Publico[[#This Row],[Muestra]],Estructura!$Y$4:$AB$175,4,0)</f>
        <v>M-414</v>
      </c>
    </row>
    <row r="402" spans="1:27" ht="40.799999999999997" x14ac:dyDescent="0.3">
      <c r="A402" s="18" t="s">
        <v>1111</v>
      </c>
      <c r="B402" s="12">
        <f t="shared" si="276"/>
        <v>1</v>
      </c>
      <c r="C402" s="13" t="s">
        <v>968</v>
      </c>
      <c r="D402" s="13" t="s">
        <v>969</v>
      </c>
      <c r="E402" s="17">
        <v>7102</v>
      </c>
      <c r="F402" s="13" t="s">
        <v>1369</v>
      </c>
      <c r="G402" s="25" t="s">
        <v>1370</v>
      </c>
      <c r="H402" s="52" t="s">
        <v>749</v>
      </c>
      <c r="I402" s="12" t="s">
        <v>134</v>
      </c>
      <c r="J402" s="12" t="s">
        <v>450</v>
      </c>
      <c r="K402" s="12" t="s">
        <v>1371</v>
      </c>
      <c r="L402" s="12" t="s">
        <v>972</v>
      </c>
      <c r="M402" s="12" t="s">
        <v>1372</v>
      </c>
      <c r="N402" s="12" t="s">
        <v>974</v>
      </c>
      <c r="O402" s="28" t="s">
        <v>1597</v>
      </c>
      <c r="P40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Constitución por tipo de cultivo, durante el Periodo 2020-2021 de acuerdo a datos recopilados por la Ministerio de Ciencias, Tecnología, Conocimiento e Innovación- Unidades</v>
      </c>
      <c r="Q402" s="27" t="s">
        <v>709</v>
      </c>
      <c r="R402" s="28"/>
      <c r="S402" s="15" t="s">
        <v>1598</v>
      </c>
      <c r="T402" s="16">
        <f t="shared" si="277"/>
        <v>777</v>
      </c>
      <c r="U402" s="24" t="s">
        <v>445</v>
      </c>
      <c r="V402" s="20" t="str">
        <f>+Sitio_Publico[[#This Row],[idcoleccion]]&amp;"-"&amp;Sitio_Publico[[#This Row],[id]]</f>
        <v>1-0401</v>
      </c>
      <c r="W402" s="20">
        <f>+VLOOKUP(Sitio_Publico[[#This Row],[territorio]],Estructura!$AE$4:$AH$1500,4,0)</f>
        <v>40007102</v>
      </c>
      <c r="X402" s="20" t="str">
        <f>+VLOOKUP(Sitio_Publico[[#This Row],[tema]],Estructura!$G$4:$J$1514,4,0)</f>
        <v>T-365</v>
      </c>
      <c r="Y402" s="20" t="str">
        <f>+VLOOKUP(Sitio_Publico[[#This Row],[contenido]],Estructura!$L$4:$O$18,4,0)</f>
        <v>C-366</v>
      </c>
      <c r="Z402" s="20" t="str">
        <f>+VLOOKUP(Sitio_Publico[[#This Row],[Filtro Integrado]],Estructura!$U$4:$W$52,3,0)</f>
        <v>FI-1</v>
      </c>
      <c r="AA402" s="20" t="str">
        <f>+VLOOKUP(Sitio_Publico[[#This Row],[Muestra]],Estructura!$Y$4:$AB$175,4,0)</f>
        <v>M-414</v>
      </c>
    </row>
    <row r="403" spans="1:27" ht="36" x14ac:dyDescent="0.3">
      <c r="A403" s="18" t="s">
        <v>1112</v>
      </c>
      <c r="B403" s="12">
        <f t="shared" si="276"/>
        <v>1</v>
      </c>
      <c r="C403" s="13" t="s">
        <v>968</v>
      </c>
      <c r="D403" s="13" t="s">
        <v>969</v>
      </c>
      <c r="E403" s="17">
        <v>7103</v>
      </c>
      <c r="F403" s="13" t="s">
        <v>1369</v>
      </c>
      <c r="G403" s="25" t="s">
        <v>1370</v>
      </c>
      <c r="H403" s="52" t="s">
        <v>749</v>
      </c>
      <c r="I403" s="12" t="s">
        <v>135</v>
      </c>
      <c r="J403" s="12" t="s">
        <v>450</v>
      </c>
      <c r="K403" s="12" t="s">
        <v>1371</v>
      </c>
      <c r="L403" s="12" t="s">
        <v>972</v>
      </c>
      <c r="M403" s="12" t="s">
        <v>1372</v>
      </c>
      <c r="N403" s="12" t="s">
        <v>974</v>
      </c>
      <c r="O403" s="28" t="s">
        <v>1599</v>
      </c>
      <c r="P40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Curepto por tipo de cultivo, durante el Periodo 2020-2021 de acuerdo a datos recopilados por la Ministerio de Ciencias, Tecnología, Conocimiento e Innovación- Unidades</v>
      </c>
      <c r="Q403" s="27" t="s">
        <v>709</v>
      </c>
      <c r="R403" s="28"/>
      <c r="S403" s="15" t="s">
        <v>1600</v>
      </c>
      <c r="T403" s="16">
        <f t="shared" si="277"/>
        <v>777</v>
      </c>
      <c r="U403" s="24" t="s">
        <v>445</v>
      </c>
      <c r="V403" s="20" t="str">
        <f>+Sitio_Publico[[#This Row],[idcoleccion]]&amp;"-"&amp;Sitio_Publico[[#This Row],[id]]</f>
        <v>1-0402</v>
      </c>
      <c r="W403" s="20">
        <f>+VLOOKUP(Sitio_Publico[[#This Row],[territorio]],Estructura!$AE$4:$AH$1500,4,0)</f>
        <v>40007103</v>
      </c>
      <c r="X403" s="20" t="str">
        <f>+VLOOKUP(Sitio_Publico[[#This Row],[tema]],Estructura!$G$4:$J$1514,4,0)</f>
        <v>T-365</v>
      </c>
      <c r="Y403" s="20" t="str">
        <f>+VLOOKUP(Sitio_Publico[[#This Row],[contenido]],Estructura!$L$4:$O$18,4,0)</f>
        <v>C-366</v>
      </c>
      <c r="Z403" s="20" t="str">
        <f>+VLOOKUP(Sitio_Publico[[#This Row],[Filtro Integrado]],Estructura!$U$4:$W$52,3,0)</f>
        <v>FI-1</v>
      </c>
      <c r="AA403" s="20" t="str">
        <f>+VLOOKUP(Sitio_Publico[[#This Row],[Muestra]],Estructura!$Y$4:$AB$175,4,0)</f>
        <v>M-414</v>
      </c>
    </row>
    <row r="404" spans="1:27" ht="40.799999999999997" x14ac:dyDescent="0.3">
      <c r="A404" s="18" t="s">
        <v>1113</v>
      </c>
      <c r="B404" s="12">
        <f t="shared" si="276"/>
        <v>1</v>
      </c>
      <c r="C404" s="13" t="s">
        <v>968</v>
      </c>
      <c r="D404" s="13" t="s">
        <v>969</v>
      </c>
      <c r="E404" s="17">
        <v>7104</v>
      </c>
      <c r="F404" s="13" t="s">
        <v>1369</v>
      </c>
      <c r="G404" s="25" t="s">
        <v>1370</v>
      </c>
      <c r="H404" s="52" t="s">
        <v>749</v>
      </c>
      <c r="I404" s="12" t="s">
        <v>136</v>
      </c>
      <c r="J404" s="12" t="s">
        <v>450</v>
      </c>
      <c r="K404" s="12" t="s">
        <v>1371</v>
      </c>
      <c r="L404" s="12" t="s">
        <v>972</v>
      </c>
      <c r="M404" s="12" t="s">
        <v>1372</v>
      </c>
      <c r="N404" s="12" t="s">
        <v>974</v>
      </c>
      <c r="O404" s="28" t="s">
        <v>1601</v>
      </c>
      <c r="P40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Empedrado por tipo de cultivo, durante el Periodo 2020-2021 de acuerdo a datos recopilados por la Ministerio de Ciencias, Tecnología, Conocimiento e Innovación- Unidades</v>
      </c>
      <c r="Q404" s="27" t="s">
        <v>709</v>
      </c>
      <c r="R404" s="28"/>
      <c r="S404" s="15" t="s">
        <v>1602</v>
      </c>
      <c r="T404" s="16">
        <f t="shared" si="277"/>
        <v>777</v>
      </c>
      <c r="U404" s="24" t="s">
        <v>445</v>
      </c>
      <c r="V404" s="20" t="str">
        <f>+Sitio_Publico[[#This Row],[idcoleccion]]&amp;"-"&amp;Sitio_Publico[[#This Row],[id]]</f>
        <v>1-0403</v>
      </c>
      <c r="W404" s="20">
        <f>+VLOOKUP(Sitio_Publico[[#This Row],[territorio]],Estructura!$AE$4:$AH$1500,4,0)</f>
        <v>40007104</v>
      </c>
      <c r="X404" s="20" t="str">
        <f>+VLOOKUP(Sitio_Publico[[#This Row],[tema]],Estructura!$G$4:$J$1514,4,0)</f>
        <v>T-365</v>
      </c>
      <c r="Y404" s="20" t="str">
        <f>+VLOOKUP(Sitio_Publico[[#This Row],[contenido]],Estructura!$L$4:$O$18,4,0)</f>
        <v>C-366</v>
      </c>
      <c r="Z404" s="20" t="str">
        <f>+VLOOKUP(Sitio_Publico[[#This Row],[Filtro Integrado]],Estructura!$U$4:$W$52,3,0)</f>
        <v>FI-1</v>
      </c>
      <c r="AA404" s="20" t="str">
        <f>+VLOOKUP(Sitio_Publico[[#This Row],[Muestra]],Estructura!$Y$4:$AB$175,4,0)</f>
        <v>M-414</v>
      </c>
    </row>
    <row r="405" spans="1:27" ht="36" x14ac:dyDescent="0.3">
      <c r="A405" s="18" t="s">
        <v>1114</v>
      </c>
      <c r="B405" s="12">
        <f t="shared" si="276"/>
        <v>1</v>
      </c>
      <c r="C405" s="13" t="s">
        <v>968</v>
      </c>
      <c r="D405" s="13" t="s">
        <v>969</v>
      </c>
      <c r="E405" s="17">
        <v>7105</v>
      </c>
      <c r="F405" s="13" t="s">
        <v>1369</v>
      </c>
      <c r="G405" s="25" t="s">
        <v>1370</v>
      </c>
      <c r="H405" s="52" t="s">
        <v>749</v>
      </c>
      <c r="I405" s="12" t="s">
        <v>24</v>
      </c>
      <c r="J405" s="12" t="s">
        <v>450</v>
      </c>
      <c r="K405" s="12" t="s">
        <v>1371</v>
      </c>
      <c r="L405" s="12" t="s">
        <v>972</v>
      </c>
      <c r="M405" s="12" t="s">
        <v>1372</v>
      </c>
      <c r="N405" s="12" t="s">
        <v>974</v>
      </c>
      <c r="O405" s="28" t="s">
        <v>1603</v>
      </c>
      <c r="P40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Maule por tipo de cultivo, durante el Periodo 2020-2021 de acuerdo a datos recopilados por la Ministerio de Ciencias, Tecnología, Conocimiento e Innovación- Unidades</v>
      </c>
      <c r="Q405" s="27" t="s">
        <v>709</v>
      </c>
      <c r="R405" s="28"/>
      <c r="S405" s="15" t="s">
        <v>1604</v>
      </c>
      <c r="T405" s="16">
        <f t="shared" si="277"/>
        <v>777</v>
      </c>
      <c r="U405" s="24" t="s">
        <v>445</v>
      </c>
      <c r="V405" s="20" t="str">
        <f>+Sitio_Publico[[#This Row],[idcoleccion]]&amp;"-"&amp;Sitio_Publico[[#This Row],[id]]</f>
        <v>1-0404</v>
      </c>
      <c r="W405" s="20">
        <f>+VLOOKUP(Sitio_Publico[[#This Row],[territorio]],Estructura!$AE$4:$AH$1500,4,0)</f>
        <v>40007105</v>
      </c>
      <c r="X405" s="20" t="str">
        <f>+VLOOKUP(Sitio_Publico[[#This Row],[tema]],Estructura!$G$4:$J$1514,4,0)</f>
        <v>T-365</v>
      </c>
      <c r="Y405" s="20" t="str">
        <f>+VLOOKUP(Sitio_Publico[[#This Row],[contenido]],Estructura!$L$4:$O$18,4,0)</f>
        <v>C-366</v>
      </c>
      <c r="Z405" s="20" t="str">
        <f>+VLOOKUP(Sitio_Publico[[#This Row],[Filtro Integrado]],Estructura!$U$4:$W$52,3,0)</f>
        <v>FI-1</v>
      </c>
      <c r="AA405" s="20" t="str">
        <f>+VLOOKUP(Sitio_Publico[[#This Row],[Muestra]],Estructura!$Y$4:$AB$175,4,0)</f>
        <v>M-414</v>
      </c>
    </row>
    <row r="406" spans="1:27" ht="36" x14ac:dyDescent="0.3">
      <c r="A406" s="18" t="s">
        <v>1115</v>
      </c>
      <c r="B406" s="12">
        <f t="shared" si="276"/>
        <v>1</v>
      </c>
      <c r="C406" s="13" t="s">
        <v>968</v>
      </c>
      <c r="D406" s="13" t="s">
        <v>969</v>
      </c>
      <c r="E406" s="17">
        <v>7106</v>
      </c>
      <c r="F406" s="13" t="s">
        <v>1369</v>
      </c>
      <c r="G406" s="25" t="s">
        <v>1370</v>
      </c>
      <c r="H406" s="52" t="s">
        <v>749</v>
      </c>
      <c r="I406" s="12" t="s">
        <v>137</v>
      </c>
      <c r="J406" s="12" t="s">
        <v>450</v>
      </c>
      <c r="K406" s="12" t="s">
        <v>1371</v>
      </c>
      <c r="L406" s="12" t="s">
        <v>972</v>
      </c>
      <c r="M406" s="12" t="s">
        <v>1372</v>
      </c>
      <c r="N406" s="12" t="s">
        <v>974</v>
      </c>
      <c r="O406" s="28" t="s">
        <v>1605</v>
      </c>
      <c r="P40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Pelarco por tipo de cultivo, durante el Periodo 2020-2021 de acuerdo a datos recopilados por la Ministerio de Ciencias, Tecnología, Conocimiento e Innovación- Unidades</v>
      </c>
      <c r="Q406" s="27" t="s">
        <v>709</v>
      </c>
      <c r="R406" s="28"/>
      <c r="S406" s="15" t="s">
        <v>1606</v>
      </c>
      <c r="T406" s="16">
        <f t="shared" si="277"/>
        <v>777</v>
      </c>
      <c r="U406" s="24" t="s">
        <v>445</v>
      </c>
      <c r="V406" s="20" t="str">
        <f>+Sitio_Publico[[#This Row],[idcoleccion]]&amp;"-"&amp;Sitio_Publico[[#This Row],[id]]</f>
        <v>1-0405</v>
      </c>
      <c r="W406" s="20">
        <f>+VLOOKUP(Sitio_Publico[[#This Row],[territorio]],Estructura!$AE$4:$AH$1500,4,0)</f>
        <v>40007106</v>
      </c>
      <c r="X406" s="20" t="str">
        <f>+VLOOKUP(Sitio_Publico[[#This Row],[tema]],Estructura!$G$4:$J$1514,4,0)</f>
        <v>T-365</v>
      </c>
      <c r="Y406" s="20" t="str">
        <f>+VLOOKUP(Sitio_Publico[[#This Row],[contenido]],Estructura!$L$4:$O$18,4,0)</f>
        <v>C-366</v>
      </c>
      <c r="Z406" s="20" t="str">
        <f>+VLOOKUP(Sitio_Publico[[#This Row],[Filtro Integrado]],Estructura!$U$4:$W$52,3,0)</f>
        <v>FI-1</v>
      </c>
      <c r="AA406" s="20" t="str">
        <f>+VLOOKUP(Sitio_Publico[[#This Row],[Muestra]],Estructura!$Y$4:$AB$175,4,0)</f>
        <v>M-414</v>
      </c>
    </row>
    <row r="407" spans="1:27" ht="36" x14ac:dyDescent="0.3">
      <c r="A407" s="18" t="s">
        <v>1116</v>
      </c>
      <c r="B407" s="12">
        <f t="shared" si="276"/>
        <v>1</v>
      </c>
      <c r="C407" s="13" t="s">
        <v>968</v>
      </c>
      <c r="D407" s="13" t="s">
        <v>969</v>
      </c>
      <c r="E407" s="17">
        <v>7107</v>
      </c>
      <c r="F407" s="13" t="s">
        <v>1369</v>
      </c>
      <c r="G407" s="25" t="s">
        <v>1370</v>
      </c>
      <c r="H407" s="52" t="s">
        <v>749</v>
      </c>
      <c r="I407" s="12" t="s">
        <v>138</v>
      </c>
      <c r="J407" s="12" t="s">
        <v>450</v>
      </c>
      <c r="K407" s="12" t="s">
        <v>1371</v>
      </c>
      <c r="L407" s="12" t="s">
        <v>972</v>
      </c>
      <c r="M407" s="12" t="s">
        <v>1372</v>
      </c>
      <c r="N407" s="12" t="s">
        <v>974</v>
      </c>
      <c r="O407" s="28" t="s">
        <v>1607</v>
      </c>
      <c r="P40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Pencahue por tipo de cultivo, durante el Periodo 2020-2021 de acuerdo a datos recopilados por la Ministerio de Ciencias, Tecnología, Conocimiento e Innovación- Unidades</v>
      </c>
      <c r="Q407" s="27" t="s">
        <v>709</v>
      </c>
      <c r="R407" s="28"/>
      <c r="S407" s="15" t="s">
        <v>1608</v>
      </c>
      <c r="T407" s="16">
        <f t="shared" si="277"/>
        <v>777</v>
      </c>
      <c r="U407" s="24" t="s">
        <v>445</v>
      </c>
      <c r="V407" s="20" t="str">
        <f>+Sitio_Publico[[#This Row],[idcoleccion]]&amp;"-"&amp;Sitio_Publico[[#This Row],[id]]</f>
        <v>1-0406</v>
      </c>
      <c r="W407" s="20">
        <f>+VLOOKUP(Sitio_Publico[[#This Row],[territorio]],Estructura!$AE$4:$AH$1500,4,0)</f>
        <v>40007107</v>
      </c>
      <c r="X407" s="20" t="str">
        <f>+VLOOKUP(Sitio_Publico[[#This Row],[tema]],Estructura!$G$4:$J$1514,4,0)</f>
        <v>T-365</v>
      </c>
      <c r="Y407" s="20" t="str">
        <f>+VLOOKUP(Sitio_Publico[[#This Row],[contenido]],Estructura!$L$4:$O$18,4,0)</f>
        <v>C-366</v>
      </c>
      <c r="Z407" s="20" t="str">
        <f>+VLOOKUP(Sitio_Publico[[#This Row],[Filtro Integrado]],Estructura!$U$4:$W$52,3,0)</f>
        <v>FI-1</v>
      </c>
      <c r="AA407" s="20" t="str">
        <f>+VLOOKUP(Sitio_Publico[[#This Row],[Muestra]],Estructura!$Y$4:$AB$175,4,0)</f>
        <v>M-414</v>
      </c>
    </row>
    <row r="408" spans="1:27" ht="36" x14ac:dyDescent="0.3">
      <c r="A408" s="18" t="s">
        <v>1117</v>
      </c>
      <c r="B408" s="12">
        <f t="shared" si="276"/>
        <v>1</v>
      </c>
      <c r="C408" s="13" t="s">
        <v>968</v>
      </c>
      <c r="D408" s="13" t="s">
        <v>969</v>
      </c>
      <c r="E408" s="17">
        <v>7108</v>
      </c>
      <c r="F408" s="13" t="s">
        <v>1369</v>
      </c>
      <c r="G408" s="25" t="s">
        <v>1370</v>
      </c>
      <c r="H408" s="52" t="s">
        <v>749</v>
      </c>
      <c r="I408" s="12" t="s">
        <v>139</v>
      </c>
      <c r="J408" s="12" t="s">
        <v>450</v>
      </c>
      <c r="K408" s="12" t="s">
        <v>1371</v>
      </c>
      <c r="L408" s="12" t="s">
        <v>972</v>
      </c>
      <c r="M408" s="12" t="s">
        <v>1372</v>
      </c>
      <c r="N408" s="12" t="s">
        <v>974</v>
      </c>
      <c r="O408" s="28" t="s">
        <v>1609</v>
      </c>
      <c r="P40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Claro por tipo de cultivo, durante el Periodo 2020-2021 de acuerdo a datos recopilados por la Ministerio de Ciencias, Tecnología, Conocimiento e Innovación- Unidades</v>
      </c>
      <c r="Q408" s="27" t="s">
        <v>709</v>
      </c>
      <c r="R408" s="28"/>
      <c r="S408" s="15" t="s">
        <v>1610</v>
      </c>
      <c r="T408" s="16">
        <f t="shared" si="277"/>
        <v>777</v>
      </c>
      <c r="U408" s="24" t="s">
        <v>445</v>
      </c>
      <c r="V408" s="20" t="str">
        <f>+Sitio_Publico[[#This Row],[idcoleccion]]&amp;"-"&amp;Sitio_Publico[[#This Row],[id]]</f>
        <v>1-0407</v>
      </c>
      <c r="W408" s="20">
        <f>+VLOOKUP(Sitio_Publico[[#This Row],[territorio]],Estructura!$AE$4:$AH$1500,4,0)</f>
        <v>40007108</v>
      </c>
      <c r="X408" s="20" t="str">
        <f>+VLOOKUP(Sitio_Publico[[#This Row],[tema]],Estructura!$G$4:$J$1514,4,0)</f>
        <v>T-365</v>
      </c>
      <c r="Y408" s="20" t="str">
        <f>+VLOOKUP(Sitio_Publico[[#This Row],[contenido]],Estructura!$L$4:$O$18,4,0)</f>
        <v>C-366</v>
      </c>
      <c r="Z408" s="20" t="str">
        <f>+VLOOKUP(Sitio_Publico[[#This Row],[Filtro Integrado]],Estructura!$U$4:$W$52,3,0)</f>
        <v>FI-1</v>
      </c>
      <c r="AA408" s="20" t="str">
        <f>+VLOOKUP(Sitio_Publico[[#This Row],[Muestra]],Estructura!$Y$4:$AB$175,4,0)</f>
        <v>M-414</v>
      </c>
    </row>
    <row r="409" spans="1:27" ht="40.799999999999997" x14ac:dyDescent="0.3">
      <c r="A409" s="18" t="s">
        <v>1118</v>
      </c>
      <c r="B409" s="12">
        <f t="shared" si="276"/>
        <v>1</v>
      </c>
      <c r="C409" s="13" t="s">
        <v>968</v>
      </c>
      <c r="D409" s="13" t="s">
        <v>969</v>
      </c>
      <c r="E409" s="17">
        <v>7109</v>
      </c>
      <c r="F409" s="13" t="s">
        <v>1369</v>
      </c>
      <c r="G409" s="25" t="s">
        <v>1370</v>
      </c>
      <c r="H409" s="52" t="s">
        <v>749</v>
      </c>
      <c r="I409" s="12" t="s">
        <v>140</v>
      </c>
      <c r="J409" s="12" t="s">
        <v>450</v>
      </c>
      <c r="K409" s="12" t="s">
        <v>1371</v>
      </c>
      <c r="L409" s="12" t="s">
        <v>972</v>
      </c>
      <c r="M409" s="12" t="s">
        <v>1372</v>
      </c>
      <c r="N409" s="12" t="s">
        <v>974</v>
      </c>
      <c r="O409" s="28" t="s">
        <v>1611</v>
      </c>
      <c r="P40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Clemente por tipo de cultivo, durante el Periodo 2020-2021 de acuerdo a datos recopilados por la Ministerio de Ciencias, Tecnología, Conocimiento e Innovación- Unidades</v>
      </c>
      <c r="Q409" s="27" t="s">
        <v>709</v>
      </c>
      <c r="R409" s="28"/>
      <c r="S409" s="15" t="s">
        <v>1612</v>
      </c>
      <c r="T409" s="16">
        <f t="shared" si="277"/>
        <v>777</v>
      </c>
      <c r="U409" s="24" t="s">
        <v>445</v>
      </c>
      <c r="V409" s="20" t="str">
        <f>+Sitio_Publico[[#This Row],[idcoleccion]]&amp;"-"&amp;Sitio_Publico[[#This Row],[id]]</f>
        <v>1-0408</v>
      </c>
      <c r="W409" s="20">
        <f>+VLOOKUP(Sitio_Publico[[#This Row],[territorio]],Estructura!$AE$4:$AH$1500,4,0)</f>
        <v>40007109</v>
      </c>
      <c r="X409" s="20" t="str">
        <f>+VLOOKUP(Sitio_Publico[[#This Row],[tema]],Estructura!$G$4:$J$1514,4,0)</f>
        <v>T-365</v>
      </c>
      <c r="Y409" s="20" t="str">
        <f>+VLOOKUP(Sitio_Publico[[#This Row],[contenido]],Estructura!$L$4:$O$18,4,0)</f>
        <v>C-366</v>
      </c>
      <c r="Z409" s="20" t="str">
        <f>+VLOOKUP(Sitio_Publico[[#This Row],[Filtro Integrado]],Estructura!$U$4:$W$52,3,0)</f>
        <v>FI-1</v>
      </c>
      <c r="AA409" s="20" t="str">
        <f>+VLOOKUP(Sitio_Publico[[#This Row],[Muestra]],Estructura!$Y$4:$AB$175,4,0)</f>
        <v>M-414</v>
      </c>
    </row>
    <row r="410" spans="1:27" ht="40.799999999999997" x14ac:dyDescent="0.3">
      <c r="A410" s="18" t="s">
        <v>1119</v>
      </c>
      <c r="B410" s="12">
        <f t="shared" si="276"/>
        <v>1</v>
      </c>
      <c r="C410" s="13" t="s">
        <v>968</v>
      </c>
      <c r="D410" s="13" t="s">
        <v>969</v>
      </c>
      <c r="E410" s="17">
        <v>7110</v>
      </c>
      <c r="F410" s="13" t="s">
        <v>1369</v>
      </c>
      <c r="G410" s="25" t="s">
        <v>1370</v>
      </c>
      <c r="H410" s="52" t="s">
        <v>749</v>
      </c>
      <c r="I410" s="12" t="s">
        <v>141</v>
      </c>
      <c r="J410" s="12" t="s">
        <v>450</v>
      </c>
      <c r="K410" s="12" t="s">
        <v>1371</v>
      </c>
      <c r="L410" s="12" t="s">
        <v>972</v>
      </c>
      <c r="M410" s="12" t="s">
        <v>1372</v>
      </c>
      <c r="N410" s="12" t="s">
        <v>974</v>
      </c>
      <c r="O410" s="28" t="s">
        <v>1613</v>
      </c>
      <c r="P41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Rafael por tipo de cultivo, durante el Periodo 2020-2021 de acuerdo a datos recopilados por la Ministerio de Ciencias, Tecnología, Conocimiento e Innovación- Unidades</v>
      </c>
      <c r="Q410" s="27" t="s">
        <v>709</v>
      </c>
      <c r="R410" s="28"/>
      <c r="S410" s="15" t="s">
        <v>1614</v>
      </c>
      <c r="T410" s="16">
        <f t="shared" si="277"/>
        <v>777</v>
      </c>
      <c r="U410" s="24" t="s">
        <v>445</v>
      </c>
      <c r="V410" s="20" t="str">
        <f>+Sitio_Publico[[#This Row],[idcoleccion]]&amp;"-"&amp;Sitio_Publico[[#This Row],[id]]</f>
        <v>1-0409</v>
      </c>
      <c r="W410" s="20">
        <f>+VLOOKUP(Sitio_Publico[[#This Row],[territorio]],Estructura!$AE$4:$AH$1500,4,0)</f>
        <v>40007110</v>
      </c>
      <c r="X410" s="20" t="str">
        <f>+VLOOKUP(Sitio_Publico[[#This Row],[tema]],Estructura!$G$4:$J$1514,4,0)</f>
        <v>T-365</v>
      </c>
      <c r="Y410" s="20" t="str">
        <f>+VLOOKUP(Sitio_Publico[[#This Row],[contenido]],Estructura!$L$4:$O$18,4,0)</f>
        <v>C-366</v>
      </c>
      <c r="Z410" s="20" t="str">
        <f>+VLOOKUP(Sitio_Publico[[#This Row],[Filtro Integrado]],Estructura!$U$4:$W$52,3,0)</f>
        <v>FI-1</v>
      </c>
      <c r="AA410" s="20" t="str">
        <f>+VLOOKUP(Sitio_Publico[[#This Row],[Muestra]],Estructura!$Y$4:$AB$175,4,0)</f>
        <v>M-414</v>
      </c>
    </row>
    <row r="411" spans="1:27" ht="40.799999999999997" x14ac:dyDescent="0.3">
      <c r="A411" s="18" t="s">
        <v>1120</v>
      </c>
      <c r="B411" s="12">
        <f t="shared" si="276"/>
        <v>1</v>
      </c>
      <c r="C411" s="13" t="s">
        <v>968</v>
      </c>
      <c r="D411" s="13" t="s">
        <v>969</v>
      </c>
      <c r="E411" s="17">
        <v>7201</v>
      </c>
      <c r="F411" s="13" t="s">
        <v>1369</v>
      </c>
      <c r="G411" s="25" t="s">
        <v>1370</v>
      </c>
      <c r="H411" s="52" t="s">
        <v>749</v>
      </c>
      <c r="I411" s="12" t="s">
        <v>142</v>
      </c>
      <c r="J411" s="12" t="s">
        <v>450</v>
      </c>
      <c r="K411" s="12" t="s">
        <v>1371</v>
      </c>
      <c r="L411" s="12" t="s">
        <v>972</v>
      </c>
      <c r="M411" s="12" t="s">
        <v>1372</v>
      </c>
      <c r="N411" s="12" t="s">
        <v>974</v>
      </c>
      <c r="O411" s="28" t="s">
        <v>1615</v>
      </c>
      <c r="P41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Cauquenes por tipo de cultivo, durante el Periodo 2020-2021 de acuerdo a datos recopilados por la Ministerio de Ciencias, Tecnología, Conocimiento e Innovación- Unidades</v>
      </c>
      <c r="Q411" s="27" t="s">
        <v>709</v>
      </c>
      <c r="R411" s="28"/>
      <c r="S411" s="15" t="s">
        <v>1616</v>
      </c>
      <c r="T411" s="16">
        <f t="shared" si="277"/>
        <v>777</v>
      </c>
      <c r="U411" s="24" t="s">
        <v>445</v>
      </c>
      <c r="V411" s="20" t="str">
        <f>+Sitio_Publico[[#This Row],[idcoleccion]]&amp;"-"&amp;Sitio_Publico[[#This Row],[id]]</f>
        <v>1-0410</v>
      </c>
      <c r="W411" s="20">
        <f>+VLOOKUP(Sitio_Publico[[#This Row],[territorio]],Estructura!$AE$4:$AH$1500,4,0)</f>
        <v>40007201</v>
      </c>
      <c r="X411" s="20" t="str">
        <f>+VLOOKUP(Sitio_Publico[[#This Row],[tema]],Estructura!$G$4:$J$1514,4,0)</f>
        <v>T-365</v>
      </c>
      <c r="Y411" s="20" t="str">
        <f>+VLOOKUP(Sitio_Publico[[#This Row],[contenido]],Estructura!$L$4:$O$18,4,0)</f>
        <v>C-366</v>
      </c>
      <c r="Z411" s="20" t="str">
        <f>+VLOOKUP(Sitio_Publico[[#This Row],[Filtro Integrado]],Estructura!$U$4:$W$52,3,0)</f>
        <v>FI-1</v>
      </c>
      <c r="AA411" s="20" t="str">
        <f>+VLOOKUP(Sitio_Publico[[#This Row],[Muestra]],Estructura!$Y$4:$AB$175,4,0)</f>
        <v>M-414</v>
      </c>
    </row>
    <row r="412" spans="1:27" ht="36" x14ac:dyDescent="0.3">
      <c r="A412" s="18" t="s">
        <v>1121</v>
      </c>
      <c r="B412" s="12">
        <f t="shared" si="276"/>
        <v>1</v>
      </c>
      <c r="C412" s="13" t="s">
        <v>968</v>
      </c>
      <c r="D412" s="13" t="s">
        <v>969</v>
      </c>
      <c r="E412" s="17">
        <v>7202</v>
      </c>
      <c r="F412" s="13" t="s">
        <v>1369</v>
      </c>
      <c r="G412" s="25" t="s">
        <v>1370</v>
      </c>
      <c r="H412" s="52" t="s">
        <v>749</v>
      </c>
      <c r="I412" s="12" t="s">
        <v>143</v>
      </c>
      <c r="J412" s="12" t="s">
        <v>450</v>
      </c>
      <c r="K412" s="12" t="s">
        <v>1371</v>
      </c>
      <c r="L412" s="12" t="s">
        <v>972</v>
      </c>
      <c r="M412" s="12" t="s">
        <v>1372</v>
      </c>
      <c r="N412" s="12" t="s">
        <v>974</v>
      </c>
      <c r="O412" s="28" t="s">
        <v>1617</v>
      </c>
      <c r="P41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Chanco por tipo de cultivo, durante el Periodo 2020-2021 de acuerdo a datos recopilados por la Ministerio de Ciencias, Tecnología, Conocimiento e Innovación- Unidades</v>
      </c>
      <c r="Q412" s="27" t="s">
        <v>709</v>
      </c>
      <c r="R412" s="28"/>
      <c r="S412" s="15" t="s">
        <v>1618</v>
      </c>
      <c r="T412" s="16">
        <f t="shared" si="277"/>
        <v>777</v>
      </c>
      <c r="U412" s="24" t="s">
        <v>445</v>
      </c>
      <c r="V412" s="20" t="str">
        <f>+Sitio_Publico[[#This Row],[idcoleccion]]&amp;"-"&amp;Sitio_Publico[[#This Row],[id]]</f>
        <v>1-0411</v>
      </c>
      <c r="W412" s="20">
        <f>+VLOOKUP(Sitio_Publico[[#This Row],[territorio]],Estructura!$AE$4:$AH$1500,4,0)</f>
        <v>40007202</v>
      </c>
      <c r="X412" s="20" t="str">
        <f>+VLOOKUP(Sitio_Publico[[#This Row],[tema]],Estructura!$G$4:$J$1514,4,0)</f>
        <v>T-365</v>
      </c>
      <c r="Y412" s="20" t="str">
        <f>+VLOOKUP(Sitio_Publico[[#This Row],[contenido]],Estructura!$L$4:$O$18,4,0)</f>
        <v>C-366</v>
      </c>
      <c r="Z412" s="20" t="str">
        <f>+VLOOKUP(Sitio_Publico[[#This Row],[Filtro Integrado]],Estructura!$U$4:$W$52,3,0)</f>
        <v>FI-1</v>
      </c>
      <c r="AA412" s="20" t="str">
        <f>+VLOOKUP(Sitio_Publico[[#This Row],[Muestra]],Estructura!$Y$4:$AB$175,4,0)</f>
        <v>M-414</v>
      </c>
    </row>
    <row r="413" spans="1:27" ht="36" x14ac:dyDescent="0.3">
      <c r="A413" s="18" t="s">
        <v>1122</v>
      </c>
      <c r="B413" s="12">
        <f t="shared" si="276"/>
        <v>1</v>
      </c>
      <c r="C413" s="13" t="s">
        <v>968</v>
      </c>
      <c r="D413" s="13" t="s">
        <v>969</v>
      </c>
      <c r="E413" s="17">
        <v>7203</v>
      </c>
      <c r="F413" s="13" t="s">
        <v>1369</v>
      </c>
      <c r="G413" s="25" t="s">
        <v>1370</v>
      </c>
      <c r="H413" s="52" t="s">
        <v>749</v>
      </c>
      <c r="I413" s="12" t="s">
        <v>144</v>
      </c>
      <c r="J413" s="12" t="s">
        <v>450</v>
      </c>
      <c r="K413" s="12" t="s">
        <v>1371</v>
      </c>
      <c r="L413" s="12" t="s">
        <v>972</v>
      </c>
      <c r="M413" s="12" t="s">
        <v>1372</v>
      </c>
      <c r="N413" s="12" t="s">
        <v>974</v>
      </c>
      <c r="O413" s="28" t="s">
        <v>1619</v>
      </c>
      <c r="P41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Pelluhue por tipo de cultivo, durante el Periodo 2020-2021 de acuerdo a datos recopilados por la Ministerio de Ciencias, Tecnología, Conocimiento e Innovación- Unidades</v>
      </c>
      <c r="Q413" s="27" t="s">
        <v>709</v>
      </c>
      <c r="R413" s="28"/>
      <c r="S413" s="15" t="s">
        <v>1620</v>
      </c>
      <c r="T413" s="16">
        <f t="shared" si="277"/>
        <v>777</v>
      </c>
      <c r="U413" s="24" t="s">
        <v>445</v>
      </c>
      <c r="V413" s="20" t="str">
        <f>+Sitio_Publico[[#This Row],[idcoleccion]]&amp;"-"&amp;Sitio_Publico[[#This Row],[id]]</f>
        <v>1-0412</v>
      </c>
      <c r="W413" s="20">
        <f>+VLOOKUP(Sitio_Publico[[#This Row],[territorio]],Estructura!$AE$4:$AH$1500,4,0)</f>
        <v>40007203</v>
      </c>
      <c r="X413" s="20" t="str">
        <f>+VLOOKUP(Sitio_Publico[[#This Row],[tema]],Estructura!$G$4:$J$1514,4,0)</f>
        <v>T-365</v>
      </c>
      <c r="Y413" s="20" t="str">
        <f>+VLOOKUP(Sitio_Publico[[#This Row],[contenido]],Estructura!$L$4:$O$18,4,0)</f>
        <v>C-366</v>
      </c>
      <c r="Z413" s="20" t="str">
        <f>+VLOOKUP(Sitio_Publico[[#This Row],[Filtro Integrado]],Estructura!$U$4:$W$52,3,0)</f>
        <v>FI-1</v>
      </c>
      <c r="AA413" s="20" t="str">
        <f>+VLOOKUP(Sitio_Publico[[#This Row],[Muestra]],Estructura!$Y$4:$AB$175,4,0)</f>
        <v>M-414</v>
      </c>
    </row>
    <row r="414" spans="1:27" ht="36" x14ac:dyDescent="0.3">
      <c r="A414" s="18" t="s">
        <v>1123</v>
      </c>
      <c r="B414" s="12">
        <f t="shared" si="276"/>
        <v>1</v>
      </c>
      <c r="C414" s="13" t="s">
        <v>968</v>
      </c>
      <c r="D414" s="13" t="s">
        <v>969</v>
      </c>
      <c r="E414" s="17">
        <v>7301</v>
      </c>
      <c r="F414" s="13" t="s">
        <v>1369</v>
      </c>
      <c r="G414" s="25" t="s">
        <v>1370</v>
      </c>
      <c r="H414" s="52" t="s">
        <v>749</v>
      </c>
      <c r="I414" s="12" t="s">
        <v>145</v>
      </c>
      <c r="J414" s="12" t="s">
        <v>450</v>
      </c>
      <c r="K414" s="12" t="s">
        <v>1371</v>
      </c>
      <c r="L414" s="12" t="s">
        <v>972</v>
      </c>
      <c r="M414" s="12" t="s">
        <v>1372</v>
      </c>
      <c r="N414" s="12" t="s">
        <v>974</v>
      </c>
      <c r="O414" s="28" t="s">
        <v>1621</v>
      </c>
      <c r="P41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Curicó por tipo de cultivo, durante el Periodo 2020-2021 de acuerdo a datos recopilados por la Ministerio de Ciencias, Tecnología, Conocimiento e Innovación- Unidades</v>
      </c>
      <c r="Q414" s="27" t="s">
        <v>709</v>
      </c>
      <c r="R414" s="28"/>
      <c r="S414" s="15" t="s">
        <v>1622</v>
      </c>
      <c r="T414" s="16">
        <f t="shared" si="277"/>
        <v>777</v>
      </c>
      <c r="U414" s="24" t="s">
        <v>445</v>
      </c>
      <c r="V414" s="20" t="str">
        <f>+Sitio_Publico[[#This Row],[idcoleccion]]&amp;"-"&amp;Sitio_Publico[[#This Row],[id]]</f>
        <v>1-0413</v>
      </c>
      <c r="W414" s="20">
        <f>+VLOOKUP(Sitio_Publico[[#This Row],[territorio]],Estructura!$AE$4:$AH$1500,4,0)</f>
        <v>40007301</v>
      </c>
      <c r="X414" s="20" t="str">
        <f>+VLOOKUP(Sitio_Publico[[#This Row],[tema]],Estructura!$G$4:$J$1514,4,0)</f>
        <v>T-365</v>
      </c>
      <c r="Y414" s="20" t="str">
        <f>+VLOOKUP(Sitio_Publico[[#This Row],[contenido]],Estructura!$L$4:$O$18,4,0)</f>
        <v>C-366</v>
      </c>
      <c r="Z414" s="20" t="str">
        <f>+VLOOKUP(Sitio_Publico[[#This Row],[Filtro Integrado]],Estructura!$U$4:$W$52,3,0)</f>
        <v>FI-1</v>
      </c>
      <c r="AA414" s="20" t="str">
        <f>+VLOOKUP(Sitio_Publico[[#This Row],[Muestra]],Estructura!$Y$4:$AB$175,4,0)</f>
        <v>M-414</v>
      </c>
    </row>
    <row r="415" spans="1:27" ht="36" x14ac:dyDescent="0.3">
      <c r="A415" s="18" t="s">
        <v>1124</v>
      </c>
      <c r="B415" s="12">
        <f t="shared" si="276"/>
        <v>1</v>
      </c>
      <c r="C415" s="13" t="s">
        <v>968</v>
      </c>
      <c r="D415" s="13" t="s">
        <v>969</v>
      </c>
      <c r="E415" s="17">
        <v>7302</v>
      </c>
      <c r="F415" s="13" t="s">
        <v>1369</v>
      </c>
      <c r="G415" s="25" t="s">
        <v>1370</v>
      </c>
      <c r="H415" s="52" t="s">
        <v>749</v>
      </c>
      <c r="I415" s="12" t="s">
        <v>146</v>
      </c>
      <c r="J415" s="12" t="s">
        <v>450</v>
      </c>
      <c r="K415" s="12" t="s">
        <v>1371</v>
      </c>
      <c r="L415" s="12" t="s">
        <v>972</v>
      </c>
      <c r="M415" s="12" t="s">
        <v>1372</v>
      </c>
      <c r="N415" s="12" t="s">
        <v>974</v>
      </c>
      <c r="O415" s="28" t="s">
        <v>1623</v>
      </c>
      <c r="P41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Hualañé por tipo de cultivo, durante el Periodo 2020-2021 de acuerdo a datos recopilados por la Ministerio de Ciencias, Tecnología, Conocimiento e Innovación- Unidades</v>
      </c>
      <c r="Q415" s="27" t="s">
        <v>709</v>
      </c>
      <c r="R415" s="28"/>
      <c r="S415" s="15" t="s">
        <v>1624</v>
      </c>
      <c r="T415" s="16">
        <f t="shared" si="277"/>
        <v>777</v>
      </c>
      <c r="U415" s="24" t="s">
        <v>445</v>
      </c>
      <c r="V415" s="20" t="str">
        <f>+Sitio_Publico[[#This Row],[idcoleccion]]&amp;"-"&amp;Sitio_Publico[[#This Row],[id]]</f>
        <v>1-0414</v>
      </c>
      <c r="W415" s="20">
        <f>+VLOOKUP(Sitio_Publico[[#This Row],[territorio]],Estructura!$AE$4:$AH$1500,4,0)</f>
        <v>40007302</v>
      </c>
      <c r="X415" s="20" t="str">
        <f>+VLOOKUP(Sitio_Publico[[#This Row],[tema]],Estructura!$G$4:$J$1514,4,0)</f>
        <v>T-365</v>
      </c>
      <c r="Y415" s="20" t="str">
        <f>+VLOOKUP(Sitio_Publico[[#This Row],[contenido]],Estructura!$L$4:$O$18,4,0)</f>
        <v>C-366</v>
      </c>
      <c r="Z415" s="20" t="str">
        <f>+VLOOKUP(Sitio_Publico[[#This Row],[Filtro Integrado]],Estructura!$U$4:$W$52,3,0)</f>
        <v>FI-1</v>
      </c>
      <c r="AA415" s="20" t="str">
        <f>+VLOOKUP(Sitio_Publico[[#This Row],[Muestra]],Estructura!$Y$4:$AB$175,4,0)</f>
        <v>M-414</v>
      </c>
    </row>
    <row r="416" spans="1:27" ht="36" x14ac:dyDescent="0.3">
      <c r="A416" s="18" t="s">
        <v>1125</v>
      </c>
      <c r="B416" s="12">
        <f t="shared" si="276"/>
        <v>1</v>
      </c>
      <c r="C416" s="13" t="s">
        <v>968</v>
      </c>
      <c r="D416" s="13" t="s">
        <v>969</v>
      </c>
      <c r="E416" s="17">
        <v>7303</v>
      </c>
      <c r="F416" s="13" t="s">
        <v>1369</v>
      </c>
      <c r="G416" s="25" t="s">
        <v>1370</v>
      </c>
      <c r="H416" s="52" t="s">
        <v>749</v>
      </c>
      <c r="I416" s="12" t="s">
        <v>147</v>
      </c>
      <c r="J416" s="12" t="s">
        <v>450</v>
      </c>
      <c r="K416" s="12" t="s">
        <v>1371</v>
      </c>
      <c r="L416" s="12" t="s">
        <v>972</v>
      </c>
      <c r="M416" s="12" t="s">
        <v>1372</v>
      </c>
      <c r="N416" s="12" t="s">
        <v>974</v>
      </c>
      <c r="O416" s="28" t="s">
        <v>1625</v>
      </c>
      <c r="P41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Licantén por tipo de cultivo, durante el Periodo 2020-2021 de acuerdo a datos recopilados por la Ministerio de Ciencias, Tecnología, Conocimiento e Innovación- Unidades</v>
      </c>
      <c r="Q416" s="27" t="s">
        <v>709</v>
      </c>
      <c r="R416" s="28"/>
      <c r="S416" s="15" t="s">
        <v>1626</v>
      </c>
      <c r="T416" s="16">
        <f t="shared" si="277"/>
        <v>777</v>
      </c>
      <c r="U416" s="24" t="s">
        <v>445</v>
      </c>
      <c r="V416" s="20" t="str">
        <f>+Sitio_Publico[[#This Row],[idcoleccion]]&amp;"-"&amp;Sitio_Publico[[#This Row],[id]]</f>
        <v>1-0415</v>
      </c>
      <c r="W416" s="20">
        <f>+VLOOKUP(Sitio_Publico[[#This Row],[territorio]],Estructura!$AE$4:$AH$1500,4,0)</f>
        <v>40007303</v>
      </c>
      <c r="X416" s="20" t="str">
        <f>+VLOOKUP(Sitio_Publico[[#This Row],[tema]],Estructura!$G$4:$J$1514,4,0)</f>
        <v>T-365</v>
      </c>
      <c r="Y416" s="20" t="str">
        <f>+VLOOKUP(Sitio_Publico[[#This Row],[contenido]],Estructura!$L$4:$O$18,4,0)</f>
        <v>C-366</v>
      </c>
      <c r="Z416" s="20" t="str">
        <f>+VLOOKUP(Sitio_Publico[[#This Row],[Filtro Integrado]],Estructura!$U$4:$W$52,3,0)</f>
        <v>FI-1</v>
      </c>
      <c r="AA416" s="20" t="str">
        <f>+VLOOKUP(Sitio_Publico[[#This Row],[Muestra]],Estructura!$Y$4:$AB$175,4,0)</f>
        <v>M-414</v>
      </c>
    </row>
    <row r="417" spans="1:27" ht="36" x14ac:dyDescent="0.3">
      <c r="A417" s="18" t="s">
        <v>1126</v>
      </c>
      <c r="B417" s="12">
        <f t="shared" si="276"/>
        <v>1</v>
      </c>
      <c r="C417" s="13" t="s">
        <v>968</v>
      </c>
      <c r="D417" s="13" t="s">
        <v>969</v>
      </c>
      <c r="E417" s="17">
        <v>7304</v>
      </c>
      <c r="F417" s="13" t="s">
        <v>1369</v>
      </c>
      <c r="G417" s="25" t="s">
        <v>1370</v>
      </c>
      <c r="H417" s="52" t="s">
        <v>749</v>
      </c>
      <c r="I417" s="12" t="s">
        <v>148</v>
      </c>
      <c r="J417" s="12" t="s">
        <v>450</v>
      </c>
      <c r="K417" s="12" t="s">
        <v>1371</v>
      </c>
      <c r="L417" s="12" t="s">
        <v>972</v>
      </c>
      <c r="M417" s="12" t="s">
        <v>1372</v>
      </c>
      <c r="N417" s="12" t="s">
        <v>974</v>
      </c>
      <c r="O417" s="28" t="s">
        <v>1627</v>
      </c>
      <c r="P41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Molina por tipo de cultivo, durante el Periodo 2020-2021 de acuerdo a datos recopilados por la Ministerio de Ciencias, Tecnología, Conocimiento e Innovación- Unidades</v>
      </c>
      <c r="Q417" s="27" t="s">
        <v>709</v>
      </c>
      <c r="R417" s="28"/>
      <c r="S417" s="15" t="s">
        <v>1628</v>
      </c>
      <c r="T417" s="16">
        <f t="shared" si="277"/>
        <v>777</v>
      </c>
      <c r="U417" s="24" t="s">
        <v>445</v>
      </c>
      <c r="V417" s="20" t="str">
        <f>+Sitio_Publico[[#This Row],[idcoleccion]]&amp;"-"&amp;Sitio_Publico[[#This Row],[id]]</f>
        <v>1-0416</v>
      </c>
      <c r="W417" s="20">
        <f>+VLOOKUP(Sitio_Publico[[#This Row],[territorio]],Estructura!$AE$4:$AH$1500,4,0)</f>
        <v>40007304</v>
      </c>
      <c r="X417" s="20" t="str">
        <f>+VLOOKUP(Sitio_Publico[[#This Row],[tema]],Estructura!$G$4:$J$1514,4,0)</f>
        <v>T-365</v>
      </c>
      <c r="Y417" s="20" t="str">
        <f>+VLOOKUP(Sitio_Publico[[#This Row],[contenido]],Estructura!$L$4:$O$18,4,0)</f>
        <v>C-366</v>
      </c>
      <c r="Z417" s="20" t="str">
        <f>+VLOOKUP(Sitio_Publico[[#This Row],[Filtro Integrado]],Estructura!$U$4:$W$52,3,0)</f>
        <v>FI-1</v>
      </c>
      <c r="AA417" s="20" t="str">
        <f>+VLOOKUP(Sitio_Publico[[#This Row],[Muestra]],Estructura!$Y$4:$AB$175,4,0)</f>
        <v>M-414</v>
      </c>
    </row>
    <row r="418" spans="1:27" ht="36" x14ac:dyDescent="0.3">
      <c r="A418" s="18" t="s">
        <v>1127</v>
      </c>
      <c r="B418" s="12">
        <f t="shared" si="276"/>
        <v>1</v>
      </c>
      <c r="C418" s="13" t="s">
        <v>968</v>
      </c>
      <c r="D418" s="13" t="s">
        <v>969</v>
      </c>
      <c r="E418" s="17">
        <v>7305</v>
      </c>
      <c r="F418" s="13" t="s">
        <v>1369</v>
      </c>
      <c r="G418" s="25" t="s">
        <v>1370</v>
      </c>
      <c r="H418" s="52" t="s">
        <v>749</v>
      </c>
      <c r="I418" s="12" t="s">
        <v>149</v>
      </c>
      <c r="J418" s="12" t="s">
        <v>450</v>
      </c>
      <c r="K418" s="12" t="s">
        <v>1371</v>
      </c>
      <c r="L418" s="12" t="s">
        <v>972</v>
      </c>
      <c r="M418" s="12" t="s">
        <v>1372</v>
      </c>
      <c r="N418" s="12" t="s">
        <v>974</v>
      </c>
      <c r="O418" s="28" t="s">
        <v>1629</v>
      </c>
      <c r="P41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Rauco por tipo de cultivo, durante el Periodo 2020-2021 de acuerdo a datos recopilados por la Ministerio de Ciencias, Tecnología, Conocimiento e Innovación- Unidades</v>
      </c>
      <c r="Q418" s="27" t="s">
        <v>709</v>
      </c>
      <c r="R418" s="28"/>
      <c r="S418" s="15" t="s">
        <v>1630</v>
      </c>
      <c r="T418" s="16">
        <f t="shared" si="277"/>
        <v>777</v>
      </c>
      <c r="U418" s="24" t="s">
        <v>445</v>
      </c>
      <c r="V418" s="20" t="str">
        <f>+Sitio_Publico[[#This Row],[idcoleccion]]&amp;"-"&amp;Sitio_Publico[[#This Row],[id]]</f>
        <v>1-0417</v>
      </c>
      <c r="W418" s="20">
        <f>+VLOOKUP(Sitio_Publico[[#This Row],[territorio]],Estructura!$AE$4:$AH$1500,4,0)</f>
        <v>40007305</v>
      </c>
      <c r="X418" s="20" t="str">
        <f>+VLOOKUP(Sitio_Publico[[#This Row],[tema]],Estructura!$G$4:$J$1514,4,0)</f>
        <v>T-365</v>
      </c>
      <c r="Y418" s="20" t="str">
        <f>+VLOOKUP(Sitio_Publico[[#This Row],[contenido]],Estructura!$L$4:$O$18,4,0)</f>
        <v>C-366</v>
      </c>
      <c r="Z418" s="20" t="str">
        <f>+VLOOKUP(Sitio_Publico[[#This Row],[Filtro Integrado]],Estructura!$U$4:$W$52,3,0)</f>
        <v>FI-1</v>
      </c>
      <c r="AA418" s="20" t="str">
        <f>+VLOOKUP(Sitio_Publico[[#This Row],[Muestra]],Estructura!$Y$4:$AB$175,4,0)</f>
        <v>M-414</v>
      </c>
    </row>
    <row r="419" spans="1:27" ht="36" x14ac:dyDescent="0.3">
      <c r="A419" s="18" t="s">
        <v>1128</v>
      </c>
      <c r="B419" s="12">
        <f t="shared" si="276"/>
        <v>1</v>
      </c>
      <c r="C419" s="13" t="s">
        <v>968</v>
      </c>
      <c r="D419" s="13" t="s">
        <v>969</v>
      </c>
      <c r="E419" s="17">
        <v>7306</v>
      </c>
      <c r="F419" s="13" t="s">
        <v>1369</v>
      </c>
      <c r="G419" s="25" t="s">
        <v>1370</v>
      </c>
      <c r="H419" s="52" t="s">
        <v>749</v>
      </c>
      <c r="I419" s="12" t="s">
        <v>150</v>
      </c>
      <c r="J419" s="12" t="s">
        <v>450</v>
      </c>
      <c r="K419" s="12" t="s">
        <v>1371</v>
      </c>
      <c r="L419" s="12" t="s">
        <v>972</v>
      </c>
      <c r="M419" s="12" t="s">
        <v>1372</v>
      </c>
      <c r="N419" s="12" t="s">
        <v>974</v>
      </c>
      <c r="O419" s="28" t="s">
        <v>1631</v>
      </c>
      <c r="P41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Romeral por tipo de cultivo, durante el Periodo 2020-2021 de acuerdo a datos recopilados por la Ministerio de Ciencias, Tecnología, Conocimiento e Innovación- Unidades</v>
      </c>
      <c r="Q419" s="27" t="s">
        <v>709</v>
      </c>
      <c r="R419" s="28"/>
      <c r="S419" s="15" t="s">
        <v>1632</v>
      </c>
      <c r="T419" s="16">
        <f t="shared" si="277"/>
        <v>777</v>
      </c>
      <c r="U419" s="24" t="s">
        <v>445</v>
      </c>
      <c r="V419" s="20" t="str">
        <f>+Sitio_Publico[[#This Row],[idcoleccion]]&amp;"-"&amp;Sitio_Publico[[#This Row],[id]]</f>
        <v>1-0418</v>
      </c>
      <c r="W419" s="20">
        <f>+VLOOKUP(Sitio_Publico[[#This Row],[territorio]],Estructura!$AE$4:$AH$1500,4,0)</f>
        <v>40007306</v>
      </c>
      <c r="X419" s="20" t="str">
        <f>+VLOOKUP(Sitio_Publico[[#This Row],[tema]],Estructura!$G$4:$J$1514,4,0)</f>
        <v>T-365</v>
      </c>
      <c r="Y419" s="20" t="str">
        <f>+VLOOKUP(Sitio_Publico[[#This Row],[contenido]],Estructura!$L$4:$O$18,4,0)</f>
        <v>C-366</v>
      </c>
      <c r="Z419" s="20" t="str">
        <f>+VLOOKUP(Sitio_Publico[[#This Row],[Filtro Integrado]],Estructura!$U$4:$W$52,3,0)</f>
        <v>FI-1</v>
      </c>
      <c r="AA419" s="20" t="str">
        <f>+VLOOKUP(Sitio_Publico[[#This Row],[Muestra]],Estructura!$Y$4:$AB$175,4,0)</f>
        <v>M-414</v>
      </c>
    </row>
    <row r="420" spans="1:27" ht="40.799999999999997" x14ac:dyDescent="0.3">
      <c r="A420" s="18" t="s">
        <v>1129</v>
      </c>
      <c r="B420" s="12">
        <f t="shared" si="276"/>
        <v>1</v>
      </c>
      <c r="C420" s="13" t="s">
        <v>968</v>
      </c>
      <c r="D420" s="13" t="s">
        <v>969</v>
      </c>
      <c r="E420" s="17">
        <v>7307</v>
      </c>
      <c r="F420" s="13" t="s">
        <v>1369</v>
      </c>
      <c r="G420" s="25" t="s">
        <v>1370</v>
      </c>
      <c r="H420" s="52" t="s">
        <v>749</v>
      </c>
      <c r="I420" s="12" t="s">
        <v>151</v>
      </c>
      <c r="J420" s="12" t="s">
        <v>450</v>
      </c>
      <c r="K420" s="12" t="s">
        <v>1371</v>
      </c>
      <c r="L420" s="12" t="s">
        <v>972</v>
      </c>
      <c r="M420" s="12" t="s">
        <v>1372</v>
      </c>
      <c r="N420" s="12" t="s">
        <v>974</v>
      </c>
      <c r="O420" s="28" t="s">
        <v>1633</v>
      </c>
      <c r="P42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Sagrada Familia por tipo de cultivo, durante el Periodo 2020-2021 de acuerdo a datos recopilados por la Ministerio de Ciencias, Tecnología, Conocimiento e Innovación- Unidades</v>
      </c>
      <c r="Q420" s="27" t="s">
        <v>709</v>
      </c>
      <c r="R420" s="28"/>
      <c r="S420" s="15" t="s">
        <v>1634</v>
      </c>
      <c r="T420" s="16">
        <f t="shared" si="277"/>
        <v>777</v>
      </c>
      <c r="U420" s="24" t="s">
        <v>445</v>
      </c>
      <c r="V420" s="20" t="str">
        <f>+Sitio_Publico[[#This Row],[idcoleccion]]&amp;"-"&amp;Sitio_Publico[[#This Row],[id]]</f>
        <v>1-0419</v>
      </c>
      <c r="W420" s="20">
        <f>+VLOOKUP(Sitio_Publico[[#This Row],[territorio]],Estructura!$AE$4:$AH$1500,4,0)</f>
        <v>40007307</v>
      </c>
      <c r="X420" s="20" t="str">
        <f>+VLOOKUP(Sitio_Publico[[#This Row],[tema]],Estructura!$G$4:$J$1514,4,0)</f>
        <v>T-365</v>
      </c>
      <c r="Y420" s="20" t="str">
        <f>+VLOOKUP(Sitio_Publico[[#This Row],[contenido]],Estructura!$L$4:$O$18,4,0)</f>
        <v>C-366</v>
      </c>
      <c r="Z420" s="20" t="str">
        <f>+VLOOKUP(Sitio_Publico[[#This Row],[Filtro Integrado]],Estructura!$U$4:$W$52,3,0)</f>
        <v>FI-1</v>
      </c>
      <c r="AA420" s="20" t="str">
        <f>+VLOOKUP(Sitio_Publico[[#This Row],[Muestra]],Estructura!$Y$4:$AB$175,4,0)</f>
        <v>M-414</v>
      </c>
    </row>
    <row r="421" spans="1:27" ht="36" x14ac:dyDescent="0.3">
      <c r="A421" s="18" t="s">
        <v>1130</v>
      </c>
      <c r="B421" s="12">
        <f t="shared" si="276"/>
        <v>1</v>
      </c>
      <c r="C421" s="13" t="s">
        <v>968</v>
      </c>
      <c r="D421" s="13" t="s">
        <v>969</v>
      </c>
      <c r="E421" s="17">
        <v>7308</v>
      </c>
      <c r="F421" s="13" t="s">
        <v>1369</v>
      </c>
      <c r="G421" s="25" t="s">
        <v>1370</v>
      </c>
      <c r="H421" s="52" t="s">
        <v>749</v>
      </c>
      <c r="I421" s="12" t="s">
        <v>152</v>
      </c>
      <c r="J421" s="12" t="s">
        <v>450</v>
      </c>
      <c r="K421" s="12" t="s">
        <v>1371</v>
      </c>
      <c r="L421" s="12" t="s">
        <v>972</v>
      </c>
      <c r="M421" s="12" t="s">
        <v>1372</v>
      </c>
      <c r="N421" s="12" t="s">
        <v>974</v>
      </c>
      <c r="O421" s="28" t="s">
        <v>1635</v>
      </c>
      <c r="P42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Teno por tipo de cultivo, durante el Periodo 2020-2021 de acuerdo a datos recopilados por la Ministerio de Ciencias, Tecnología, Conocimiento e Innovación- Unidades</v>
      </c>
      <c r="Q421" s="27" t="s">
        <v>709</v>
      </c>
      <c r="R421" s="28"/>
      <c r="S421" s="15" t="s">
        <v>1636</v>
      </c>
      <c r="T421" s="16">
        <f t="shared" si="277"/>
        <v>777</v>
      </c>
      <c r="U421" s="24" t="s">
        <v>445</v>
      </c>
      <c r="V421" s="20" t="str">
        <f>+Sitio_Publico[[#This Row],[idcoleccion]]&amp;"-"&amp;Sitio_Publico[[#This Row],[id]]</f>
        <v>1-0420</v>
      </c>
      <c r="W421" s="20">
        <f>+VLOOKUP(Sitio_Publico[[#This Row],[territorio]],Estructura!$AE$4:$AH$1500,4,0)</f>
        <v>40007308</v>
      </c>
      <c r="X421" s="20" t="str">
        <f>+VLOOKUP(Sitio_Publico[[#This Row],[tema]],Estructura!$G$4:$J$1514,4,0)</f>
        <v>T-365</v>
      </c>
      <c r="Y421" s="20" t="str">
        <f>+VLOOKUP(Sitio_Publico[[#This Row],[contenido]],Estructura!$L$4:$O$18,4,0)</f>
        <v>C-366</v>
      </c>
      <c r="Z421" s="20" t="str">
        <f>+VLOOKUP(Sitio_Publico[[#This Row],[Filtro Integrado]],Estructura!$U$4:$W$52,3,0)</f>
        <v>FI-1</v>
      </c>
      <c r="AA421" s="20" t="str">
        <f>+VLOOKUP(Sitio_Publico[[#This Row],[Muestra]],Estructura!$Y$4:$AB$175,4,0)</f>
        <v>M-414</v>
      </c>
    </row>
    <row r="422" spans="1:27" ht="40.799999999999997" x14ac:dyDescent="0.3">
      <c r="A422" s="18" t="s">
        <v>1131</v>
      </c>
      <c r="B422" s="12">
        <f t="shared" si="276"/>
        <v>1</v>
      </c>
      <c r="C422" s="13" t="s">
        <v>968</v>
      </c>
      <c r="D422" s="13" t="s">
        <v>969</v>
      </c>
      <c r="E422" s="17">
        <v>7309</v>
      </c>
      <c r="F422" s="13" t="s">
        <v>1369</v>
      </c>
      <c r="G422" s="25" t="s">
        <v>1370</v>
      </c>
      <c r="H422" s="52" t="s">
        <v>749</v>
      </c>
      <c r="I422" s="12" t="s">
        <v>153</v>
      </c>
      <c r="J422" s="12" t="s">
        <v>450</v>
      </c>
      <c r="K422" s="12" t="s">
        <v>1371</v>
      </c>
      <c r="L422" s="12" t="s">
        <v>972</v>
      </c>
      <c r="M422" s="12" t="s">
        <v>1372</v>
      </c>
      <c r="N422" s="12" t="s">
        <v>974</v>
      </c>
      <c r="O422" s="28" t="s">
        <v>1637</v>
      </c>
      <c r="P42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Vichuquén por tipo de cultivo, durante el Periodo 2020-2021 de acuerdo a datos recopilados por la Ministerio de Ciencias, Tecnología, Conocimiento e Innovación- Unidades</v>
      </c>
      <c r="Q422" s="27" t="s">
        <v>709</v>
      </c>
      <c r="R422" s="28"/>
      <c r="S422" s="15" t="s">
        <v>1638</v>
      </c>
      <c r="T422" s="16">
        <f t="shared" si="277"/>
        <v>777</v>
      </c>
      <c r="U422" s="24" t="s">
        <v>445</v>
      </c>
      <c r="V422" s="20" t="str">
        <f>+Sitio_Publico[[#This Row],[idcoleccion]]&amp;"-"&amp;Sitio_Publico[[#This Row],[id]]</f>
        <v>1-0421</v>
      </c>
      <c r="W422" s="20">
        <f>+VLOOKUP(Sitio_Publico[[#This Row],[territorio]],Estructura!$AE$4:$AH$1500,4,0)</f>
        <v>40007309</v>
      </c>
      <c r="X422" s="20" t="str">
        <f>+VLOOKUP(Sitio_Publico[[#This Row],[tema]],Estructura!$G$4:$J$1514,4,0)</f>
        <v>T-365</v>
      </c>
      <c r="Y422" s="20" t="str">
        <f>+VLOOKUP(Sitio_Publico[[#This Row],[contenido]],Estructura!$L$4:$O$18,4,0)</f>
        <v>C-366</v>
      </c>
      <c r="Z422" s="20" t="str">
        <f>+VLOOKUP(Sitio_Publico[[#This Row],[Filtro Integrado]],Estructura!$U$4:$W$52,3,0)</f>
        <v>FI-1</v>
      </c>
      <c r="AA422" s="20" t="str">
        <f>+VLOOKUP(Sitio_Publico[[#This Row],[Muestra]],Estructura!$Y$4:$AB$175,4,0)</f>
        <v>M-414</v>
      </c>
    </row>
    <row r="423" spans="1:27" ht="36" x14ac:dyDescent="0.3">
      <c r="A423" s="18" t="s">
        <v>1132</v>
      </c>
      <c r="B423" s="12">
        <f t="shared" si="276"/>
        <v>1</v>
      </c>
      <c r="C423" s="13" t="s">
        <v>968</v>
      </c>
      <c r="D423" s="13" t="s">
        <v>969</v>
      </c>
      <c r="E423" s="17">
        <v>7401</v>
      </c>
      <c r="F423" s="13" t="s">
        <v>1369</v>
      </c>
      <c r="G423" s="25" t="s">
        <v>1370</v>
      </c>
      <c r="H423" s="52" t="s">
        <v>749</v>
      </c>
      <c r="I423" s="12" t="s">
        <v>154</v>
      </c>
      <c r="J423" s="12" t="s">
        <v>450</v>
      </c>
      <c r="K423" s="12" t="s">
        <v>1371</v>
      </c>
      <c r="L423" s="12" t="s">
        <v>972</v>
      </c>
      <c r="M423" s="12" t="s">
        <v>1372</v>
      </c>
      <c r="N423" s="12" t="s">
        <v>974</v>
      </c>
      <c r="O423" s="28" t="s">
        <v>1639</v>
      </c>
      <c r="P42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Linares por tipo de cultivo, durante el Periodo 2020-2021 de acuerdo a datos recopilados por la Ministerio de Ciencias, Tecnología, Conocimiento e Innovación- Unidades</v>
      </c>
      <c r="Q423" s="27" t="s">
        <v>709</v>
      </c>
      <c r="R423" s="28"/>
      <c r="S423" s="15" t="s">
        <v>1640</v>
      </c>
      <c r="T423" s="16">
        <f t="shared" si="277"/>
        <v>777</v>
      </c>
      <c r="U423" s="24" t="s">
        <v>445</v>
      </c>
      <c r="V423" s="20" t="str">
        <f>+Sitio_Publico[[#This Row],[idcoleccion]]&amp;"-"&amp;Sitio_Publico[[#This Row],[id]]</f>
        <v>1-0422</v>
      </c>
      <c r="W423" s="20">
        <f>+VLOOKUP(Sitio_Publico[[#This Row],[territorio]],Estructura!$AE$4:$AH$1500,4,0)</f>
        <v>40007401</v>
      </c>
      <c r="X423" s="20" t="str">
        <f>+VLOOKUP(Sitio_Publico[[#This Row],[tema]],Estructura!$G$4:$J$1514,4,0)</f>
        <v>T-365</v>
      </c>
      <c r="Y423" s="20" t="str">
        <f>+VLOOKUP(Sitio_Publico[[#This Row],[contenido]],Estructura!$L$4:$O$18,4,0)</f>
        <v>C-366</v>
      </c>
      <c r="Z423" s="20" t="str">
        <f>+VLOOKUP(Sitio_Publico[[#This Row],[Filtro Integrado]],Estructura!$U$4:$W$52,3,0)</f>
        <v>FI-1</v>
      </c>
      <c r="AA423" s="20" t="str">
        <f>+VLOOKUP(Sitio_Publico[[#This Row],[Muestra]],Estructura!$Y$4:$AB$175,4,0)</f>
        <v>M-414</v>
      </c>
    </row>
    <row r="424" spans="1:27" ht="36" x14ac:dyDescent="0.3">
      <c r="A424" s="18" t="s">
        <v>1133</v>
      </c>
      <c r="B424" s="12">
        <f t="shared" si="276"/>
        <v>1</v>
      </c>
      <c r="C424" s="13" t="s">
        <v>968</v>
      </c>
      <c r="D424" s="13" t="s">
        <v>969</v>
      </c>
      <c r="E424" s="17">
        <v>7402</v>
      </c>
      <c r="F424" s="13" t="s">
        <v>1369</v>
      </c>
      <c r="G424" s="25" t="s">
        <v>1370</v>
      </c>
      <c r="H424" s="52" t="s">
        <v>749</v>
      </c>
      <c r="I424" s="12" t="s">
        <v>155</v>
      </c>
      <c r="J424" s="12" t="s">
        <v>450</v>
      </c>
      <c r="K424" s="12" t="s">
        <v>1371</v>
      </c>
      <c r="L424" s="12" t="s">
        <v>972</v>
      </c>
      <c r="M424" s="12" t="s">
        <v>1372</v>
      </c>
      <c r="N424" s="12" t="s">
        <v>974</v>
      </c>
      <c r="O424" s="28" t="s">
        <v>1641</v>
      </c>
      <c r="P42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Colbún por tipo de cultivo, durante el Periodo 2020-2021 de acuerdo a datos recopilados por la Ministerio de Ciencias, Tecnología, Conocimiento e Innovación- Unidades</v>
      </c>
      <c r="Q424" s="27" t="s">
        <v>709</v>
      </c>
      <c r="R424" s="28"/>
      <c r="S424" s="15" t="s">
        <v>1642</v>
      </c>
      <c r="T424" s="16">
        <f t="shared" si="277"/>
        <v>777</v>
      </c>
      <c r="U424" s="24" t="s">
        <v>445</v>
      </c>
      <c r="V424" s="20" t="str">
        <f>+Sitio_Publico[[#This Row],[idcoleccion]]&amp;"-"&amp;Sitio_Publico[[#This Row],[id]]</f>
        <v>1-0423</v>
      </c>
      <c r="W424" s="20">
        <f>+VLOOKUP(Sitio_Publico[[#This Row],[territorio]],Estructura!$AE$4:$AH$1500,4,0)</f>
        <v>40007402</v>
      </c>
      <c r="X424" s="20" t="str">
        <f>+VLOOKUP(Sitio_Publico[[#This Row],[tema]],Estructura!$G$4:$J$1514,4,0)</f>
        <v>T-365</v>
      </c>
      <c r="Y424" s="20" t="str">
        <f>+VLOOKUP(Sitio_Publico[[#This Row],[contenido]],Estructura!$L$4:$O$18,4,0)</f>
        <v>C-366</v>
      </c>
      <c r="Z424" s="20" t="str">
        <f>+VLOOKUP(Sitio_Publico[[#This Row],[Filtro Integrado]],Estructura!$U$4:$W$52,3,0)</f>
        <v>FI-1</v>
      </c>
      <c r="AA424" s="20" t="str">
        <f>+VLOOKUP(Sitio_Publico[[#This Row],[Muestra]],Estructura!$Y$4:$AB$175,4,0)</f>
        <v>M-414</v>
      </c>
    </row>
    <row r="425" spans="1:27" ht="36" x14ac:dyDescent="0.3">
      <c r="A425" s="18" t="s">
        <v>1134</v>
      </c>
      <c r="B425" s="12">
        <f t="shared" si="276"/>
        <v>1</v>
      </c>
      <c r="C425" s="13" t="s">
        <v>968</v>
      </c>
      <c r="D425" s="13" t="s">
        <v>969</v>
      </c>
      <c r="E425" s="17">
        <v>7403</v>
      </c>
      <c r="F425" s="13" t="s">
        <v>1369</v>
      </c>
      <c r="G425" s="25" t="s">
        <v>1370</v>
      </c>
      <c r="H425" s="52" t="s">
        <v>749</v>
      </c>
      <c r="I425" s="12" t="s">
        <v>156</v>
      </c>
      <c r="J425" s="12" t="s">
        <v>450</v>
      </c>
      <c r="K425" s="12" t="s">
        <v>1371</v>
      </c>
      <c r="L425" s="12" t="s">
        <v>972</v>
      </c>
      <c r="M425" s="12" t="s">
        <v>1372</v>
      </c>
      <c r="N425" s="12" t="s">
        <v>974</v>
      </c>
      <c r="O425" s="28" t="s">
        <v>1643</v>
      </c>
      <c r="P42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Longaví por tipo de cultivo, durante el Periodo 2020-2021 de acuerdo a datos recopilados por la Ministerio de Ciencias, Tecnología, Conocimiento e Innovación- Unidades</v>
      </c>
      <c r="Q425" s="27" t="s">
        <v>709</v>
      </c>
      <c r="R425" s="28"/>
      <c r="S425" s="15" t="s">
        <v>1644</v>
      </c>
      <c r="T425" s="16">
        <f t="shared" si="277"/>
        <v>777</v>
      </c>
      <c r="U425" s="24" t="s">
        <v>445</v>
      </c>
      <c r="V425" s="20" t="str">
        <f>+Sitio_Publico[[#This Row],[idcoleccion]]&amp;"-"&amp;Sitio_Publico[[#This Row],[id]]</f>
        <v>1-0424</v>
      </c>
      <c r="W425" s="20">
        <f>+VLOOKUP(Sitio_Publico[[#This Row],[territorio]],Estructura!$AE$4:$AH$1500,4,0)</f>
        <v>40007403</v>
      </c>
      <c r="X425" s="20" t="str">
        <f>+VLOOKUP(Sitio_Publico[[#This Row],[tema]],Estructura!$G$4:$J$1514,4,0)</f>
        <v>T-365</v>
      </c>
      <c r="Y425" s="20" t="str">
        <f>+VLOOKUP(Sitio_Publico[[#This Row],[contenido]],Estructura!$L$4:$O$18,4,0)</f>
        <v>C-366</v>
      </c>
      <c r="Z425" s="20" t="str">
        <f>+VLOOKUP(Sitio_Publico[[#This Row],[Filtro Integrado]],Estructura!$U$4:$W$52,3,0)</f>
        <v>FI-1</v>
      </c>
      <c r="AA425" s="20" t="str">
        <f>+VLOOKUP(Sitio_Publico[[#This Row],[Muestra]],Estructura!$Y$4:$AB$175,4,0)</f>
        <v>M-414</v>
      </c>
    </row>
    <row r="426" spans="1:27" ht="36" x14ac:dyDescent="0.3">
      <c r="A426" s="18" t="s">
        <v>1135</v>
      </c>
      <c r="B426" s="12">
        <f t="shared" si="276"/>
        <v>1</v>
      </c>
      <c r="C426" s="13" t="s">
        <v>968</v>
      </c>
      <c r="D426" s="13" t="s">
        <v>969</v>
      </c>
      <c r="E426" s="17">
        <v>7404</v>
      </c>
      <c r="F426" s="13" t="s">
        <v>1369</v>
      </c>
      <c r="G426" s="25" t="s">
        <v>1370</v>
      </c>
      <c r="H426" s="52" t="s">
        <v>749</v>
      </c>
      <c r="I426" s="12" t="s">
        <v>157</v>
      </c>
      <c r="J426" s="12" t="s">
        <v>450</v>
      </c>
      <c r="K426" s="12" t="s">
        <v>1371</v>
      </c>
      <c r="L426" s="12" t="s">
        <v>972</v>
      </c>
      <c r="M426" s="12" t="s">
        <v>1372</v>
      </c>
      <c r="N426" s="12" t="s">
        <v>974</v>
      </c>
      <c r="O426" s="28" t="s">
        <v>1645</v>
      </c>
      <c r="P42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Parral por tipo de cultivo, durante el Periodo 2020-2021 de acuerdo a datos recopilados por la Ministerio de Ciencias, Tecnología, Conocimiento e Innovación- Unidades</v>
      </c>
      <c r="Q426" s="27" t="s">
        <v>709</v>
      </c>
      <c r="R426" s="28"/>
      <c r="S426" s="15" t="s">
        <v>1646</v>
      </c>
      <c r="T426" s="16">
        <f t="shared" si="277"/>
        <v>777</v>
      </c>
      <c r="U426" s="24" t="s">
        <v>445</v>
      </c>
      <c r="V426" s="20" t="str">
        <f>+Sitio_Publico[[#This Row],[idcoleccion]]&amp;"-"&amp;Sitio_Publico[[#This Row],[id]]</f>
        <v>1-0425</v>
      </c>
      <c r="W426" s="20">
        <f>+VLOOKUP(Sitio_Publico[[#This Row],[territorio]],Estructura!$AE$4:$AH$1500,4,0)</f>
        <v>40007404</v>
      </c>
      <c r="X426" s="20" t="str">
        <f>+VLOOKUP(Sitio_Publico[[#This Row],[tema]],Estructura!$G$4:$J$1514,4,0)</f>
        <v>T-365</v>
      </c>
      <c r="Y426" s="20" t="str">
        <f>+VLOOKUP(Sitio_Publico[[#This Row],[contenido]],Estructura!$L$4:$O$18,4,0)</f>
        <v>C-366</v>
      </c>
      <c r="Z426" s="20" t="str">
        <f>+VLOOKUP(Sitio_Publico[[#This Row],[Filtro Integrado]],Estructura!$U$4:$W$52,3,0)</f>
        <v>FI-1</v>
      </c>
      <c r="AA426" s="20" t="str">
        <f>+VLOOKUP(Sitio_Publico[[#This Row],[Muestra]],Estructura!$Y$4:$AB$175,4,0)</f>
        <v>M-414</v>
      </c>
    </row>
    <row r="427" spans="1:27" ht="36" x14ac:dyDescent="0.3">
      <c r="A427" s="18" t="s">
        <v>1136</v>
      </c>
      <c r="B427" s="12">
        <f t="shared" si="276"/>
        <v>1</v>
      </c>
      <c r="C427" s="13" t="s">
        <v>968</v>
      </c>
      <c r="D427" s="13" t="s">
        <v>969</v>
      </c>
      <c r="E427" s="17">
        <v>7405</v>
      </c>
      <c r="F427" s="13" t="s">
        <v>1369</v>
      </c>
      <c r="G427" s="25" t="s">
        <v>1370</v>
      </c>
      <c r="H427" s="52" t="s">
        <v>749</v>
      </c>
      <c r="I427" s="12" t="s">
        <v>158</v>
      </c>
      <c r="J427" s="12" t="s">
        <v>450</v>
      </c>
      <c r="K427" s="12" t="s">
        <v>1371</v>
      </c>
      <c r="L427" s="12" t="s">
        <v>972</v>
      </c>
      <c r="M427" s="12" t="s">
        <v>1372</v>
      </c>
      <c r="N427" s="12" t="s">
        <v>974</v>
      </c>
      <c r="O427" s="28" t="s">
        <v>1647</v>
      </c>
      <c r="P42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Retiro por tipo de cultivo, durante el Periodo 2020-2021 de acuerdo a datos recopilados por la Ministerio de Ciencias, Tecnología, Conocimiento e Innovación- Unidades</v>
      </c>
      <c r="Q427" s="27" t="s">
        <v>709</v>
      </c>
      <c r="R427" s="28"/>
      <c r="S427" s="15" t="s">
        <v>1648</v>
      </c>
      <c r="T427" s="16">
        <f t="shared" si="277"/>
        <v>777</v>
      </c>
      <c r="U427" s="24" t="s">
        <v>445</v>
      </c>
      <c r="V427" s="20" t="str">
        <f>+Sitio_Publico[[#This Row],[idcoleccion]]&amp;"-"&amp;Sitio_Publico[[#This Row],[id]]</f>
        <v>1-0426</v>
      </c>
      <c r="W427" s="20">
        <f>+VLOOKUP(Sitio_Publico[[#This Row],[territorio]],Estructura!$AE$4:$AH$1500,4,0)</f>
        <v>40007405</v>
      </c>
      <c r="X427" s="20" t="str">
        <f>+VLOOKUP(Sitio_Publico[[#This Row],[tema]],Estructura!$G$4:$J$1514,4,0)</f>
        <v>T-365</v>
      </c>
      <c r="Y427" s="20" t="str">
        <f>+VLOOKUP(Sitio_Publico[[#This Row],[contenido]],Estructura!$L$4:$O$18,4,0)</f>
        <v>C-366</v>
      </c>
      <c r="Z427" s="20" t="str">
        <f>+VLOOKUP(Sitio_Publico[[#This Row],[Filtro Integrado]],Estructura!$U$4:$W$52,3,0)</f>
        <v>FI-1</v>
      </c>
      <c r="AA427" s="20" t="str">
        <f>+VLOOKUP(Sitio_Publico[[#This Row],[Muestra]],Estructura!$Y$4:$AB$175,4,0)</f>
        <v>M-414</v>
      </c>
    </row>
    <row r="428" spans="1:27" ht="36" x14ac:dyDescent="0.3">
      <c r="A428" s="18" t="s">
        <v>1137</v>
      </c>
      <c r="B428" s="12">
        <f t="shared" si="276"/>
        <v>1</v>
      </c>
      <c r="C428" s="13" t="s">
        <v>968</v>
      </c>
      <c r="D428" s="13" t="s">
        <v>969</v>
      </c>
      <c r="E428" s="17">
        <v>7406</v>
      </c>
      <c r="F428" s="13" t="s">
        <v>1369</v>
      </c>
      <c r="G428" s="25" t="s">
        <v>1370</v>
      </c>
      <c r="H428" s="52" t="s">
        <v>749</v>
      </c>
      <c r="I428" s="12" t="s">
        <v>159</v>
      </c>
      <c r="J428" s="12" t="s">
        <v>450</v>
      </c>
      <c r="K428" s="12" t="s">
        <v>1371</v>
      </c>
      <c r="L428" s="12" t="s">
        <v>972</v>
      </c>
      <c r="M428" s="12" t="s">
        <v>1372</v>
      </c>
      <c r="N428" s="12" t="s">
        <v>974</v>
      </c>
      <c r="O428" s="28" t="s">
        <v>1649</v>
      </c>
      <c r="P42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Javier por tipo de cultivo, durante el Periodo 2020-2021 de acuerdo a datos recopilados por la Ministerio de Ciencias, Tecnología, Conocimiento e Innovación- Unidades</v>
      </c>
      <c r="Q428" s="27" t="s">
        <v>709</v>
      </c>
      <c r="R428" s="28"/>
      <c r="S428" s="15" t="s">
        <v>1650</v>
      </c>
      <c r="T428" s="16">
        <f t="shared" si="277"/>
        <v>777</v>
      </c>
      <c r="U428" s="24" t="s">
        <v>445</v>
      </c>
      <c r="V428" s="20" t="str">
        <f>+Sitio_Publico[[#This Row],[idcoleccion]]&amp;"-"&amp;Sitio_Publico[[#This Row],[id]]</f>
        <v>1-0427</v>
      </c>
      <c r="W428" s="20">
        <f>+VLOOKUP(Sitio_Publico[[#This Row],[territorio]],Estructura!$AE$4:$AH$1500,4,0)</f>
        <v>40007406</v>
      </c>
      <c r="X428" s="20" t="str">
        <f>+VLOOKUP(Sitio_Publico[[#This Row],[tema]],Estructura!$G$4:$J$1514,4,0)</f>
        <v>T-365</v>
      </c>
      <c r="Y428" s="20" t="str">
        <f>+VLOOKUP(Sitio_Publico[[#This Row],[contenido]],Estructura!$L$4:$O$18,4,0)</f>
        <v>C-366</v>
      </c>
      <c r="Z428" s="20" t="str">
        <f>+VLOOKUP(Sitio_Publico[[#This Row],[Filtro Integrado]],Estructura!$U$4:$W$52,3,0)</f>
        <v>FI-1</v>
      </c>
      <c r="AA428" s="20" t="str">
        <f>+VLOOKUP(Sitio_Publico[[#This Row],[Muestra]],Estructura!$Y$4:$AB$175,4,0)</f>
        <v>M-414</v>
      </c>
    </row>
    <row r="429" spans="1:27" ht="40.799999999999997" x14ac:dyDescent="0.3">
      <c r="A429" s="18" t="s">
        <v>1138</v>
      </c>
      <c r="B429" s="12">
        <f t="shared" si="276"/>
        <v>1</v>
      </c>
      <c r="C429" s="13" t="s">
        <v>968</v>
      </c>
      <c r="D429" s="13" t="s">
        <v>969</v>
      </c>
      <c r="E429" s="17">
        <v>7407</v>
      </c>
      <c r="F429" s="13" t="s">
        <v>1369</v>
      </c>
      <c r="G429" s="25" t="s">
        <v>1370</v>
      </c>
      <c r="H429" s="52" t="s">
        <v>749</v>
      </c>
      <c r="I429" s="12" t="s">
        <v>160</v>
      </c>
      <c r="J429" s="12" t="s">
        <v>450</v>
      </c>
      <c r="K429" s="12" t="s">
        <v>1371</v>
      </c>
      <c r="L429" s="12" t="s">
        <v>972</v>
      </c>
      <c r="M429" s="12" t="s">
        <v>1372</v>
      </c>
      <c r="N429" s="12" t="s">
        <v>974</v>
      </c>
      <c r="O429" s="28" t="s">
        <v>1651</v>
      </c>
      <c r="P42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Villa Alegre por tipo de cultivo, durante el Periodo 2020-2021 de acuerdo a datos recopilados por la Ministerio de Ciencias, Tecnología, Conocimiento e Innovación- Unidades</v>
      </c>
      <c r="Q429" s="27" t="s">
        <v>709</v>
      </c>
      <c r="R429" s="28"/>
      <c r="S429" s="15" t="s">
        <v>1652</v>
      </c>
      <c r="T429" s="16">
        <f t="shared" si="277"/>
        <v>777</v>
      </c>
      <c r="U429" s="24" t="s">
        <v>445</v>
      </c>
      <c r="V429" s="20" t="str">
        <f>+Sitio_Publico[[#This Row],[idcoleccion]]&amp;"-"&amp;Sitio_Publico[[#This Row],[id]]</f>
        <v>1-0428</v>
      </c>
      <c r="W429" s="20">
        <f>+VLOOKUP(Sitio_Publico[[#This Row],[territorio]],Estructura!$AE$4:$AH$1500,4,0)</f>
        <v>40007407</v>
      </c>
      <c r="X429" s="20" t="str">
        <f>+VLOOKUP(Sitio_Publico[[#This Row],[tema]],Estructura!$G$4:$J$1514,4,0)</f>
        <v>T-365</v>
      </c>
      <c r="Y429" s="20" t="str">
        <f>+VLOOKUP(Sitio_Publico[[#This Row],[contenido]],Estructura!$L$4:$O$18,4,0)</f>
        <v>C-366</v>
      </c>
      <c r="Z429" s="20" t="str">
        <f>+VLOOKUP(Sitio_Publico[[#This Row],[Filtro Integrado]],Estructura!$U$4:$W$52,3,0)</f>
        <v>FI-1</v>
      </c>
      <c r="AA429" s="20" t="str">
        <f>+VLOOKUP(Sitio_Publico[[#This Row],[Muestra]],Estructura!$Y$4:$AB$175,4,0)</f>
        <v>M-414</v>
      </c>
    </row>
    <row r="430" spans="1:27" ht="40.799999999999997" x14ac:dyDescent="0.3">
      <c r="A430" s="18" t="s">
        <v>1139</v>
      </c>
      <c r="B430" s="12">
        <f t="shared" si="276"/>
        <v>1</v>
      </c>
      <c r="C430" s="13" t="s">
        <v>968</v>
      </c>
      <c r="D430" s="13" t="s">
        <v>969</v>
      </c>
      <c r="E430" s="17">
        <v>7408</v>
      </c>
      <c r="F430" s="13" t="s">
        <v>1369</v>
      </c>
      <c r="G430" s="25" t="s">
        <v>1370</v>
      </c>
      <c r="H430" s="52" t="s">
        <v>749</v>
      </c>
      <c r="I430" s="12" t="s">
        <v>161</v>
      </c>
      <c r="J430" s="12" t="s">
        <v>450</v>
      </c>
      <c r="K430" s="12" t="s">
        <v>1371</v>
      </c>
      <c r="L430" s="12" t="s">
        <v>972</v>
      </c>
      <c r="M430" s="12" t="s">
        <v>1372</v>
      </c>
      <c r="N430" s="12" t="s">
        <v>974</v>
      </c>
      <c r="O430" s="28" t="s">
        <v>1653</v>
      </c>
      <c r="P43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Yerbas Buenas por tipo de cultivo, durante el Periodo 2020-2021 de acuerdo a datos recopilados por la Ministerio de Ciencias, Tecnología, Conocimiento e Innovación- Unidades</v>
      </c>
      <c r="Q430" s="27" t="s">
        <v>709</v>
      </c>
      <c r="R430" s="28"/>
      <c r="S430" s="15" t="s">
        <v>1654</v>
      </c>
      <c r="T430" s="16">
        <f t="shared" si="277"/>
        <v>777</v>
      </c>
      <c r="U430" s="24" t="s">
        <v>445</v>
      </c>
      <c r="V430" s="20" t="str">
        <f>+Sitio_Publico[[#This Row],[idcoleccion]]&amp;"-"&amp;Sitio_Publico[[#This Row],[id]]</f>
        <v>1-0429</v>
      </c>
      <c r="W430" s="20">
        <f>+VLOOKUP(Sitio_Publico[[#This Row],[territorio]],Estructura!$AE$4:$AH$1500,4,0)</f>
        <v>40007408</v>
      </c>
      <c r="X430" s="20" t="str">
        <f>+VLOOKUP(Sitio_Publico[[#This Row],[tema]],Estructura!$G$4:$J$1514,4,0)</f>
        <v>T-365</v>
      </c>
      <c r="Y430" s="20" t="str">
        <f>+VLOOKUP(Sitio_Publico[[#This Row],[contenido]],Estructura!$L$4:$O$18,4,0)</f>
        <v>C-366</v>
      </c>
      <c r="Z430" s="20" t="str">
        <f>+VLOOKUP(Sitio_Publico[[#This Row],[Filtro Integrado]],Estructura!$U$4:$W$52,3,0)</f>
        <v>FI-1</v>
      </c>
      <c r="AA430" s="20" t="str">
        <f>+VLOOKUP(Sitio_Publico[[#This Row],[Muestra]],Estructura!$Y$4:$AB$175,4,0)</f>
        <v>M-414</v>
      </c>
    </row>
    <row r="431" spans="1:27" ht="40.799999999999997" x14ac:dyDescent="0.3">
      <c r="A431" s="18" t="s">
        <v>1140</v>
      </c>
      <c r="B431" s="12">
        <f t="shared" si="276"/>
        <v>1</v>
      </c>
      <c r="C431" s="13" t="s">
        <v>968</v>
      </c>
      <c r="D431" s="13" t="s">
        <v>969</v>
      </c>
      <c r="E431" s="17">
        <v>8101</v>
      </c>
      <c r="F431" s="13" t="s">
        <v>1369</v>
      </c>
      <c r="G431" s="25" t="s">
        <v>1370</v>
      </c>
      <c r="H431" s="52" t="s">
        <v>749</v>
      </c>
      <c r="I431" s="12" t="s">
        <v>162</v>
      </c>
      <c r="J431" s="12" t="s">
        <v>450</v>
      </c>
      <c r="K431" s="12" t="s">
        <v>1371</v>
      </c>
      <c r="L431" s="12" t="s">
        <v>972</v>
      </c>
      <c r="M431" s="12" t="s">
        <v>1372</v>
      </c>
      <c r="N431" s="12" t="s">
        <v>974</v>
      </c>
      <c r="O431" s="28" t="s">
        <v>1655</v>
      </c>
      <c r="P43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Concepción por tipo de cultivo, durante el Periodo 2020-2021 de acuerdo a datos recopilados por la Ministerio de Ciencias, Tecnología, Conocimiento e Innovación- Unidades</v>
      </c>
      <c r="Q431" s="27" t="s">
        <v>709</v>
      </c>
      <c r="R431" s="28"/>
      <c r="S431" s="15" t="s">
        <v>1656</v>
      </c>
      <c r="T431" s="16">
        <f t="shared" si="277"/>
        <v>777</v>
      </c>
      <c r="U431" s="24" t="s">
        <v>445</v>
      </c>
      <c r="V431" s="20" t="str">
        <f>+Sitio_Publico[[#This Row],[idcoleccion]]&amp;"-"&amp;Sitio_Publico[[#This Row],[id]]</f>
        <v>1-0430</v>
      </c>
      <c r="W431" s="20">
        <f>+VLOOKUP(Sitio_Publico[[#This Row],[territorio]],Estructura!$AE$4:$AH$1500,4,0)</f>
        <v>40008101</v>
      </c>
      <c r="X431" s="20" t="str">
        <f>+VLOOKUP(Sitio_Publico[[#This Row],[tema]],Estructura!$G$4:$J$1514,4,0)</f>
        <v>T-365</v>
      </c>
      <c r="Y431" s="20" t="str">
        <f>+VLOOKUP(Sitio_Publico[[#This Row],[contenido]],Estructura!$L$4:$O$18,4,0)</f>
        <v>C-366</v>
      </c>
      <c r="Z431" s="20" t="str">
        <f>+VLOOKUP(Sitio_Publico[[#This Row],[Filtro Integrado]],Estructura!$U$4:$W$52,3,0)</f>
        <v>FI-1</v>
      </c>
      <c r="AA431" s="20" t="str">
        <f>+VLOOKUP(Sitio_Publico[[#This Row],[Muestra]],Estructura!$Y$4:$AB$175,4,0)</f>
        <v>M-414</v>
      </c>
    </row>
    <row r="432" spans="1:27" ht="36" x14ac:dyDescent="0.3">
      <c r="A432" s="18" t="s">
        <v>1141</v>
      </c>
      <c r="B432" s="12">
        <f t="shared" si="276"/>
        <v>1</v>
      </c>
      <c r="C432" s="13" t="s">
        <v>968</v>
      </c>
      <c r="D432" s="13" t="s">
        <v>969</v>
      </c>
      <c r="E432" s="17">
        <v>8102</v>
      </c>
      <c r="F432" s="13" t="s">
        <v>1369</v>
      </c>
      <c r="G432" s="25" t="s">
        <v>1370</v>
      </c>
      <c r="H432" s="52" t="s">
        <v>749</v>
      </c>
      <c r="I432" s="12" t="s">
        <v>163</v>
      </c>
      <c r="J432" s="12" t="s">
        <v>450</v>
      </c>
      <c r="K432" s="12" t="s">
        <v>1371</v>
      </c>
      <c r="L432" s="12" t="s">
        <v>972</v>
      </c>
      <c r="M432" s="12" t="s">
        <v>1372</v>
      </c>
      <c r="N432" s="12" t="s">
        <v>974</v>
      </c>
      <c r="O432" s="28" t="s">
        <v>1657</v>
      </c>
      <c r="P43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Coronel por tipo de cultivo, durante el Periodo 2020-2021 de acuerdo a datos recopilados por la Ministerio de Ciencias, Tecnología, Conocimiento e Innovación- Unidades</v>
      </c>
      <c r="Q432" s="27" t="s">
        <v>709</v>
      </c>
      <c r="R432" s="28"/>
      <c r="S432" s="15" t="s">
        <v>1658</v>
      </c>
      <c r="T432" s="16">
        <f t="shared" si="277"/>
        <v>777</v>
      </c>
      <c r="U432" s="24" t="s">
        <v>445</v>
      </c>
      <c r="V432" s="20" t="str">
        <f>+Sitio_Publico[[#This Row],[idcoleccion]]&amp;"-"&amp;Sitio_Publico[[#This Row],[id]]</f>
        <v>1-0431</v>
      </c>
      <c r="W432" s="20">
        <f>+VLOOKUP(Sitio_Publico[[#This Row],[territorio]],Estructura!$AE$4:$AH$1500,4,0)</f>
        <v>40008102</v>
      </c>
      <c r="X432" s="20" t="str">
        <f>+VLOOKUP(Sitio_Publico[[#This Row],[tema]],Estructura!$G$4:$J$1514,4,0)</f>
        <v>T-365</v>
      </c>
      <c r="Y432" s="20" t="str">
        <f>+VLOOKUP(Sitio_Publico[[#This Row],[contenido]],Estructura!$L$4:$O$18,4,0)</f>
        <v>C-366</v>
      </c>
      <c r="Z432" s="20" t="str">
        <f>+VLOOKUP(Sitio_Publico[[#This Row],[Filtro Integrado]],Estructura!$U$4:$W$52,3,0)</f>
        <v>FI-1</v>
      </c>
      <c r="AA432" s="20" t="str">
        <f>+VLOOKUP(Sitio_Publico[[#This Row],[Muestra]],Estructura!$Y$4:$AB$175,4,0)</f>
        <v>M-414</v>
      </c>
    </row>
    <row r="433" spans="1:27" ht="40.799999999999997" x14ac:dyDescent="0.3">
      <c r="A433" s="18" t="s">
        <v>1142</v>
      </c>
      <c r="B433" s="12">
        <f t="shared" si="276"/>
        <v>1</v>
      </c>
      <c r="C433" s="13" t="s">
        <v>968</v>
      </c>
      <c r="D433" s="13" t="s">
        <v>969</v>
      </c>
      <c r="E433" s="17">
        <v>8103</v>
      </c>
      <c r="F433" s="13" t="s">
        <v>1369</v>
      </c>
      <c r="G433" s="25" t="s">
        <v>1370</v>
      </c>
      <c r="H433" s="52" t="s">
        <v>749</v>
      </c>
      <c r="I433" s="12" t="s">
        <v>164</v>
      </c>
      <c r="J433" s="12" t="s">
        <v>450</v>
      </c>
      <c r="K433" s="12" t="s">
        <v>1371</v>
      </c>
      <c r="L433" s="12" t="s">
        <v>972</v>
      </c>
      <c r="M433" s="12" t="s">
        <v>1372</v>
      </c>
      <c r="N433" s="12" t="s">
        <v>974</v>
      </c>
      <c r="O433" s="28" t="s">
        <v>1659</v>
      </c>
      <c r="P43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Chiguayante por tipo de cultivo, durante el Periodo 2020-2021 de acuerdo a datos recopilados por la Ministerio de Ciencias, Tecnología, Conocimiento e Innovación- Unidades</v>
      </c>
      <c r="Q433" s="27" t="s">
        <v>709</v>
      </c>
      <c r="R433" s="28"/>
      <c r="S433" s="15" t="s">
        <v>1660</v>
      </c>
      <c r="T433" s="16">
        <f t="shared" si="277"/>
        <v>777</v>
      </c>
      <c r="U433" s="24" t="s">
        <v>445</v>
      </c>
      <c r="V433" s="20" t="str">
        <f>+Sitio_Publico[[#This Row],[idcoleccion]]&amp;"-"&amp;Sitio_Publico[[#This Row],[id]]</f>
        <v>1-0432</v>
      </c>
      <c r="W433" s="20">
        <f>+VLOOKUP(Sitio_Publico[[#This Row],[territorio]],Estructura!$AE$4:$AH$1500,4,0)</f>
        <v>40008103</v>
      </c>
      <c r="X433" s="20" t="str">
        <f>+VLOOKUP(Sitio_Publico[[#This Row],[tema]],Estructura!$G$4:$J$1514,4,0)</f>
        <v>T-365</v>
      </c>
      <c r="Y433" s="20" t="str">
        <f>+VLOOKUP(Sitio_Publico[[#This Row],[contenido]],Estructura!$L$4:$O$18,4,0)</f>
        <v>C-366</v>
      </c>
      <c r="Z433" s="20" t="str">
        <f>+VLOOKUP(Sitio_Publico[[#This Row],[Filtro Integrado]],Estructura!$U$4:$W$52,3,0)</f>
        <v>FI-1</v>
      </c>
      <c r="AA433" s="20" t="str">
        <f>+VLOOKUP(Sitio_Publico[[#This Row],[Muestra]],Estructura!$Y$4:$AB$175,4,0)</f>
        <v>M-414</v>
      </c>
    </row>
    <row r="434" spans="1:27" ht="36" x14ac:dyDescent="0.3">
      <c r="A434" s="18" t="s">
        <v>1143</v>
      </c>
      <c r="B434" s="12">
        <f t="shared" si="276"/>
        <v>1</v>
      </c>
      <c r="C434" s="13" t="s">
        <v>968</v>
      </c>
      <c r="D434" s="13" t="s">
        <v>969</v>
      </c>
      <c r="E434" s="17">
        <v>8104</v>
      </c>
      <c r="F434" s="13" t="s">
        <v>1369</v>
      </c>
      <c r="G434" s="25" t="s">
        <v>1370</v>
      </c>
      <c r="H434" s="52" t="s">
        <v>749</v>
      </c>
      <c r="I434" s="12" t="s">
        <v>165</v>
      </c>
      <c r="J434" s="12" t="s">
        <v>450</v>
      </c>
      <c r="K434" s="12" t="s">
        <v>1371</v>
      </c>
      <c r="L434" s="12" t="s">
        <v>972</v>
      </c>
      <c r="M434" s="12" t="s">
        <v>1372</v>
      </c>
      <c r="N434" s="12" t="s">
        <v>974</v>
      </c>
      <c r="O434" s="28" t="s">
        <v>1661</v>
      </c>
      <c r="P43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Florida por tipo de cultivo, durante el Periodo 2020-2021 de acuerdo a datos recopilados por la Ministerio de Ciencias, Tecnología, Conocimiento e Innovación- Unidades</v>
      </c>
      <c r="Q434" s="27" t="s">
        <v>709</v>
      </c>
      <c r="R434" s="28"/>
      <c r="S434" s="15" t="s">
        <v>1662</v>
      </c>
      <c r="T434" s="16">
        <f t="shared" si="277"/>
        <v>777</v>
      </c>
      <c r="U434" s="24" t="s">
        <v>445</v>
      </c>
      <c r="V434" s="20" t="str">
        <f>+Sitio_Publico[[#This Row],[idcoleccion]]&amp;"-"&amp;Sitio_Publico[[#This Row],[id]]</f>
        <v>1-0433</v>
      </c>
      <c r="W434" s="20">
        <f>+VLOOKUP(Sitio_Publico[[#This Row],[territorio]],Estructura!$AE$4:$AH$1500,4,0)</f>
        <v>40008104</v>
      </c>
      <c r="X434" s="20" t="str">
        <f>+VLOOKUP(Sitio_Publico[[#This Row],[tema]],Estructura!$G$4:$J$1514,4,0)</f>
        <v>T-365</v>
      </c>
      <c r="Y434" s="20" t="str">
        <f>+VLOOKUP(Sitio_Publico[[#This Row],[contenido]],Estructura!$L$4:$O$18,4,0)</f>
        <v>C-366</v>
      </c>
      <c r="Z434" s="20" t="str">
        <f>+VLOOKUP(Sitio_Publico[[#This Row],[Filtro Integrado]],Estructura!$U$4:$W$52,3,0)</f>
        <v>FI-1</v>
      </c>
      <c r="AA434" s="20" t="str">
        <f>+VLOOKUP(Sitio_Publico[[#This Row],[Muestra]],Estructura!$Y$4:$AB$175,4,0)</f>
        <v>M-414</v>
      </c>
    </row>
    <row r="435" spans="1:27" ht="36" x14ac:dyDescent="0.3">
      <c r="A435" s="18" t="s">
        <v>2051</v>
      </c>
      <c r="B435" s="12">
        <f t="shared" si="276"/>
        <v>1</v>
      </c>
      <c r="C435" s="13" t="s">
        <v>968</v>
      </c>
      <c r="D435" s="13" t="s">
        <v>969</v>
      </c>
      <c r="E435" s="17">
        <v>8105</v>
      </c>
      <c r="F435" s="13" t="s">
        <v>1369</v>
      </c>
      <c r="G435" s="25" t="s">
        <v>1370</v>
      </c>
      <c r="H435" s="52" t="s">
        <v>749</v>
      </c>
      <c r="I435" s="12" t="s">
        <v>166</v>
      </c>
      <c r="J435" s="12" t="s">
        <v>450</v>
      </c>
      <c r="K435" s="12" t="s">
        <v>1371</v>
      </c>
      <c r="L435" s="12" t="s">
        <v>972</v>
      </c>
      <c r="M435" s="12" t="s">
        <v>1372</v>
      </c>
      <c r="N435" s="12" t="s">
        <v>974</v>
      </c>
      <c r="O435" s="28" t="s">
        <v>1663</v>
      </c>
      <c r="P43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Hualqui por tipo de cultivo, durante el Periodo 2020-2021 de acuerdo a datos recopilados por la Ministerio de Ciencias, Tecnología, Conocimiento e Innovación- Unidades</v>
      </c>
      <c r="Q435" s="27" t="s">
        <v>709</v>
      </c>
      <c r="R435" s="28"/>
      <c r="S435" s="15" t="s">
        <v>1664</v>
      </c>
      <c r="T435" s="16">
        <f t="shared" si="277"/>
        <v>777</v>
      </c>
      <c r="U435" s="24" t="s">
        <v>445</v>
      </c>
      <c r="V435" s="20" t="str">
        <f>+Sitio_Publico[[#This Row],[idcoleccion]]&amp;"-"&amp;Sitio_Publico[[#This Row],[id]]</f>
        <v>1-0434</v>
      </c>
      <c r="W435" s="20">
        <f>+VLOOKUP(Sitio_Publico[[#This Row],[territorio]],Estructura!$AE$4:$AH$1500,4,0)</f>
        <v>40008105</v>
      </c>
      <c r="X435" s="20" t="str">
        <f>+VLOOKUP(Sitio_Publico[[#This Row],[tema]],Estructura!$G$4:$J$1514,4,0)</f>
        <v>T-365</v>
      </c>
      <c r="Y435" s="20" t="str">
        <f>+VLOOKUP(Sitio_Publico[[#This Row],[contenido]],Estructura!$L$4:$O$18,4,0)</f>
        <v>C-366</v>
      </c>
      <c r="Z435" s="20" t="str">
        <f>+VLOOKUP(Sitio_Publico[[#This Row],[Filtro Integrado]],Estructura!$U$4:$W$52,3,0)</f>
        <v>FI-1</v>
      </c>
      <c r="AA435" s="20" t="str">
        <f>+VLOOKUP(Sitio_Publico[[#This Row],[Muestra]],Estructura!$Y$4:$AB$175,4,0)</f>
        <v>M-414</v>
      </c>
    </row>
    <row r="436" spans="1:27" ht="36" x14ac:dyDescent="0.3">
      <c r="A436" s="18" t="s">
        <v>2052</v>
      </c>
      <c r="B436" s="12">
        <f t="shared" si="276"/>
        <v>1</v>
      </c>
      <c r="C436" s="13" t="s">
        <v>968</v>
      </c>
      <c r="D436" s="13" t="s">
        <v>969</v>
      </c>
      <c r="E436" s="17">
        <v>8106</v>
      </c>
      <c r="F436" s="13" t="s">
        <v>1369</v>
      </c>
      <c r="G436" s="25" t="s">
        <v>1370</v>
      </c>
      <c r="H436" s="52" t="s">
        <v>749</v>
      </c>
      <c r="I436" s="12" t="s">
        <v>167</v>
      </c>
      <c r="J436" s="12" t="s">
        <v>450</v>
      </c>
      <c r="K436" s="12" t="s">
        <v>1371</v>
      </c>
      <c r="L436" s="12" t="s">
        <v>972</v>
      </c>
      <c r="M436" s="12" t="s">
        <v>1372</v>
      </c>
      <c r="N436" s="12" t="s">
        <v>974</v>
      </c>
      <c r="O436" s="28" t="s">
        <v>1665</v>
      </c>
      <c r="P43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Lota por tipo de cultivo, durante el Periodo 2020-2021 de acuerdo a datos recopilados por la Ministerio de Ciencias, Tecnología, Conocimiento e Innovación- Unidades</v>
      </c>
      <c r="Q436" s="27" t="s">
        <v>709</v>
      </c>
      <c r="R436" s="28"/>
      <c r="S436" s="15" t="s">
        <v>1666</v>
      </c>
      <c r="T436" s="16">
        <f t="shared" si="277"/>
        <v>777</v>
      </c>
      <c r="U436" s="24" t="s">
        <v>445</v>
      </c>
      <c r="V436" s="20" t="str">
        <f>+Sitio_Publico[[#This Row],[idcoleccion]]&amp;"-"&amp;Sitio_Publico[[#This Row],[id]]</f>
        <v>1-0435</v>
      </c>
      <c r="W436" s="20">
        <f>+VLOOKUP(Sitio_Publico[[#This Row],[territorio]],Estructura!$AE$4:$AH$1500,4,0)</f>
        <v>40008106</v>
      </c>
      <c r="X436" s="20" t="str">
        <f>+VLOOKUP(Sitio_Publico[[#This Row],[tema]],Estructura!$G$4:$J$1514,4,0)</f>
        <v>T-365</v>
      </c>
      <c r="Y436" s="20" t="str">
        <f>+VLOOKUP(Sitio_Publico[[#This Row],[contenido]],Estructura!$L$4:$O$18,4,0)</f>
        <v>C-366</v>
      </c>
      <c r="Z436" s="20" t="str">
        <f>+VLOOKUP(Sitio_Publico[[#This Row],[Filtro Integrado]],Estructura!$U$4:$W$52,3,0)</f>
        <v>FI-1</v>
      </c>
      <c r="AA436" s="20" t="str">
        <f>+VLOOKUP(Sitio_Publico[[#This Row],[Muestra]],Estructura!$Y$4:$AB$175,4,0)</f>
        <v>M-414</v>
      </c>
    </row>
    <row r="437" spans="1:27" ht="36" x14ac:dyDescent="0.3">
      <c r="A437" s="18" t="s">
        <v>2053</v>
      </c>
      <c r="B437" s="12">
        <f t="shared" si="276"/>
        <v>1</v>
      </c>
      <c r="C437" s="13" t="s">
        <v>968</v>
      </c>
      <c r="D437" s="13" t="s">
        <v>969</v>
      </c>
      <c r="E437" s="17">
        <v>8107</v>
      </c>
      <c r="F437" s="13" t="s">
        <v>1369</v>
      </c>
      <c r="G437" s="25" t="s">
        <v>1370</v>
      </c>
      <c r="H437" s="52" t="s">
        <v>749</v>
      </c>
      <c r="I437" s="12" t="s">
        <v>168</v>
      </c>
      <c r="J437" s="12" t="s">
        <v>450</v>
      </c>
      <c r="K437" s="12" t="s">
        <v>1371</v>
      </c>
      <c r="L437" s="12" t="s">
        <v>972</v>
      </c>
      <c r="M437" s="12" t="s">
        <v>1372</v>
      </c>
      <c r="N437" s="12" t="s">
        <v>974</v>
      </c>
      <c r="O437" s="28" t="s">
        <v>1667</v>
      </c>
      <c r="P43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Penco por tipo de cultivo, durante el Periodo 2020-2021 de acuerdo a datos recopilados por la Ministerio de Ciencias, Tecnología, Conocimiento e Innovación- Unidades</v>
      </c>
      <c r="Q437" s="27" t="s">
        <v>709</v>
      </c>
      <c r="R437" s="28"/>
      <c r="S437" s="15" t="s">
        <v>1668</v>
      </c>
      <c r="T437" s="16">
        <f t="shared" si="277"/>
        <v>777</v>
      </c>
      <c r="U437" s="24" t="s">
        <v>445</v>
      </c>
      <c r="V437" s="20" t="str">
        <f>+Sitio_Publico[[#This Row],[idcoleccion]]&amp;"-"&amp;Sitio_Publico[[#This Row],[id]]</f>
        <v>1-0436</v>
      </c>
      <c r="W437" s="20">
        <f>+VLOOKUP(Sitio_Publico[[#This Row],[territorio]],Estructura!$AE$4:$AH$1500,4,0)</f>
        <v>40008107</v>
      </c>
      <c r="X437" s="20" t="str">
        <f>+VLOOKUP(Sitio_Publico[[#This Row],[tema]],Estructura!$G$4:$J$1514,4,0)</f>
        <v>T-365</v>
      </c>
      <c r="Y437" s="20" t="str">
        <f>+VLOOKUP(Sitio_Publico[[#This Row],[contenido]],Estructura!$L$4:$O$18,4,0)</f>
        <v>C-366</v>
      </c>
      <c r="Z437" s="20" t="str">
        <f>+VLOOKUP(Sitio_Publico[[#This Row],[Filtro Integrado]],Estructura!$U$4:$W$52,3,0)</f>
        <v>FI-1</v>
      </c>
      <c r="AA437" s="20" t="str">
        <f>+VLOOKUP(Sitio_Publico[[#This Row],[Muestra]],Estructura!$Y$4:$AB$175,4,0)</f>
        <v>M-414</v>
      </c>
    </row>
    <row r="438" spans="1:27" ht="40.799999999999997" x14ac:dyDescent="0.3">
      <c r="A438" s="18" t="s">
        <v>2054</v>
      </c>
      <c r="B438" s="12">
        <f t="shared" si="276"/>
        <v>1</v>
      </c>
      <c r="C438" s="13" t="s">
        <v>968</v>
      </c>
      <c r="D438" s="13" t="s">
        <v>969</v>
      </c>
      <c r="E438" s="17">
        <v>8108</v>
      </c>
      <c r="F438" s="13" t="s">
        <v>1369</v>
      </c>
      <c r="G438" s="25" t="s">
        <v>1370</v>
      </c>
      <c r="H438" s="52" t="s">
        <v>749</v>
      </c>
      <c r="I438" s="12" t="s">
        <v>169</v>
      </c>
      <c r="J438" s="12" t="s">
        <v>450</v>
      </c>
      <c r="K438" s="12" t="s">
        <v>1371</v>
      </c>
      <c r="L438" s="12" t="s">
        <v>972</v>
      </c>
      <c r="M438" s="12" t="s">
        <v>1372</v>
      </c>
      <c r="N438" s="12" t="s">
        <v>974</v>
      </c>
      <c r="O438" s="28" t="s">
        <v>1669</v>
      </c>
      <c r="P43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Pedro de la Paz por tipo de cultivo, durante el Periodo 2020-2021 de acuerdo a datos recopilados por la Ministerio de Ciencias, Tecnología, Conocimiento e Innovación- Unidades</v>
      </c>
      <c r="Q438" s="27" t="s">
        <v>709</v>
      </c>
      <c r="R438" s="28"/>
      <c r="S438" s="15" t="s">
        <v>1670</v>
      </c>
      <c r="T438" s="16">
        <f t="shared" si="277"/>
        <v>777</v>
      </c>
      <c r="U438" s="24" t="s">
        <v>445</v>
      </c>
      <c r="V438" s="20" t="str">
        <f>+Sitio_Publico[[#This Row],[idcoleccion]]&amp;"-"&amp;Sitio_Publico[[#This Row],[id]]</f>
        <v>1-0437</v>
      </c>
      <c r="W438" s="20">
        <f>+VLOOKUP(Sitio_Publico[[#This Row],[territorio]],Estructura!$AE$4:$AH$1500,4,0)</f>
        <v>40008108</v>
      </c>
      <c r="X438" s="20" t="str">
        <f>+VLOOKUP(Sitio_Publico[[#This Row],[tema]],Estructura!$G$4:$J$1514,4,0)</f>
        <v>T-365</v>
      </c>
      <c r="Y438" s="20" t="str">
        <f>+VLOOKUP(Sitio_Publico[[#This Row],[contenido]],Estructura!$L$4:$O$18,4,0)</f>
        <v>C-366</v>
      </c>
      <c r="Z438" s="20" t="str">
        <f>+VLOOKUP(Sitio_Publico[[#This Row],[Filtro Integrado]],Estructura!$U$4:$W$52,3,0)</f>
        <v>FI-1</v>
      </c>
      <c r="AA438" s="20" t="str">
        <f>+VLOOKUP(Sitio_Publico[[#This Row],[Muestra]],Estructura!$Y$4:$AB$175,4,0)</f>
        <v>M-414</v>
      </c>
    </row>
    <row r="439" spans="1:27" ht="40.799999999999997" x14ac:dyDescent="0.3">
      <c r="A439" s="18" t="s">
        <v>2055</v>
      </c>
      <c r="B439" s="12">
        <f t="shared" si="276"/>
        <v>1</v>
      </c>
      <c r="C439" s="13" t="s">
        <v>968</v>
      </c>
      <c r="D439" s="13" t="s">
        <v>969</v>
      </c>
      <c r="E439" s="17">
        <v>8109</v>
      </c>
      <c r="F439" s="13" t="s">
        <v>1369</v>
      </c>
      <c r="G439" s="25" t="s">
        <v>1370</v>
      </c>
      <c r="H439" s="52" t="s">
        <v>749</v>
      </c>
      <c r="I439" s="12" t="s">
        <v>170</v>
      </c>
      <c r="J439" s="12" t="s">
        <v>450</v>
      </c>
      <c r="K439" s="12" t="s">
        <v>1371</v>
      </c>
      <c r="L439" s="12" t="s">
        <v>972</v>
      </c>
      <c r="M439" s="12" t="s">
        <v>1372</v>
      </c>
      <c r="N439" s="12" t="s">
        <v>974</v>
      </c>
      <c r="O439" s="28" t="s">
        <v>1671</v>
      </c>
      <c r="P43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Santa Juana por tipo de cultivo, durante el Periodo 2020-2021 de acuerdo a datos recopilados por la Ministerio de Ciencias, Tecnología, Conocimiento e Innovación- Unidades</v>
      </c>
      <c r="Q439" s="27" t="s">
        <v>709</v>
      </c>
      <c r="R439" s="28"/>
      <c r="S439" s="15" t="s">
        <v>1672</v>
      </c>
      <c r="T439" s="16">
        <f t="shared" si="277"/>
        <v>777</v>
      </c>
      <c r="U439" s="24" t="s">
        <v>445</v>
      </c>
      <c r="V439" s="20" t="str">
        <f>+Sitio_Publico[[#This Row],[idcoleccion]]&amp;"-"&amp;Sitio_Publico[[#This Row],[id]]</f>
        <v>1-0438</v>
      </c>
      <c r="W439" s="20">
        <f>+VLOOKUP(Sitio_Publico[[#This Row],[territorio]],Estructura!$AE$4:$AH$1500,4,0)</f>
        <v>40008109</v>
      </c>
      <c r="X439" s="20" t="str">
        <f>+VLOOKUP(Sitio_Publico[[#This Row],[tema]],Estructura!$G$4:$J$1514,4,0)</f>
        <v>T-365</v>
      </c>
      <c r="Y439" s="20" t="str">
        <f>+VLOOKUP(Sitio_Publico[[#This Row],[contenido]],Estructura!$L$4:$O$18,4,0)</f>
        <v>C-366</v>
      </c>
      <c r="Z439" s="20" t="str">
        <f>+VLOOKUP(Sitio_Publico[[#This Row],[Filtro Integrado]],Estructura!$U$4:$W$52,3,0)</f>
        <v>FI-1</v>
      </c>
      <c r="AA439" s="20" t="str">
        <f>+VLOOKUP(Sitio_Publico[[#This Row],[Muestra]],Estructura!$Y$4:$AB$175,4,0)</f>
        <v>M-414</v>
      </c>
    </row>
    <row r="440" spans="1:27" ht="40.799999999999997" x14ac:dyDescent="0.3">
      <c r="A440" s="18" t="s">
        <v>2056</v>
      </c>
      <c r="B440" s="12">
        <f t="shared" si="276"/>
        <v>1</v>
      </c>
      <c r="C440" s="13" t="s">
        <v>968</v>
      </c>
      <c r="D440" s="13" t="s">
        <v>969</v>
      </c>
      <c r="E440" s="17">
        <v>8110</v>
      </c>
      <c r="F440" s="13" t="s">
        <v>1369</v>
      </c>
      <c r="G440" s="25" t="s">
        <v>1370</v>
      </c>
      <c r="H440" s="52" t="s">
        <v>749</v>
      </c>
      <c r="I440" s="12" t="s">
        <v>171</v>
      </c>
      <c r="J440" s="12" t="s">
        <v>450</v>
      </c>
      <c r="K440" s="12" t="s">
        <v>1371</v>
      </c>
      <c r="L440" s="12" t="s">
        <v>972</v>
      </c>
      <c r="M440" s="12" t="s">
        <v>1372</v>
      </c>
      <c r="N440" s="12" t="s">
        <v>974</v>
      </c>
      <c r="O440" s="28" t="s">
        <v>1673</v>
      </c>
      <c r="P44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Talcahuano por tipo de cultivo, durante el Periodo 2020-2021 de acuerdo a datos recopilados por la Ministerio de Ciencias, Tecnología, Conocimiento e Innovación- Unidades</v>
      </c>
      <c r="Q440" s="27" t="s">
        <v>709</v>
      </c>
      <c r="R440" s="28"/>
      <c r="S440" s="15" t="s">
        <v>1674</v>
      </c>
      <c r="T440" s="16">
        <f t="shared" si="277"/>
        <v>777</v>
      </c>
      <c r="U440" s="24" t="s">
        <v>445</v>
      </c>
      <c r="V440" s="20" t="str">
        <f>+Sitio_Publico[[#This Row],[idcoleccion]]&amp;"-"&amp;Sitio_Publico[[#This Row],[id]]</f>
        <v>1-0439</v>
      </c>
      <c r="W440" s="20">
        <f>+VLOOKUP(Sitio_Publico[[#This Row],[territorio]],Estructura!$AE$4:$AH$1500,4,0)</f>
        <v>40008110</v>
      </c>
      <c r="X440" s="20" t="str">
        <f>+VLOOKUP(Sitio_Publico[[#This Row],[tema]],Estructura!$G$4:$J$1514,4,0)</f>
        <v>T-365</v>
      </c>
      <c r="Y440" s="20" t="str">
        <f>+VLOOKUP(Sitio_Publico[[#This Row],[contenido]],Estructura!$L$4:$O$18,4,0)</f>
        <v>C-366</v>
      </c>
      <c r="Z440" s="20" t="str">
        <f>+VLOOKUP(Sitio_Publico[[#This Row],[Filtro Integrado]],Estructura!$U$4:$W$52,3,0)</f>
        <v>FI-1</v>
      </c>
      <c r="AA440" s="20" t="str">
        <f>+VLOOKUP(Sitio_Publico[[#This Row],[Muestra]],Estructura!$Y$4:$AB$175,4,0)</f>
        <v>M-414</v>
      </c>
    </row>
    <row r="441" spans="1:27" ht="36" x14ac:dyDescent="0.3">
      <c r="A441" s="18" t="s">
        <v>2057</v>
      </c>
      <c r="B441" s="12">
        <f t="shared" si="276"/>
        <v>1</v>
      </c>
      <c r="C441" s="13" t="s">
        <v>968</v>
      </c>
      <c r="D441" s="13" t="s">
        <v>969</v>
      </c>
      <c r="E441" s="17">
        <v>8111</v>
      </c>
      <c r="F441" s="13" t="s">
        <v>1369</v>
      </c>
      <c r="G441" s="25" t="s">
        <v>1370</v>
      </c>
      <c r="H441" s="52" t="s">
        <v>749</v>
      </c>
      <c r="I441" s="12" t="s">
        <v>172</v>
      </c>
      <c r="J441" s="12" t="s">
        <v>450</v>
      </c>
      <c r="K441" s="12" t="s">
        <v>1371</v>
      </c>
      <c r="L441" s="12" t="s">
        <v>972</v>
      </c>
      <c r="M441" s="12" t="s">
        <v>1372</v>
      </c>
      <c r="N441" s="12" t="s">
        <v>974</v>
      </c>
      <c r="O441" s="28" t="s">
        <v>1675</v>
      </c>
      <c r="P44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Tomé por tipo de cultivo, durante el Periodo 2020-2021 de acuerdo a datos recopilados por la Ministerio de Ciencias, Tecnología, Conocimiento e Innovación- Unidades</v>
      </c>
      <c r="Q441" s="27" t="s">
        <v>709</v>
      </c>
      <c r="R441" s="28"/>
      <c r="S441" s="15" t="s">
        <v>1676</v>
      </c>
      <c r="T441" s="16">
        <f t="shared" si="277"/>
        <v>777</v>
      </c>
      <c r="U441" s="24" t="s">
        <v>445</v>
      </c>
      <c r="V441" s="20" t="str">
        <f>+Sitio_Publico[[#This Row],[idcoleccion]]&amp;"-"&amp;Sitio_Publico[[#This Row],[id]]</f>
        <v>1-0440</v>
      </c>
      <c r="W441" s="20">
        <f>+VLOOKUP(Sitio_Publico[[#This Row],[territorio]],Estructura!$AE$4:$AH$1500,4,0)</f>
        <v>40008111</v>
      </c>
      <c r="X441" s="20" t="str">
        <f>+VLOOKUP(Sitio_Publico[[#This Row],[tema]],Estructura!$G$4:$J$1514,4,0)</f>
        <v>T-365</v>
      </c>
      <c r="Y441" s="20" t="str">
        <f>+VLOOKUP(Sitio_Publico[[#This Row],[contenido]],Estructura!$L$4:$O$18,4,0)</f>
        <v>C-366</v>
      </c>
      <c r="Z441" s="20" t="str">
        <f>+VLOOKUP(Sitio_Publico[[#This Row],[Filtro Integrado]],Estructura!$U$4:$W$52,3,0)</f>
        <v>FI-1</v>
      </c>
      <c r="AA441" s="20" t="str">
        <f>+VLOOKUP(Sitio_Publico[[#This Row],[Muestra]],Estructura!$Y$4:$AB$175,4,0)</f>
        <v>M-414</v>
      </c>
    </row>
    <row r="442" spans="1:27" ht="36" x14ac:dyDescent="0.3">
      <c r="A442" s="18" t="s">
        <v>2058</v>
      </c>
      <c r="B442" s="12">
        <f t="shared" si="276"/>
        <v>1</v>
      </c>
      <c r="C442" s="13" t="s">
        <v>968</v>
      </c>
      <c r="D442" s="13" t="s">
        <v>969</v>
      </c>
      <c r="E442" s="17">
        <v>8112</v>
      </c>
      <c r="F442" s="13" t="s">
        <v>1369</v>
      </c>
      <c r="G442" s="25" t="s">
        <v>1370</v>
      </c>
      <c r="H442" s="52" t="s">
        <v>749</v>
      </c>
      <c r="I442" s="12" t="s">
        <v>173</v>
      </c>
      <c r="J442" s="12" t="s">
        <v>450</v>
      </c>
      <c r="K442" s="12" t="s">
        <v>1371</v>
      </c>
      <c r="L442" s="12" t="s">
        <v>972</v>
      </c>
      <c r="M442" s="12" t="s">
        <v>1372</v>
      </c>
      <c r="N442" s="12" t="s">
        <v>974</v>
      </c>
      <c r="O442" s="28" t="s">
        <v>1677</v>
      </c>
      <c r="P44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Hualpén por tipo de cultivo, durante el Periodo 2020-2021 de acuerdo a datos recopilados por la Ministerio de Ciencias, Tecnología, Conocimiento e Innovación- Unidades</v>
      </c>
      <c r="Q442" s="27" t="s">
        <v>709</v>
      </c>
      <c r="R442" s="28"/>
      <c r="S442" s="15" t="s">
        <v>1678</v>
      </c>
      <c r="T442" s="16">
        <f t="shared" si="277"/>
        <v>777</v>
      </c>
      <c r="U442" s="24" t="s">
        <v>445</v>
      </c>
      <c r="V442" s="20" t="str">
        <f>+Sitio_Publico[[#This Row],[idcoleccion]]&amp;"-"&amp;Sitio_Publico[[#This Row],[id]]</f>
        <v>1-0441</v>
      </c>
      <c r="W442" s="20">
        <f>+VLOOKUP(Sitio_Publico[[#This Row],[territorio]],Estructura!$AE$4:$AH$1500,4,0)</f>
        <v>40008112</v>
      </c>
      <c r="X442" s="20" t="str">
        <f>+VLOOKUP(Sitio_Publico[[#This Row],[tema]],Estructura!$G$4:$J$1514,4,0)</f>
        <v>T-365</v>
      </c>
      <c r="Y442" s="20" t="str">
        <f>+VLOOKUP(Sitio_Publico[[#This Row],[contenido]],Estructura!$L$4:$O$18,4,0)</f>
        <v>C-366</v>
      </c>
      <c r="Z442" s="20" t="str">
        <f>+VLOOKUP(Sitio_Publico[[#This Row],[Filtro Integrado]],Estructura!$U$4:$W$52,3,0)</f>
        <v>FI-1</v>
      </c>
      <c r="AA442" s="20" t="str">
        <f>+VLOOKUP(Sitio_Publico[[#This Row],[Muestra]],Estructura!$Y$4:$AB$175,4,0)</f>
        <v>M-414</v>
      </c>
    </row>
    <row r="443" spans="1:27" ht="36" x14ac:dyDescent="0.3">
      <c r="A443" s="18" t="s">
        <v>2059</v>
      </c>
      <c r="B443" s="12">
        <f t="shared" si="276"/>
        <v>1</v>
      </c>
      <c r="C443" s="13" t="s">
        <v>968</v>
      </c>
      <c r="D443" s="13" t="s">
        <v>969</v>
      </c>
      <c r="E443" s="17">
        <v>8201</v>
      </c>
      <c r="F443" s="13" t="s">
        <v>1369</v>
      </c>
      <c r="G443" s="25" t="s">
        <v>1370</v>
      </c>
      <c r="H443" s="52" t="s">
        <v>749</v>
      </c>
      <c r="I443" s="12" t="s">
        <v>174</v>
      </c>
      <c r="J443" s="12" t="s">
        <v>450</v>
      </c>
      <c r="K443" s="12" t="s">
        <v>1371</v>
      </c>
      <c r="L443" s="12" t="s">
        <v>972</v>
      </c>
      <c r="M443" s="12" t="s">
        <v>1372</v>
      </c>
      <c r="N443" s="12" t="s">
        <v>974</v>
      </c>
      <c r="O443" s="28" t="s">
        <v>1679</v>
      </c>
      <c r="P44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Lebu por tipo de cultivo, durante el Periodo 2020-2021 de acuerdo a datos recopilados por la Ministerio de Ciencias, Tecnología, Conocimiento e Innovación- Unidades</v>
      </c>
      <c r="Q443" s="27" t="s">
        <v>709</v>
      </c>
      <c r="R443" s="28"/>
      <c r="S443" s="15" t="s">
        <v>1680</v>
      </c>
      <c r="T443" s="16">
        <f t="shared" si="277"/>
        <v>777</v>
      </c>
      <c r="U443" s="24" t="s">
        <v>445</v>
      </c>
      <c r="V443" s="20" t="str">
        <f>+Sitio_Publico[[#This Row],[idcoleccion]]&amp;"-"&amp;Sitio_Publico[[#This Row],[id]]</f>
        <v>1-0442</v>
      </c>
      <c r="W443" s="20">
        <f>+VLOOKUP(Sitio_Publico[[#This Row],[territorio]],Estructura!$AE$4:$AH$1500,4,0)</f>
        <v>40008201</v>
      </c>
      <c r="X443" s="20" t="str">
        <f>+VLOOKUP(Sitio_Publico[[#This Row],[tema]],Estructura!$G$4:$J$1514,4,0)</f>
        <v>T-365</v>
      </c>
      <c r="Y443" s="20" t="str">
        <f>+VLOOKUP(Sitio_Publico[[#This Row],[contenido]],Estructura!$L$4:$O$18,4,0)</f>
        <v>C-366</v>
      </c>
      <c r="Z443" s="20" t="str">
        <f>+VLOOKUP(Sitio_Publico[[#This Row],[Filtro Integrado]],Estructura!$U$4:$W$52,3,0)</f>
        <v>FI-1</v>
      </c>
      <c r="AA443" s="20" t="str">
        <f>+VLOOKUP(Sitio_Publico[[#This Row],[Muestra]],Estructura!$Y$4:$AB$175,4,0)</f>
        <v>M-414</v>
      </c>
    </row>
    <row r="444" spans="1:27" ht="36" x14ac:dyDescent="0.3">
      <c r="A444" s="18" t="s">
        <v>2060</v>
      </c>
      <c r="B444" s="12">
        <f t="shared" si="276"/>
        <v>1</v>
      </c>
      <c r="C444" s="13" t="s">
        <v>968</v>
      </c>
      <c r="D444" s="13" t="s">
        <v>969</v>
      </c>
      <c r="E444" s="17">
        <v>8202</v>
      </c>
      <c r="F444" s="13" t="s">
        <v>1369</v>
      </c>
      <c r="G444" s="25" t="s">
        <v>1370</v>
      </c>
      <c r="H444" s="52" t="s">
        <v>749</v>
      </c>
      <c r="I444" s="12" t="s">
        <v>175</v>
      </c>
      <c r="J444" s="12" t="s">
        <v>450</v>
      </c>
      <c r="K444" s="12" t="s">
        <v>1371</v>
      </c>
      <c r="L444" s="12" t="s">
        <v>972</v>
      </c>
      <c r="M444" s="12" t="s">
        <v>1372</v>
      </c>
      <c r="N444" s="12" t="s">
        <v>974</v>
      </c>
      <c r="O444" s="28" t="s">
        <v>1681</v>
      </c>
      <c r="P44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Arauco por tipo de cultivo, durante el Periodo 2020-2021 de acuerdo a datos recopilados por la Ministerio de Ciencias, Tecnología, Conocimiento e Innovación- Unidades</v>
      </c>
      <c r="Q444" s="27" t="s">
        <v>709</v>
      </c>
      <c r="R444" s="28"/>
      <c r="S444" s="15" t="s">
        <v>1682</v>
      </c>
      <c r="T444" s="16">
        <f t="shared" si="277"/>
        <v>777</v>
      </c>
      <c r="U444" s="24" t="s">
        <v>445</v>
      </c>
      <c r="V444" s="20" t="str">
        <f>+Sitio_Publico[[#This Row],[idcoleccion]]&amp;"-"&amp;Sitio_Publico[[#This Row],[id]]</f>
        <v>1-0443</v>
      </c>
      <c r="W444" s="20">
        <f>+VLOOKUP(Sitio_Publico[[#This Row],[territorio]],Estructura!$AE$4:$AH$1500,4,0)</f>
        <v>40008202</v>
      </c>
      <c r="X444" s="20" t="str">
        <f>+VLOOKUP(Sitio_Publico[[#This Row],[tema]],Estructura!$G$4:$J$1514,4,0)</f>
        <v>T-365</v>
      </c>
      <c r="Y444" s="20" t="str">
        <f>+VLOOKUP(Sitio_Publico[[#This Row],[contenido]],Estructura!$L$4:$O$18,4,0)</f>
        <v>C-366</v>
      </c>
      <c r="Z444" s="20" t="str">
        <f>+VLOOKUP(Sitio_Publico[[#This Row],[Filtro Integrado]],Estructura!$U$4:$W$52,3,0)</f>
        <v>FI-1</v>
      </c>
      <c r="AA444" s="20" t="str">
        <f>+VLOOKUP(Sitio_Publico[[#This Row],[Muestra]],Estructura!$Y$4:$AB$175,4,0)</f>
        <v>M-414</v>
      </c>
    </row>
    <row r="445" spans="1:27" ht="36" x14ac:dyDescent="0.3">
      <c r="A445" s="18" t="s">
        <v>2061</v>
      </c>
      <c r="B445" s="12">
        <f t="shared" si="276"/>
        <v>1</v>
      </c>
      <c r="C445" s="13" t="s">
        <v>968</v>
      </c>
      <c r="D445" s="13" t="s">
        <v>969</v>
      </c>
      <c r="E445" s="17">
        <v>8203</v>
      </c>
      <c r="F445" s="13" t="s">
        <v>1369</v>
      </c>
      <c r="G445" s="25" t="s">
        <v>1370</v>
      </c>
      <c r="H445" s="52" t="s">
        <v>749</v>
      </c>
      <c r="I445" s="12" t="s">
        <v>176</v>
      </c>
      <c r="J445" s="12" t="s">
        <v>450</v>
      </c>
      <c r="K445" s="12" t="s">
        <v>1371</v>
      </c>
      <c r="L445" s="12" t="s">
        <v>972</v>
      </c>
      <c r="M445" s="12" t="s">
        <v>1372</v>
      </c>
      <c r="N445" s="12" t="s">
        <v>974</v>
      </c>
      <c r="O445" s="28" t="s">
        <v>1683</v>
      </c>
      <c r="P44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Cañete por tipo de cultivo, durante el Periodo 2020-2021 de acuerdo a datos recopilados por la Ministerio de Ciencias, Tecnología, Conocimiento e Innovación- Unidades</v>
      </c>
      <c r="Q445" s="27" t="s">
        <v>709</v>
      </c>
      <c r="R445" s="28"/>
      <c r="S445" s="15" t="s">
        <v>1684</v>
      </c>
      <c r="T445" s="16">
        <f t="shared" si="277"/>
        <v>777</v>
      </c>
      <c r="U445" s="24" t="s">
        <v>445</v>
      </c>
      <c r="V445" s="20" t="str">
        <f>+Sitio_Publico[[#This Row],[idcoleccion]]&amp;"-"&amp;Sitio_Publico[[#This Row],[id]]</f>
        <v>1-0444</v>
      </c>
      <c r="W445" s="20">
        <f>+VLOOKUP(Sitio_Publico[[#This Row],[territorio]],Estructura!$AE$4:$AH$1500,4,0)</f>
        <v>40008203</v>
      </c>
      <c r="X445" s="20" t="str">
        <f>+VLOOKUP(Sitio_Publico[[#This Row],[tema]],Estructura!$G$4:$J$1514,4,0)</f>
        <v>T-365</v>
      </c>
      <c r="Y445" s="20" t="str">
        <f>+VLOOKUP(Sitio_Publico[[#This Row],[contenido]],Estructura!$L$4:$O$18,4,0)</f>
        <v>C-366</v>
      </c>
      <c r="Z445" s="20" t="str">
        <f>+VLOOKUP(Sitio_Publico[[#This Row],[Filtro Integrado]],Estructura!$U$4:$W$52,3,0)</f>
        <v>FI-1</v>
      </c>
      <c r="AA445" s="20" t="str">
        <f>+VLOOKUP(Sitio_Publico[[#This Row],[Muestra]],Estructura!$Y$4:$AB$175,4,0)</f>
        <v>M-414</v>
      </c>
    </row>
    <row r="446" spans="1:27" ht="36" x14ac:dyDescent="0.3">
      <c r="A446" s="18" t="s">
        <v>2062</v>
      </c>
      <c r="B446" s="12">
        <f t="shared" si="276"/>
        <v>1</v>
      </c>
      <c r="C446" s="13" t="s">
        <v>968</v>
      </c>
      <c r="D446" s="13" t="s">
        <v>969</v>
      </c>
      <c r="E446" s="17">
        <v>8204</v>
      </c>
      <c r="F446" s="13" t="s">
        <v>1369</v>
      </c>
      <c r="G446" s="25" t="s">
        <v>1370</v>
      </c>
      <c r="H446" s="52" t="s">
        <v>749</v>
      </c>
      <c r="I446" s="12" t="s">
        <v>177</v>
      </c>
      <c r="J446" s="12" t="s">
        <v>450</v>
      </c>
      <c r="K446" s="12" t="s">
        <v>1371</v>
      </c>
      <c r="L446" s="12" t="s">
        <v>972</v>
      </c>
      <c r="M446" s="12" t="s">
        <v>1372</v>
      </c>
      <c r="N446" s="12" t="s">
        <v>974</v>
      </c>
      <c r="O446" s="28" t="s">
        <v>1685</v>
      </c>
      <c r="P44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Contulmo por tipo de cultivo, durante el Periodo 2020-2021 de acuerdo a datos recopilados por la Ministerio de Ciencias, Tecnología, Conocimiento e Innovación- Unidades</v>
      </c>
      <c r="Q446" s="27" t="s">
        <v>709</v>
      </c>
      <c r="R446" s="28"/>
      <c r="S446" s="15" t="s">
        <v>1686</v>
      </c>
      <c r="T446" s="16">
        <f t="shared" si="277"/>
        <v>777</v>
      </c>
      <c r="U446" s="24" t="s">
        <v>445</v>
      </c>
      <c r="V446" s="20" t="str">
        <f>+Sitio_Publico[[#This Row],[idcoleccion]]&amp;"-"&amp;Sitio_Publico[[#This Row],[id]]</f>
        <v>1-0445</v>
      </c>
      <c r="W446" s="20">
        <f>+VLOOKUP(Sitio_Publico[[#This Row],[territorio]],Estructura!$AE$4:$AH$1500,4,0)</f>
        <v>40008204</v>
      </c>
      <c r="X446" s="20" t="str">
        <f>+VLOOKUP(Sitio_Publico[[#This Row],[tema]],Estructura!$G$4:$J$1514,4,0)</f>
        <v>T-365</v>
      </c>
      <c r="Y446" s="20" t="str">
        <f>+VLOOKUP(Sitio_Publico[[#This Row],[contenido]],Estructura!$L$4:$O$18,4,0)</f>
        <v>C-366</v>
      </c>
      <c r="Z446" s="20" t="str">
        <f>+VLOOKUP(Sitio_Publico[[#This Row],[Filtro Integrado]],Estructura!$U$4:$W$52,3,0)</f>
        <v>FI-1</v>
      </c>
      <c r="AA446" s="20" t="str">
        <f>+VLOOKUP(Sitio_Publico[[#This Row],[Muestra]],Estructura!$Y$4:$AB$175,4,0)</f>
        <v>M-414</v>
      </c>
    </row>
    <row r="447" spans="1:27" ht="40.799999999999997" x14ac:dyDescent="0.3">
      <c r="A447" s="18" t="s">
        <v>2063</v>
      </c>
      <c r="B447" s="12">
        <f t="shared" si="276"/>
        <v>1</v>
      </c>
      <c r="C447" s="13" t="s">
        <v>968</v>
      </c>
      <c r="D447" s="13" t="s">
        <v>969</v>
      </c>
      <c r="E447" s="17">
        <v>8205</v>
      </c>
      <c r="F447" s="13" t="s">
        <v>1369</v>
      </c>
      <c r="G447" s="25" t="s">
        <v>1370</v>
      </c>
      <c r="H447" s="52" t="s">
        <v>749</v>
      </c>
      <c r="I447" s="12" t="s">
        <v>178</v>
      </c>
      <c r="J447" s="12" t="s">
        <v>450</v>
      </c>
      <c r="K447" s="12" t="s">
        <v>1371</v>
      </c>
      <c r="L447" s="12" t="s">
        <v>972</v>
      </c>
      <c r="M447" s="12" t="s">
        <v>1372</v>
      </c>
      <c r="N447" s="12" t="s">
        <v>974</v>
      </c>
      <c r="O447" s="28" t="s">
        <v>1687</v>
      </c>
      <c r="P44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Curanilahue por tipo de cultivo, durante el Periodo 2020-2021 de acuerdo a datos recopilados por la Ministerio de Ciencias, Tecnología, Conocimiento e Innovación- Unidades</v>
      </c>
      <c r="Q447" s="27" t="s">
        <v>709</v>
      </c>
      <c r="R447" s="28"/>
      <c r="S447" s="15" t="s">
        <v>1688</v>
      </c>
      <c r="T447" s="16">
        <f t="shared" si="277"/>
        <v>777</v>
      </c>
      <c r="U447" s="24" t="s">
        <v>445</v>
      </c>
      <c r="V447" s="20" t="str">
        <f>+Sitio_Publico[[#This Row],[idcoleccion]]&amp;"-"&amp;Sitio_Publico[[#This Row],[id]]</f>
        <v>1-0446</v>
      </c>
      <c r="W447" s="20">
        <f>+VLOOKUP(Sitio_Publico[[#This Row],[territorio]],Estructura!$AE$4:$AH$1500,4,0)</f>
        <v>40008205</v>
      </c>
      <c r="X447" s="20" t="str">
        <f>+VLOOKUP(Sitio_Publico[[#This Row],[tema]],Estructura!$G$4:$J$1514,4,0)</f>
        <v>T-365</v>
      </c>
      <c r="Y447" s="20" t="str">
        <f>+VLOOKUP(Sitio_Publico[[#This Row],[contenido]],Estructura!$L$4:$O$18,4,0)</f>
        <v>C-366</v>
      </c>
      <c r="Z447" s="20" t="str">
        <f>+VLOOKUP(Sitio_Publico[[#This Row],[Filtro Integrado]],Estructura!$U$4:$W$52,3,0)</f>
        <v>FI-1</v>
      </c>
      <c r="AA447" s="20" t="str">
        <f>+VLOOKUP(Sitio_Publico[[#This Row],[Muestra]],Estructura!$Y$4:$AB$175,4,0)</f>
        <v>M-414</v>
      </c>
    </row>
    <row r="448" spans="1:27" ht="40.799999999999997" x14ac:dyDescent="0.3">
      <c r="A448" s="18" t="s">
        <v>2064</v>
      </c>
      <c r="B448" s="12">
        <f t="shared" si="276"/>
        <v>1</v>
      </c>
      <c r="C448" s="13" t="s">
        <v>968</v>
      </c>
      <c r="D448" s="13" t="s">
        <v>969</v>
      </c>
      <c r="E448" s="17">
        <v>8206</v>
      </c>
      <c r="F448" s="13" t="s">
        <v>1369</v>
      </c>
      <c r="G448" s="25" t="s">
        <v>1370</v>
      </c>
      <c r="H448" s="52" t="s">
        <v>749</v>
      </c>
      <c r="I448" s="12" t="s">
        <v>179</v>
      </c>
      <c r="J448" s="12" t="s">
        <v>450</v>
      </c>
      <c r="K448" s="12" t="s">
        <v>1371</v>
      </c>
      <c r="L448" s="12" t="s">
        <v>972</v>
      </c>
      <c r="M448" s="12" t="s">
        <v>1372</v>
      </c>
      <c r="N448" s="12" t="s">
        <v>974</v>
      </c>
      <c r="O448" s="28" t="s">
        <v>1689</v>
      </c>
      <c r="P44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Alamos por tipo de cultivo, durante el Periodo 2020-2021 de acuerdo a datos recopilados por la Ministerio de Ciencias, Tecnología, Conocimiento e Innovación- Unidades</v>
      </c>
      <c r="Q448" s="27" t="s">
        <v>709</v>
      </c>
      <c r="R448" s="28"/>
      <c r="S448" s="15" t="s">
        <v>1690</v>
      </c>
      <c r="T448" s="16">
        <f t="shared" si="277"/>
        <v>777</v>
      </c>
      <c r="U448" s="24" t="s">
        <v>445</v>
      </c>
      <c r="V448" s="20" t="str">
        <f>+Sitio_Publico[[#This Row],[idcoleccion]]&amp;"-"&amp;Sitio_Publico[[#This Row],[id]]</f>
        <v>1-0447</v>
      </c>
      <c r="W448" s="20">
        <f>+VLOOKUP(Sitio_Publico[[#This Row],[territorio]],Estructura!$AE$4:$AH$1500,4,0)</f>
        <v>40008206</v>
      </c>
      <c r="X448" s="20" t="str">
        <f>+VLOOKUP(Sitio_Publico[[#This Row],[tema]],Estructura!$G$4:$J$1514,4,0)</f>
        <v>T-365</v>
      </c>
      <c r="Y448" s="20" t="str">
        <f>+VLOOKUP(Sitio_Publico[[#This Row],[contenido]],Estructura!$L$4:$O$18,4,0)</f>
        <v>C-366</v>
      </c>
      <c r="Z448" s="20" t="str">
        <f>+VLOOKUP(Sitio_Publico[[#This Row],[Filtro Integrado]],Estructura!$U$4:$W$52,3,0)</f>
        <v>FI-1</v>
      </c>
      <c r="AA448" s="20" t="str">
        <f>+VLOOKUP(Sitio_Publico[[#This Row],[Muestra]],Estructura!$Y$4:$AB$175,4,0)</f>
        <v>M-414</v>
      </c>
    </row>
    <row r="449" spans="1:27" ht="36" x14ac:dyDescent="0.3">
      <c r="A449" s="18" t="s">
        <v>2065</v>
      </c>
      <c r="B449" s="12">
        <f t="shared" si="276"/>
        <v>1</v>
      </c>
      <c r="C449" s="13" t="s">
        <v>968</v>
      </c>
      <c r="D449" s="13" t="s">
        <v>969</v>
      </c>
      <c r="E449" s="17">
        <v>8207</v>
      </c>
      <c r="F449" s="13" t="s">
        <v>1369</v>
      </c>
      <c r="G449" s="25" t="s">
        <v>1370</v>
      </c>
      <c r="H449" s="52" t="s">
        <v>749</v>
      </c>
      <c r="I449" s="12" t="s">
        <v>180</v>
      </c>
      <c r="J449" s="12" t="s">
        <v>450</v>
      </c>
      <c r="K449" s="12" t="s">
        <v>1371</v>
      </c>
      <c r="L449" s="12" t="s">
        <v>972</v>
      </c>
      <c r="M449" s="12" t="s">
        <v>1372</v>
      </c>
      <c r="N449" s="12" t="s">
        <v>974</v>
      </c>
      <c r="O449" s="28" t="s">
        <v>1691</v>
      </c>
      <c r="P44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Tirúa por tipo de cultivo, durante el Periodo 2020-2021 de acuerdo a datos recopilados por la Ministerio de Ciencias, Tecnología, Conocimiento e Innovación- Unidades</v>
      </c>
      <c r="Q449" s="27" t="s">
        <v>709</v>
      </c>
      <c r="R449" s="28"/>
      <c r="S449" s="15" t="s">
        <v>1692</v>
      </c>
      <c r="T449" s="16">
        <f t="shared" si="277"/>
        <v>777</v>
      </c>
      <c r="U449" s="24" t="s">
        <v>445</v>
      </c>
      <c r="V449" s="20" t="str">
        <f>+Sitio_Publico[[#This Row],[idcoleccion]]&amp;"-"&amp;Sitio_Publico[[#This Row],[id]]</f>
        <v>1-0448</v>
      </c>
      <c r="W449" s="20">
        <f>+VLOOKUP(Sitio_Publico[[#This Row],[territorio]],Estructura!$AE$4:$AH$1500,4,0)</f>
        <v>40008207</v>
      </c>
      <c r="X449" s="20" t="str">
        <f>+VLOOKUP(Sitio_Publico[[#This Row],[tema]],Estructura!$G$4:$J$1514,4,0)</f>
        <v>T-365</v>
      </c>
      <c r="Y449" s="20" t="str">
        <f>+VLOOKUP(Sitio_Publico[[#This Row],[contenido]],Estructura!$L$4:$O$18,4,0)</f>
        <v>C-366</v>
      </c>
      <c r="Z449" s="20" t="str">
        <f>+VLOOKUP(Sitio_Publico[[#This Row],[Filtro Integrado]],Estructura!$U$4:$W$52,3,0)</f>
        <v>FI-1</v>
      </c>
      <c r="AA449" s="20" t="str">
        <f>+VLOOKUP(Sitio_Publico[[#This Row],[Muestra]],Estructura!$Y$4:$AB$175,4,0)</f>
        <v>M-414</v>
      </c>
    </row>
    <row r="450" spans="1:27" ht="40.799999999999997" x14ac:dyDescent="0.3">
      <c r="A450" s="18" t="s">
        <v>2066</v>
      </c>
      <c r="B450" s="12">
        <f t="shared" si="276"/>
        <v>1</v>
      </c>
      <c r="C450" s="13" t="s">
        <v>968</v>
      </c>
      <c r="D450" s="13" t="s">
        <v>969</v>
      </c>
      <c r="E450" s="17">
        <v>8301</v>
      </c>
      <c r="F450" s="13" t="s">
        <v>1369</v>
      </c>
      <c r="G450" s="25" t="s">
        <v>1370</v>
      </c>
      <c r="H450" s="52" t="s">
        <v>749</v>
      </c>
      <c r="I450" s="12" t="s">
        <v>181</v>
      </c>
      <c r="J450" s="12" t="s">
        <v>450</v>
      </c>
      <c r="K450" s="12" t="s">
        <v>1371</v>
      </c>
      <c r="L450" s="12" t="s">
        <v>972</v>
      </c>
      <c r="M450" s="12" t="s">
        <v>1372</v>
      </c>
      <c r="N450" s="12" t="s">
        <v>974</v>
      </c>
      <c r="O450" s="28" t="s">
        <v>1693</v>
      </c>
      <c r="P45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Angeles por tipo de cultivo, durante el Periodo 2020-2021 de acuerdo a datos recopilados por la Ministerio de Ciencias, Tecnología, Conocimiento e Innovación- Unidades</v>
      </c>
      <c r="Q450" s="27" t="s">
        <v>709</v>
      </c>
      <c r="R450" s="28"/>
      <c r="S450" s="15" t="s">
        <v>1694</v>
      </c>
      <c r="T450" s="16">
        <f t="shared" si="277"/>
        <v>777</v>
      </c>
      <c r="U450" s="24" t="s">
        <v>445</v>
      </c>
      <c r="V450" s="20" t="str">
        <f>+Sitio_Publico[[#This Row],[idcoleccion]]&amp;"-"&amp;Sitio_Publico[[#This Row],[id]]</f>
        <v>1-0449</v>
      </c>
      <c r="W450" s="20">
        <f>+VLOOKUP(Sitio_Publico[[#This Row],[territorio]],Estructura!$AE$4:$AH$1500,4,0)</f>
        <v>40008301</v>
      </c>
      <c r="X450" s="20" t="str">
        <f>+VLOOKUP(Sitio_Publico[[#This Row],[tema]],Estructura!$G$4:$J$1514,4,0)</f>
        <v>T-365</v>
      </c>
      <c r="Y450" s="20" t="str">
        <f>+VLOOKUP(Sitio_Publico[[#This Row],[contenido]],Estructura!$L$4:$O$18,4,0)</f>
        <v>C-366</v>
      </c>
      <c r="Z450" s="20" t="str">
        <f>+VLOOKUP(Sitio_Publico[[#This Row],[Filtro Integrado]],Estructura!$U$4:$W$52,3,0)</f>
        <v>FI-1</v>
      </c>
      <c r="AA450" s="20" t="str">
        <f>+VLOOKUP(Sitio_Publico[[#This Row],[Muestra]],Estructura!$Y$4:$AB$175,4,0)</f>
        <v>M-414</v>
      </c>
    </row>
    <row r="451" spans="1:27" ht="36" x14ac:dyDescent="0.3">
      <c r="A451" s="18" t="s">
        <v>2067</v>
      </c>
      <c r="B451" s="12">
        <f t="shared" si="276"/>
        <v>1</v>
      </c>
      <c r="C451" s="13" t="s">
        <v>968</v>
      </c>
      <c r="D451" s="13" t="s">
        <v>969</v>
      </c>
      <c r="E451" s="17">
        <v>8302</v>
      </c>
      <c r="F451" s="13" t="s">
        <v>1369</v>
      </c>
      <c r="G451" s="25" t="s">
        <v>1370</v>
      </c>
      <c r="H451" s="52" t="s">
        <v>749</v>
      </c>
      <c r="I451" s="12" t="s">
        <v>182</v>
      </c>
      <c r="J451" s="12" t="s">
        <v>450</v>
      </c>
      <c r="K451" s="12" t="s">
        <v>1371</v>
      </c>
      <c r="L451" s="12" t="s">
        <v>972</v>
      </c>
      <c r="M451" s="12" t="s">
        <v>1372</v>
      </c>
      <c r="N451" s="12" t="s">
        <v>974</v>
      </c>
      <c r="O451" s="28" t="s">
        <v>1695</v>
      </c>
      <c r="P45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Antuco por tipo de cultivo, durante el Periodo 2020-2021 de acuerdo a datos recopilados por la Ministerio de Ciencias, Tecnología, Conocimiento e Innovación- Unidades</v>
      </c>
      <c r="Q451" s="27" t="s">
        <v>709</v>
      </c>
      <c r="R451" s="28"/>
      <c r="S451" s="15" t="s">
        <v>1696</v>
      </c>
      <c r="T451" s="16">
        <f t="shared" si="277"/>
        <v>777</v>
      </c>
      <c r="U451" s="24" t="s">
        <v>445</v>
      </c>
      <c r="V451" s="20" t="str">
        <f>+Sitio_Publico[[#This Row],[idcoleccion]]&amp;"-"&amp;Sitio_Publico[[#This Row],[id]]</f>
        <v>1-0450</v>
      </c>
      <c r="W451" s="20">
        <f>+VLOOKUP(Sitio_Publico[[#This Row],[territorio]],Estructura!$AE$4:$AH$1500,4,0)</f>
        <v>40008302</v>
      </c>
      <c r="X451" s="20" t="str">
        <f>+VLOOKUP(Sitio_Publico[[#This Row],[tema]],Estructura!$G$4:$J$1514,4,0)</f>
        <v>T-365</v>
      </c>
      <c r="Y451" s="20" t="str">
        <f>+VLOOKUP(Sitio_Publico[[#This Row],[contenido]],Estructura!$L$4:$O$18,4,0)</f>
        <v>C-366</v>
      </c>
      <c r="Z451" s="20" t="str">
        <f>+VLOOKUP(Sitio_Publico[[#This Row],[Filtro Integrado]],Estructura!$U$4:$W$52,3,0)</f>
        <v>FI-1</v>
      </c>
      <c r="AA451" s="20" t="str">
        <f>+VLOOKUP(Sitio_Publico[[#This Row],[Muestra]],Estructura!$Y$4:$AB$175,4,0)</f>
        <v>M-414</v>
      </c>
    </row>
    <row r="452" spans="1:27" ht="36" x14ac:dyDescent="0.3">
      <c r="A452" s="18" t="s">
        <v>1144</v>
      </c>
      <c r="B452" s="12">
        <f t="shared" ref="B452:B515" si="278">+B451</f>
        <v>1</v>
      </c>
      <c r="C452" s="13" t="s">
        <v>968</v>
      </c>
      <c r="D452" s="13" t="s">
        <v>969</v>
      </c>
      <c r="E452" s="17">
        <v>8303</v>
      </c>
      <c r="F452" s="13" t="s">
        <v>1369</v>
      </c>
      <c r="G452" s="25" t="s">
        <v>1370</v>
      </c>
      <c r="H452" s="52" t="s">
        <v>749</v>
      </c>
      <c r="I452" s="12" t="s">
        <v>183</v>
      </c>
      <c r="J452" s="12" t="s">
        <v>450</v>
      </c>
      <c r="K452" s="12" t="s">
        <v>1371</v>
      </c>
      <c r="L452" s="12" t="s">
        <v>972</v>
      </c>
      <c r="M452" s="12" t="s">
        <v>1372</v>
      </c>
      <c r="N452" s="12" t="s">
        <v>974</v>
      </c>
      <c r="O452" s="28" t="s">
        <v>1697</v>
      </c>
      <c r="P45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Cabrero por tipo de cultivo, durante el Periodo 2020-2021 de acuerdo a datos recopilados por la Ministerio de Ciencias, Tecnología, Conocimiento e Innovación- Unidades</v>
      </c>
      <c r="Q452" s="27" t="s">
        <v>709</v>
      </c>
      <c r="R452" s="28"/>
      <c r="S452" s="15" t="s">
        <v>1698</v>
      </c>
      <c r="T452" s="16">
        <f t="shared" ref="T452:T515" si="279">+T451</f>
        <v>777</v>
      </c>
      <c r="U452" s="24" t="s">
        <v>445</v>
      </c>
      <c r="V452" s="20" t="str">
        <f>+Sitio_Publico[[#This Row],[idcoleccion]]&amp;"-"&amp;Sitio_Publico[[#This Row],[id]]</f>
        <v>1-0451</v>
      </c>
      <c r="W452" s="20">
        <f>+VLOOKUP(Sitio_Publico[[#This Row],[territorio]],Estructura!$AE$4:$AH$1500,4,0)</f>
        <v>40008303</v>
      </c>
      <c r="X452" s="20" t="str">
        <f>+VLOOKUP(Sitio_Publico[[#This Row],[tema]],Estructura!$G$4:$J$1514,4,0)</f>
        <v>T-365</v>
      </c>
      <c r="Y452" s="20" t="str">
        <f>+VLOOKUP(Sitio_Publico[[#This Row],[contenido]],Estructura!$L$4:$O$18,4,0)</f>
        <v>C-366</v>
      </c>
      <c r="Z452" s="20" t="str">
        <f>+VLOOKUP(Sitio_Publico[[#This Row],[Filtro Integrado]],Estructura!$U$4:$W$52,3,0)</f>
        <v>FI-1</v>
      </c>
      <c r="AA452" s="20" t="str">
        <f>+VLOOKUP(Sitio_Publico[[#This Row],[Muestra]],Estructura!$Y$4:$AB$175,4,0)</f>
        <v>M-414</v>
      </c>
    </row>
    <row r="453" spans="1:27" ht="36" x14ac:dyDescent="0.3">
      <c r="A453" s="18" t="s">
        <v>1145</v>
      </c>
      <c r="B453" s="12">
        <f t="shared" si="278"/>
        <v>1</v>
      </c>
      <c r="C453" s="13" t="s">
        <v>968</v>
      </c>
      <c r="D453" s="13" t="s">
        <v>969</v>
      </c>
      <c r="E453" s="17">
        <v>8304</v>
      </c>
      <c r="F453" s="13" t="s">
        <v>1369</v>
      </c>
      <c r="G453" s="25" t="s">
        <v>1370</v>
      </c>
      <c r="H453" s="52" t="s">
        <v>749</v>
      </c>
      <c r="I453" s="12" t="s">
        <v>184</v>
      </c>
      <c r="J453" s="12" t="s">
        <v>450</v>
      </c>
      <c r="K453" s="12" t="s">
        <v>1371</v>
      </c>
      <c r="L453" s="12" t="s">
        <v>972</v>
      </c>
      <c r="M453" s="12" t="s">
        <v>1372</v>
      </c>
      <c r="N453" s="12" t="s">
        <v>974</v>
      </c>
      <c r="O453" s="28" t="s">
        <v>1699</v>
      </c>
      <c r="P45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Laja por tipo de cultivo, durante el Periodo 2020-2021 de acuerdo a datos recopilados por la Ministerio de Ciencias, Tecnología, Conocimiento e Innovación- Unidades</v>
      </c>
      <c r="Q453" s="27" t="s">
        <v>709</v>
      </c>
      <c r="R453" s="28"/>
      <c r="S453" s="15" t="s">
        <v>1700</v>
      </c>
      <c r="T453" s="16">
        <f t="shared" si="279"/>
        <v>777</v>
      </c>
      <c r="U453" s="24" t="s">
        <v>445</v>
      </c>
      <c r="V453" s="20" t="str">
        <f>+Sitio_Publico[[#This Row],[idcoleccion]]&amp;"-"&amp;Sitio_Publico[[#This Row],[id]]</f>
        <v>1-0452</v>
      </c>
      <c r="W453" s="20">
        <f>+VLOOKUP(Sitio_Publico[[#This Row],[territorio]],Estructura!$AE$4:$AH$1500,4,0)</f>
        <v>40008304</v>
      </c>
      <c r="X453" s="20" t="str">
        <f>+VLOOKUP(Sitio_Publico[[#This Row],[tema]],Estructura!$G$4:$J$1514,4,0)</f>
        <v>T-365</v>
      </c>
      <c r="Y453" s="20" t="str">
        <f>+VLOOKUP(Sitio_Publico[[#This Row],[contenido]],Estructura!$L$4:$O$18,4,0)</f>
        <v>C-366</v>
      </c>
      <c r="Z453" s="20" t="str">
        <f>+VLOOKUP(Sitio_Publico[[#This Row],[Filtro Integrado]],Estructura!$U$4:$W$52,3,0)</f>
        <v>FI-1</v>
      </c>
      <c r="AA453" s="20" t="str">
        <f>+VLOOKUP(Sitio_Publico[[#This Row],[Muestra]],Estructura!$Y$4:$AB$175,4,0)</f>
        <v>M-414</v>
      </c>
    </row>
    <row r="454" spans="1:27" ht="36" x14ac:dyDescent="0.3">
      <c r="A454" s="18" t="s">
        <v>1146</v>
      </c>
      <c r="B454" s="12">
        <f t="shared" si="278"/>
        <v>1</v>
      </c>
      <c r="C454" s="13" t="s">
        <v>968</v>
      </c>
      <c r="D454" s="13" t="s">
        <v>969</v>
      </c>
      <c r="E454" s="17">
        <v>8305</v>
      </c>
      <c r="F454" s="13" t="s">
        <v>1369</v>
      </c>
      <c r="G454" s="25" t="s">
        <v>1370</v>
      </c>
      <c r="H454" s="52" t="s">
        <v>749</v>
      </c>
      <c r="I454" s="12" t="s">
        <v>185</v>
      </c>
      <c r="J454" s="12" t="s">
        <v>450</v>
      </c>
      <c r="K454" s="12" t="s">
        <v>1371</v>
      </c>
      <c r="L454" s="12" t="s">
        <v>972</v>
      </c>
      <c r="M454" s="12" t="s">
        <v>1372</v>
      </c>
      <c r="N454" s="12" t="s">
        <v>974</v>
      </c>
      <c r="O454" s="28" t="s">
        <v>1701</v>
      </c>
      <c r="P45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Mulchén por tipo de cultivo, durante el Periodo 2020-2021 de acuerdo a datos recopilados por la Ministerio de Ciencias, Tecnología, Conocimiento e Innovación- Unidades</v>
      </c>
      <c r="Q454" s="27" t="s">
        <v>709</v>
      </c>
      <c r="R454" s="28"/>
      <c r="S454" s="15" t="s">
        <v>1702</v>
      </c>
      <c r="T454" s="16">
        <f t="shared" si="279"/>
        <v>777</v>
      </c>
      <c r="U454" s="24" t="s">
        <v>445</v>
      </c>
      <c r="V454" s="20" t="str">
        <f>+Sitio_Publico[[#This Row],[idcoleccion]]&amp;"-"&amp;Sitio_Publico[[#This Row],[id]]</f>
        <v>1-0453</v>
      </c>
      <c r="W454" s="20">
        <f>+VLOOKUP(Sitio_Publico[[#This Row],[territorio]],Estructura!$AE$4:$AH$1500,4,0)</f>
        <v>40008305</v>
      </c>
      <c r="X454" s="20" t="str">
        <f>+VLOOKUP(Sitio_Publico[[#This Row],[tema]],Estructura!$G$4:$J$1514,4,0)</f>
        <v>T-365</v>
      </c>
      <c r="Y454" s="20" t="str">
        <f>+VLOOKUP(Sitio_Publico[[#This Row],[contenido]],Estructura!$L$4:$O$18,4,0)</f>
        <v>C-366</v>
      </c>
      <c r="Z454" s="20" t="str">
        <f>+VLOOKUP(Sitio_Publico[[#This Row],[Filtro Integrado]],Estructura!$U$4:$W$52,3,0)</f>
        <v>FI-1</v>
      </c>
      <c r="AA454" s="20" t="str">
        <f>+VLOOKUP(Sitio_Publico[[#This Row],[Muestra]],Estructura!$Y$4:$AB$175,4,0)</f>
        <v>M-414</v>
      </c>
    </row>
    <row r="455" spans="1:27" ht="40.799999999999997" x14ac:dyDescent="0.3">
      <c r="A455" s="18" t="s">
        <v>1147</v>
      </c>
      <c r="B455" s="12">
        <f t="shared" si="278"/>
        <v>1</v>
      </c>
      <c r="C455" s="13" t="s">
        <v>968</v>
      </c>
      <c r="D455" s="13" t="s">
        <v>969</v>
      </c>
      <c r="E455" s="17">
        <v>8306</v>
      </c>
      <c r="F455" s="13" t="s">
        <v>1369</v>
      </c>
      <c r="G455" s="25" t="s">
        <v>1370</v>
      </c>
      <c r="H455" s="52" t="s">
        <v>749</v>
      </c>
      <c r="I455" s="12" t="s">
        <v>186</v>
      </c>
      <c r="J455" s="12" t="s">
        <v>450</v>
      </c>
      <c r="K455" s="12" t="s">
        <v>1371</v>
      </c>
      <c r="L455" s="12" t="s">
        <v>972</v>
      </c>
      <c r="M455" s="12" t="s">
        <v>1372</v>
      </c>
      <c r="N455" s="12" t="s">
        <v>974</v>
      </c>
      <c r="O455" s="28" t="s">
        <v>1703</v>
      </c>
      <c r="P45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Nacimiento por tipo de cultivo, durante el Periodo 2020-2021 de acuerdo a datos recopilados por la Ministerio de Ciencias, Tecnología, Conocimiento e Innovación- Unidades</v>
      </c>
      <c r="Q455" s="27" t="s">
        <v>709</v>
      </c>
      <c r="R455" s="28"/>
      <c r="S455" s="15" t="s">
        <v>1704</v>
      </c>
      <c r="T455" s="16">
        <f t="shared" si="279"/>
        <v>777</v>
      </c>
      <c r="U455" s="24" t="s">
        <v>445</v>
      </c>
      <c r="V455" s="20" t="str">
        <f>+Sitio_Publico[[#This Row],[idcoleccion]]&amp;"-"&amp;Sitio_Publico[[#This Row],[id]]</f>
        <v>1-0454</v>
      </c>
      <c r="W455" s="20">
        <f>+VLOOKUP(Sitio_Publico[[#This Row],[territorio]],Estructura!$AE$4:$AH$1500,4,0)</f>
        <v>40008306</v>
      </c>
      <c r="X455" s="20" t="str">
        <f>+VLOOKUP(Sitio_Publico[[#This Row],[tema]],Estructura!$G$4:$J$1514,4,0)</f>
        <v>T-365</v>
      </c>
      <c r="Y455" s="20" t="str">
        <f>+VLOOKUP(Sitio_Publico[[#This Row],[contenido]],Estructura!$L$4:$O$18,4,0)</f>
        <v>C-366</v>
      </c>
      <c r="Z455" s="20" t="str">
        <f>+VLOOKUP(Sitio_Publico[[#This Row],[Filtro Integrado]],Estructura!$U$4:$W$52,3,0)</f>
        <v>FI-1</v>
      </c>
      <c r="AA455" s="20" t="str">
        <f>+VLOOKUP(Sitio_Publico[[#This Row],[Muestra]],Estructura!$Y$4:$AB$175,4,0)</f>
        <v>M-414</v>
      </c>
    </row>
    <row r="456" spans="1:27" ht="36" x14ac:dyDescent="0.3">
      <c r="A456" s="18" t="s">
        <v>1148</v>
      </c>
      <c r="B456" s="12">
        <f t="shared" si="278"/>
        <v>1</v>
      </c>
      <c r="C456" s="13" t="s">
        <v>968</v>
      </c>
      <c r="D456" s="13" t="s">
        <v>969</v>
      </c>
      <c r="E456" s="17">
        <v>8307</v>
      </c>
      <c r="F456" s="13" t="s">
        <v>1369</v>
      </c>
      <c r="G456" s="25" t="s">
        <v>1370</v>
      </c>
      <c r="H456" s="52" t="s">
        <v>749</v>
      </c>
      <c r="I456" s="12" t="s">
        <v>187</v>
      </c>
      <c r="J456" s="12" t="s">
        <v>450</v>
      </c>
      <c r="K456" s="12" t="s">
        <v>1371</v>
      </c>
      <c r="L456" s="12" t="s">
        <v>972</v>
      </c>
      <c r="M456" s="12" t="s">
        <v>1372</v>
      </c>
      <c r="N456" s="12" t="s">
        <v>974</v>
      </c>
      <c r="O456" s="28" t="s">
        <v>1705</v>
      </c>
      <c r="P45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Negrete por tipo de cultivo, durante el Periodo 2020-2021 de acuerdo a datos recopilados por la Ministerio de Ciencias, Tecnología, Conocimiento e Innovación- Unidades</v>
      </c>
      <c r="Q456" s="27" t="s">
        <v>709</v>
      </c>
      <c r="R456" s="28"/>
      <c r="S456" s="15" t="s">
        <v>1706</v>
      </c>
      <c r="T456" s="16">
        <f t="shared" si="279"/>
        <v>777</v>
      </c>
      <c r="U456" s="24" t="s">
        <v>445</v>
      </c>
      <c r="V456" s="20" t="str">
        <f>+Sitio_Publico[[#This Row],[idcoleccion]]&amp;"-"&amp;Sitio_Publico[[#This Row],[id]]</f>
        <v>1-0455</v>
      </c>
      <c r="W456" s="20">
        <f>+VLOOKUP(Sitio_Publico[[#This Row],[territorio]],Estructura!$AE$4:$AH$1500,4,0)</f>
        <v>40008307</v>
      </c>
      <c r="X456" s="20" t="str">
        <f>+VLOOKUP(Sitio_Publico[[#This Row],[tema]],Estructura!$G$4:$J$1514,4,0)</f>
        <v>T-365</v>
      </c>
      <c r="Y456" s="20" t="str">
        <f>+VLOOKUP(Sitio_Publico[[#This Row],[contenido]],Estructura!$L$4:$O$18,4,0)</f>
        <v>C-366</v>
      </c>
      <c r="Z456" s="20" t="str">
        <f>+VLOOKUP(Sitio_Publico[[#This Row],[Filtro Integrado]],Estructura!$U$4:$W$52,3,0)</f>
        <v>FI-1</v>
      </c>
      <c r="AA456" s="20" t="str">
        <f>+VLOOKUP(Sitio_Publico[[#This Row],[Muestra]],Estructura!$Y$4:$AB$175,4,0)</f>
        <v>M-414</v>
      </c>
    </row>
    <row r="457" spans="1:27" ht="36" x14ac:dyDescent="0.3">
      <c r="A457" s="18" t="s">
        <v>1149</v>
      </c>
      <c r="B457" s="12">
        <f t="shared" si="278"/>
        <v>1</v>
      </c>
      <c r="C457" s="13" t="s">
        <v>968</v>
      </c>
      <c r="D457" s="13" t="s">
        <v>969</v>
      </c>
      <c r="E457" s="17">
        <v>8308</v>
      </c>
      <c r="F457" s="13" t="s">
        <v>1369</v>
      </c>
      <c r="G457" s="25" t="s">
        <v>1370</v>
      </c>
      <c r="H457" s="52" t="s">
        <v>749</v>
      </c>
      <c r="I457" s="12" t="s">
        <v>188</v>
      </c>
      <c r="J457" s="12" t="s">
        <v>450</v>
      </c>
      <c r="K457" s="12" t="s">
        <v>1371</v>
      </c>
      <c r="L457" s="12" t="s">
        <v>972</v>
      </c>
      <c r="M457" s="12" t="s">
        <v>1372</v>
      </c>
      <c r="N457" s="12" t="s">
        <v>974</v>
      </c>
      <c r="O457" s="28" t="s">
        <v>1707</v>
      </c>
      <c r="P45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Quilaco por tipo de cultivo, durante el Periodo 2020-2021 de acuerdo a datos recopilados por la Ministerio de Ciencias, Tecnología, Conocimiento e Innovación- Unidades</v>
      </c>
      <c r="Q457" s="27" t="s">
        <v>709</v>
      </c>
      <c r="R457" s="28"/>
      <c r="S457" s="15" t="s">
        <v>1708</v>
      </c>
      <c r="T457" s="16">
        <f t="shared" si="279"/>
        <v>777</v>
      </c>
      <c r="U457" s="24" t="s">
        <v>445</v>
      </c>
      <c r="V457" s="20" t="str">
        <f>+Sitio_Publico[[#This Row],[idcoleccion]]&amp;"-"&amp;Sitio_Publico[[#This Row],[id]]</f>
        <v>1-0456</v>
      </c>
      <c r="W457" s="20">
        <f>+VLOOKUP(Sitio_Publico[[#This Row],[territorio]],Estructura!$AE$4:$AH$1500,4,0)</f>
        <v>40008308</v>
      </c>
      <c r="X457" s="20" t="str">
        <f>+VLOOKUP(Sitio_Publico[[#This Row],[tema]],Estructura!$G$4:$J$1514,4,0)</f>
        <v>T-365</v>
      </c>
      <c r="Y457" s="20" t="str">
        <f>+VLOOKUP(Sitio_Publico[[#This Row],[contenido]],Estructura!$L$4:$O$18,4,0)</f>
        <v>C-366</v>
      </c>
      <c r="Z457" s="20" t="str">
        <f>+VLOOKUP(Sitio_Publico[[#This Row],[Filtro Integrado]],Estructura!$U$4:$W$52,3,0)</f>
        <v>FI-1</v>
      </c>
      <c r="AA457" s="20" t="str">
        <f>+VLOOKUP(Sitio_Publico[[#This Row],[Muestra]],Estructura!$Y$4:$AB$175,4,0)</f>
        <v>M-414</v>
      </c>
    </row>
    <row r="458" spans="1:27" ht="36" x14ac:dyDescent="0.3">
      <c r="A458" s="18" t="s">
        <v>1150</v>
      </c>
      <c r="B458" s="12">
        <f t="shared" si="278"/>
        <v>1</v>
      </c>
      <c r="C458" s="13" t="s">
        <v>968</v>
      </c>
      <c r="D458" s="13" t="s">
        <v>969</v>
      </c>
      <c r="E458" s="17">
        <v>8309</v>
      </c>
      <c r="F458" s="13" t="s">
        <v>1369</v>
      </c>
      <c r="G458" s="25" t="s">
        <v>1370</v>
      </c>
      <c r="H458" s="52" t="s">
        <v>749</v>
      </c>
      <c r="I458" s="12" t="s">
        <v>189</v>
      </c>
      <c r="J458" s="12" t="s">
        <v>450</v>
      </c>
      <c r="K458" s="12" t="s">
        <v>1371</v>
      </c>
      <c r="L458" s="12" t="s">
        <v>972</v>
      </c>
      <c r="M458" s="12" t="s">
        <v>1372</v>
      </c>
      <c r="N458" s="12" t="s">
        <v>974</v>
      </c>
      <c r="O458" s="28" t="s">
        <v>1709</v>
      </c>
      <c r="P45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Quilleco por tipo de cultivo, durante el Periodo 2020-2021 de acuerdo a datos recopilados por la Ministerio de Ciencias, Tecnología, Conocimiento e Innovación- Unidades</v>
      </c>
      <c r="Q458" s="27" t="s">
        <v>709</v>
      </c>
      <c r="R458" s="28"/>
      <c r="S458" s="15" t="s">
        <v>1710</v>
      </c>
      <c r="T458" s="16">
        <f t="shared" si="279"/>
        <v>777</v>
      </c>
      <c r="U458" s="24" t="s">
        <v>445</v>
      </c>
      <c r="V458" s="20" t="str">
        <f>+Sitio_Publico[[#This Row],[idcoleccion]]&amp;"-"&amp;Sitio_Publico[[#This Row],[id]]</f>
        <v>1-0457</v>
      </c>
      <c r="W458" s="20">
        <f>+VLOOKUP(Sitio_Publico[[#This Row],[territorio]],Estructura!$AE$4:$AH$1500,4,0)</f>
        <v>40008309</v>
      </c>
      <c r="X458" s="20" t="str">
        <f>+VLOOKUP(Sitio_Publico[[#This Row],[tema]],Estructura!$G$4:$J$1514,4,0)</f>
        <v>T-365</v>
      </c>
      <c r="Y458" s="20" t="str">
        <f>+VLOOKUP(Sitio_Publico[[#This Row],[contenido]],Estructura!$L$4:$O$18,4,0)</f>
        <v>C-366</v>
      </c>
      <c r="Z458" s="20" t="str">
        <f>+VLOOKUP(Sitio_Publico[[#This Row],[Filtro Integrado]],Estructura!$U$4:$W$52,3,0)</f>
        <v>FI-1</v>
      </c>
      <c r="AA458" s="20" t="str">
        <f>+VLOOKUP(Sitio_Publico[[#This Row],[Muestra]],Estructura!$Y$4:$AB$175,4,0)</f>
        <v>M-414</v>
      </c>
    </row>
    <row r="459" spans="1:27" ht="40.799999999999997" x14ac:dyDescent="0.3">
      <c r="A459" s="18" t="s">
        <v>1151</v>
      </c>
      <c r="B459" s="12">
        <f t="shared" si="278"/>
        <v>1</v>
      </c>
      <c r="C459" s="13" t="s">
        <v>968</v>
      </c>
      <c r="D459" s="13" t="s">
        <v>969</v>
      </c>
      <c r="E459" s="17">
        <v>8310</v>
      </c>
      <c r="F459" s="13" t="s">
        <v>1369</v>
      </c>
      <c r="G459" s="25" t="s">
        <v>1370</v>
      </c>
      <c r="H459" s="52" t="s">
        <v>749</v>
      </c>
      <c r="I459" s="12" t="s">
        <v>190</v>
      </c>
      <c r="J459" s="12" t="s">
        <v>450</v>
      </c>
      <c r="K459" s="12" t="s">
        <v>1371</v>
      </c>
      <c r="L459" s="12" t="s">
        <v>972</v>
      </c>
      <c r="M459" s="12" t="s">
        <v>1372</v>
      </c>
      <c r="N459" s="12" t="s">
        <v>974</v>
      </c>
      <c r="O459" s="28" t="s">
        <v>1711</v>
      </c>
      <c r="P45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Rosendo por tipo de cultivo, durante el Periodo 2020-2021 de acuerdo a datos recopilados por la Ministerio de Ciencias, Tecnología, Conocimiento e Innovación- Unidades</v>
      </c>
      <c r="Q459" s="27" t="s">
        <v>709</v>
      </c>
      <c r="R459" s="28"/>
      <c r="S459" s="15" t="s">
        <v>1712</v>
      </c>
      <c r="T459" s="16">
        <f t="shared" si="279"/>
        <v>777</v>
      </c>
      <c r="U459" s="24" t="s">
        <v>445</v>
      </c>
      <c r="V459" s="20" t="str">
        <f>+Sitio_Publico[[#This Row],[idcoleccion]]&amp;"-"&amp;Sitio_Publico[[#This Row],[id]]</f>
        <v>1-0458</v>
      </c>
      <c r="W459" s="20">
        <f>+VLOOKUP(Sitio_Publico[[#This Row],[territorio]],Estructura!$AE$4:$AH$1500,4,0)</f>
        <v>40008310</v>
      </c>
      <c r="X459" s="20" t="str">
        <f>+VLOOKUP(Sitio_Publico[[#This Row],[tema]],Estructura!$G$4:$J$1514,4,0)</f>
        <v>T-365</v>
      </c>
      <c r="Y459" s="20" t="str">
        <f>+VLOOKUP(Sitio_Publico[[#This Row],[contenido]],Estructura!$L$4:$O$18,4,0)</f>
        <v>C-366</v>
      </c>
      <c r="Z459" s="20" t="str">
        <f>+VLOOKUP(Sitio_Publico[[#This Row],[Filtro Integrado]],Estructura!$U$4:$W$52,3,0)</f>
        <v>FI-1</v>
      </c>
      <c r="AA459" s="20" t="str">
        <f>+VLOOKUP(Sitio_Publico[[#This Row],[Muestra]],Estructura!$Y$4:$AB$175,4,0)</f>
        <v>M-414</v>
      </c>
    </row>
    <row r="460" spans="1:27" ht="40.799999999999997" x14ac:dyDescent="0.3">
      <c r="A460" s="18" t="s">
        <v>1152</v>
      </c>
      <c r="B460" s="12">
        <f t="shared" si="278"/>
        <v>1</v>
      </c>
      <c r="C460" s="13" t="s">
        <v>968</v>
      </c>
      <c r="D460" s="13" t="s">
        <v>969</v>
      </c>
      <c r="E460" s="17">
        <v>8311</v>
      </c>
      <c r="F460" s="13" t="s">
        <v>1369</v>
      </c>
      <c r="G460" s="25" t="s">
        <v>1370</v>
      </c>
      <c r="H460" s="52" t="s">
        <v>749</v>
      </c>
      <c r="I460" s="12" t="s">
        <v>191</v>
      </c>
      <c r="J460" s="12" t="s">
        <v>450</v>
      </c>
      <c r="K460" s="12" t="s">
        <v>1371</v>
      </c>
      <c r="L460" s="12" t="s">
        <v>972</v>
      </c>
      <c r="M460" s="12" t="s">
        <v>1372</v>
      </c>
      <c r="N460" s="12" t="s">
        <v>974</v>
      </c>
      <c r="O460" s="28" t="s">
        <v>1713</v>
      </c>
      <c r="P46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Santa Bárbara por tipo de cultivo, durante el Periodo 2020-2021 de acuerdo a datos recopilados por la Ministerio de Ciencias, Tecnología, Conocimiento e Innovación- Unidades</v>
      </c>
      <c r="Q460" s="27" t="s">
        <v>709</v>
      </c>
      <c r="R460" s="28"/>
      <c r="S460" s="15" t="s">
        <v>1714</v>
      </c>
      <c r="T460" s="16">
        <f t="shared" si="279"/>
        <v>777</v>
      </c>
      <c r="U460" s="24" t="s">
        <v>445</v>
      </c>
      <c r="V460" s="20" t="str">
        <f>+Sitio_Publico[[#This Row],[idcoleccion]]&amp;"-"&amp;Sitio_Publico[[#This Row],[id]]</f>
        <v>1-0459</v>
      </c>
      <c r="W460" s="20">
        <f>+VLOOKUP(Sitio_Publico[[#This Row],[territorio]],Estructura!$AE$4:$AH$1500,4,0)</f>
        <v>40008311</v>
      </c>
      <c r="X460" s="20" t="str">
        <f>+VLOOKUP(Sitio_Publico[[#This Row],[tema]],Estructura!$G$4:$J$1514,4,0)</f>
        <v>T-365</v>
      </c>
      <c r="Y460" s="20" t="str">
        <f>+VLOOKUP(Sitio_Publico[[#This Row],[contenido]],Estructura!$L$4:$O$18,4,0)</f>
        <v>C-366</v>
      </c>
      <c r="Z460" s="20" t="str">
        <f>+VLOOKUP(Sitio_Publico[[#This Row],[Filtro Integrado]],Estructura!$U$4:$W$52,3,0)</f>
        <v>FI-1</v>
      </c>
      <c r="AA460" s="20" t="str">
        <f>+VLOOKUP(Sitio_Publico[[#This Row],[Muestra]],Estructura!$Y$4:$AB$175,4,0)</f>
        <v>M-414</v>
      </c>
    </row>
    <row r="461" spans="1:27" ht="36" x14ac:dyDescent="0.3">
      <c r="A461" s="18" t="s">
        <v>1153</v>
      </c>
      <c r="B461" s="12">
        <f t="shared" si="278"/>
        <v>1</v>
      </c>
      <c r="C461" s="13" t="s">
        <v>968</v>
      </c>
      <c r="D461" s="13" t="s">
        <v>969</v>
      </c>
      <c r="E461" s="17">
        <v>8312</v>
      </c>
      <c r="F461" s="13" t="s">
        <v>1369</v>
      </c>
      <c r="G461" s="25" t="s">
        <v>1370</v>
      </c>
      <c r="H461" s="52" t="s">
        <v>749</v>
      </c>
      <c r="I461" s="12" t="s">
        <v>192</v>
      </c>
      <c r="J461" s="12" t="s">
        <v>450</v>
      </c>
      <c r="K461" s="12" t="s">
        <v>1371</v>
      </c>
      <c r="L461" s="12" t="s">
        <v>972</v>
      </c>
      <c r="M461" s="12" t="s">
        <v>1372</v>
      </c>
      <c r="N461" s="12" t="s">
        <v>974</v>
      </c>
      <c r="O461" s="28" t="s">
        <v>1715</v>
      </c>
      <c r="P46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Tucapel por tipo de cultivo, durante el Periodo 2020-2021 de acuerdo a datos recopilados por la Ministerio de Ciencias, Tecnología, Conocimiento e Innovación- Unidades</v>
      </c>
      <c r="Q461" s="27" t="s">
        <v>709</v>
      </c>
      <c r="R461" s="28"/>
      <c r="S461" s="15" t="s">
        <v>1716</v>
      </c>
      <c r="T461" s="16">
        <f t="shared" si="279"/>
        <v>777</v>
      </c>
      <c r="U461" s="24" t="s">
        <v>445</v>
      </c>
      <c r="V461" s="20" t="str">
        <f>+Sitio_Publico[[#This Row],[idcoleccion]]&amp;"-"&amp;Sitio_Publico[[#This Row],[id]]</f>
        <v>1-0460</v>
      </c>
      <c r="W461" s="20">
        <f>+VLOOKUP(Sitio_Publico[[#This Row],[territorio]],Estructura!$AE$4:$AH$1500,4,0)</f>
        <v>40008312</v>
      </c>
      <c r="X461" s="20" t="str">
        <f>+VLOOKUP(Sitio_Publico[[#This Row],[tema]],Estructura!$G$4:$J$1514,4,0)</f>
        <v>T-365</v>
      </c>
      <c r="Y461" s="20" t="str">
        <f>+VLOOKUP(Sitio_Publico[[#This Row],[contenido]],Estructura!$L$4:$O$18,4,0)</f>
        <v>C-366</v>
      </c>
      <c r="Z461" s="20" t="str">
        <f>+VLOOKUP(Sitio_Publico[[#This Row],[Filtro Integrado]],Estructura!$U$4:$W$52,3,0)</f>
        <v>FI-1</v>
      </c>
      <c r="AA461" s="20" t="str">
        <f>+VLOOKUP(Sitio_Publico[[#This Row],[Muestra]],Estructura!$Y$4:$AB$175,4,0)</f>
        <v>M-414</v>
      </c>
    </row>
    <row r="462" spans="1:27" ht="36" x14ac:dyDescent="0.3">
      <c r="A462" s="18" t="s">
        <v>1154</v>
      </c>
      <c r="B462" s="12">
        <f t="shared" si="278"/>
        <v>1</v>
      </c>
      <c r="C462" s="13" t="s">
        <v>968</v>
      </c>
      <c r="D462" s="13" t="s">
        <v>969</v>
      </c>
      <c r="E462" s="17">
        <v>8313</v>
      </c>
      <c r="F462" s="13" t="s">
        <v>1369</v>
      </c>
      <c r="G462" s="25" t="s">
        <v>1370</v>
      </c>
      <c r="H462" s="52" t="s">
        <v>749</v>
      </c>
      <c r="I462" s="12" t="s">
        <v>193</v>
      </c>
      <c r="J462" s="12" t="s">
        <v>450</v>
      </c>
      <c r="K462" s="12" t="s">
        <v>1371</v>
      </c>
      <c r="L462" s="12" t="s">
        <v>972</v>
      </c>
      <c r="M462" s="12" t="s">
        <v>1372</v>
      </c>
      <c r="N462" s="12" t="s">
        <v>974</v>
      </c>
      <c r="O462" s="28" t="s">
        <v>1717</v>
      </c>
      <c r="P46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Yumbel por tipo de cultivo, durante el Periodo 2020-2021 de acuerdo a datos recopilados por la Ministerio de Ciencias, Tecnología, Conocimiento e Innovación- Unidades</v>
      </c>
      <c r="Q462" s="27" t="s">
        <v>709</v>
      </c>
      <c r="R462" s="28"/>
      <c r="S462" s="15" t="s">
        <v>1718</v>
      </c>
      <c r="T462" s="16">
        <f t="shared" si="279"/>
        <v>777</v>
      </c>
      <c r="U462" s="24" t="s">
        <v>445</v>
      </c>
      <c r="V462" s="20" t="str">
        <f>+Sitio_Publico[[#This Row],[idcoleccion]]&amp;"-"&amp;Sitio_Publico[[#This Row],[id]]</f>
        <v>1-0461</v>
      </c>
      <c r="W462" s="20">
        <f>+VLOOKUP(Sitio_Publico[[#This Row],[territorio]],Estructura!$AE$4:$AH$1500,4,0)</f>
        <v>40008313</v>
      </c>
      <c r="X462" s="20" t="str">
        <f>+VLOOKUP(Sitio_Publico[[#This Row],[tema]],Estructura!$G$4:$J$1514,4,0)</f>
        <v>T-365</v>
      </c>
      <c r="Y462" s="20" t="str">
        <f>+VLOOKUP(Sitio_Publico[[#This Row],[contenido]],Estructura!$L$4:$O$18,4,0)</f>
        <v>C-366</v>
      </c>
      <c r="Z462" s="20" t="str">
        <f>+VLOOKUP(Sitio_Publico[[#This Row],[Filtro Integrado]],Estructura!$U$4:$W$52,3,0)</f>
        <v>FI-1</v>
      </c>
      <c r="AA462" s="20" t="str">
        <f>+VLOOKUP(Sitio_Publico[[#This Row],[Muestra]],Estructura!$Y$4:$AB$175,4,0)</f>
        <v>M-414</v>
      </c>
    </row>
    <row r="463" spans="1:27" ht="40.799999999999997" x14ac:dyDescent="0.3">
      <c r="A463" s="18" t="s">
        <v>1155</v>
      </c>
      <c r="B463" s="12">
        <f t="shared" si="278"/>
        <v>1</v>
      </c>
      <c r="C463" s="13" t="s">
        <v>968</v>
      </c>
      <c r="D463" s="13" t="s">
        <v>969</v>
      </c>
      <c r="E463" s="17">
        <v>8314</v>
      </c>
      <c r="F463" s="13" t="s">
        <v>1369</v>
      </c>
      <c r="G463" s="25" t="s">
        <v>1370</v>
      </c>
      <c r="H463" s="52" t="s">
        <v>749</v>
      </c>
      <c r="I463" s="12" t="s">
        <v>194</v>
      </c>
      <c r="J463" s="12" t="s">
        <v>450</v>
      </c>
      <c r="K463" s="12" t="s">
        <v>1371</v>
      </c>
      <c r="L463" s="12" t="s">
        <v>972</v>
      </c>
      <c r="M463" s="12" t="s">
        <v>1372</v>
      </c>
      <c r="N463" s="12" t="s">
        <v>974</v>
      </c>
      <c r="O463" s="28" t="s">
        <v>1719</v>
      </c>
      <c r="P46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Alto Biobío por tipo de cultivo, durante el Periodo 2020-2021 de acuerdo a datos recopilados por la Ministerio de Ciencias, Tecnología, Conocimiento e Innovación- Unidades</v>
      </c>
      <c r="Q463" s="27" t="s">
        <v>709</v>
      </c>
      <c r="R463" s="28"/>
      <c r="S463" s="15" t="s">
        <v>1720</v>
      </c>
      <c r="T463" s="16">
        <f t="shared" si="279"/>
        <v>777</v>
      </c>
      <c r="U463" s="24" t="s">
        <v>445</v>
      </c>
      <c r="V463" s="20" t="str">
        <f>+Sitio_Publico[[#This Row],[idcoleccion]]&amp;"-"&amp;Sitio_Publico[[#This Row],[id]]</f>
        <v>1-0462</v>
      </c>
      <c r="W463" s="20">
        <f>+VLOOKUP(Sitio_Publico[[#This Row],[territorio]],Estructura!$AE$4:$AH$1500,4,0)</f>
        <v>40008314</v>
      </c>
      <c r="X463" s="20" t="str">
        <f>+VLOOKUP(Sitio_Publico[[#This Row],[tema]],Estructura!$G$4:$J$1514,4,0)</f>
        <v>T-365</v>
      </c>
      <c r="Y463" s="20" t="str">
        <f>+VLOOKUP(Sitio_Publico[[#This Row],[contenido]],Estructura!$L$4:$O$18,4,0)</f>
        <v>C-366</v>
      </c>
      <c r="Z463" s="20" t="str">
        <f>+VLOOKUP(Sitio_Publico[[#This Row],[Filtro Integrado]],Estructura!$U$4:$W$52,3,0)</f>
        <v>FI-1</v>
      </c>
      <c r="AA463" s="20" t="str">
        <f>+VLOOKUP(Sitio_Publico[[#This Row],[Muestra]],Estructura!$Y$4:$AB$175,4,0)</f>
        <v>M-414</v>
      </c>
    </row>
    <row r="464" spans="1:27" ht="36" x14ac:dyDescent="0.3">
      <c r="A464" s="18" t="s">
        <v>1156</v>
      </c>
      <c r="B464" s="12">
        <f t="shared" si="278"/>
        <v>1</v>
      </c>
      <c r="C464" s="13" t="s">
        <v>968</v>
      </c>
      <c r="D464" s="13" t="s">
        <v>969</v>
      </c>
      <c r="E464" s="17">
        <v>16101</v>
      </c>
      <c r="F464" s="13" t="s">
        <v>1369</v>
      </c>
      <c r="G464" s="25" t="s">
        <v>1370</v>
      </c>
      <c r="H464" s="52" t="s">
        <v>749</v>
      </c>
      <c r="I464" s="12" t="s">
        <v>195</v>
      </c>
      <c r="J464" s="12" t="s">
        <v>450</v>
      </c>
      <c r="K464" s="12" t="s">
        <v>1371</v>
      </c>
      <c r="L464" s="12" t="s">
        <v>972</v>
      </c>
      <c r="M464" s="12" t="s">
        <v>1372</v>
      </c>
      <c r="N464" s="12" t="s">
        <v>974</v>
      </c>
      <c r="O464" s="28" t="s">
        <v>1721</v>
      </c>
      <c r="P46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Chillán por tipo de cultivo, durante el Periodo 2020-2021 de acuerdo a datos recopilados por la Ministerio de Ciencias, Tecnología, Conocimiento e Innovación- Unidades</v>
      </c>
      <c r="Q464" s="27" t="s">
        <v>709</v>
      </c>
      <c r="R464" s="28"/>
      <c r="S464" s="15" t="s">
        <v>1722</v>
      </c>
      <c r="T464" s="16">
        <f t="shared" si="279"/>
        <v>777</v>
      </c>
      <c r="U464" s="24" t="s">
        <v>445</v>
      </c>
      <c r="V464" s="20" t="str">
        <f>+Sitio_Publico[[#This Row],[idcoleccion]]&amp;"-"&amp;Sitio_Publico[[#This Row],[id]]</f>
        <v>1-0463</v>
      </c>
      <c r="W464" s="20">
        <f>+VLOOKUP(Sitio_Publico[[#This Row],[territorio]],Estructura!$AE$4:$AH$1500,4,0)</f>
        <v>40016101</v>
      </c>
      <c r="X464" s="20" t="str">
        <f>+VLOOKUP(Sitio_Publico[[#This Row],[tema]],Estructura!$G$4:$J$1514,4,0)</f>
        <v>T-365</v>
      </c>
      <c r="Y464" s="20" t="str">
        <f>+VLOOKUP(Sitio_Publico[[#This Row],[contenido]],Estructura!$L$4:$O$18,4,0)</f>
        <v>C-366</v>
      </c>
      <c r="Z464" s="20" t="str">
        <f>+VLOOKUP(Sitio_Publico[[#This Row],[Filtro Integrado]],Estructura!$U$4:$W$52,3,0)</f>
        <v>FI-1</v>
      </c>
      <c r="AA464" s="20" t="str">
        <f>+VLOOKUP(Sitio_Publico[[#This Row],[Muestra]],Estructura!$Y$4:$AB$175,4,0)</f>
        <v>M-414</v>
      </c>
    </row>
    <row r="465" spans="1:27" ht="36" x14ac:dyDescent="0.3">
      <c r="A465" s="18" t="s">
        <v>1157</v>
      </c>
      <c r="B465" s="12">
        <f t="shared" si="278"/>
        <v>1</v>
      </c>
      <c r="C465" s="13" t="s">
        <v>968</v>
      </c>
      <c r="D465" s="13" t="s">
        <v>969</v>
      </c>
      <c r="E465" s="17">
        <v>16102</v>
      </c>
      <c r="F465" s="13" t="s">
        <v>1369</v>
      </c>
      <c r="G465" s="25" t="s">
        <v>1370</v>
      </c>
      <c r="H465" s="52" t="s">
        <v>749</v>
      </c>
      <c r="I465" s="12" t="s">
        <v>196</v>
      </c>
      <c r="J465" s="12" t="s">
        <v>450</v>
      </c>
      <c r="K465" s="12" t="s">
        <v>1371</v>
      </c>
      <c r="L465" s="12" t="s">
        <v>972</v>
      </c>
      <c r="M465" s="12" t="s">
        <v>1372</v>
      </c>
      <c r="N465" s="12" t="s">
        <v>974</v>
      </c>
      <c r="O465" s="28" t="s">
        <v>1723</v>
      </c>
      <c r="P46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Bulnes por tipo de cultivo, durante el Periodo 2020-2021 de acuerdo a datos recopilados por la Ministerio de Ciencias, Tecnología, Conocimiento e Innovación- Unidades</v>
      </c>
      <c r="Q465" s="27" t="s">
        <v>709</v>
      </c>
      <c r="R465" s="28"/>
      <c r="S465" s="15" t="s">
        <v>1724</v>
      </c>
      <c r="T465" s="16">
        <f t="shared" si="279"/>
        <v>777</v>
      </c>
      <c r="U465" s="24" t="s">
        <v>445</v>
      </c>
      <c r="V465" s="20" t="str">
        <f>+Sitio_Publico[[#This Row],[idcoleccion]]&amp;"-"&amp;Sitio_Publico[[#This Row],[id]]</f>
        <v>1-0464</v>
      </c>
      <c r="W465" s="20">
        <f>+VLOOKUP(Sitio_Publico[[#This Row],[territorio]],Estructura!$AE$4:$AH$1500,4,0)</f>
        <v>40016102</v>
      </c>
      <c r="X465" s="20" t="str">
        <f>+VLOOKUP(Sitio_Publico[[#This Row],[tema]],Estructura!$G$4:$J$1514,4,0)</f>
        <v>T-365</v>
      </c>
      <c r="Y465" s="20" t="str">
        <f>+VLOOKUP(Sitio_Publico[[#This Row],[contenido]],Estructura!$L$4:$O$18,4,0)</f>
        <v>C-366</v>
      </c>
      <c r="Z465" s="20" t="str">
        <f>+VLOOKUP(Sitio_Publico[[#This Row],[Filtro Integrado]],Estructura!$U$4:$W$52,3,0)</f>
        <v>FI-1</v>
      </c>
      <c r="AA465" s="20" t="str">
        <f>+VLOOKUP(Sitio_Publico[[#This Row],[Muestra]],Estructura!$Y$4:$AB$175,4,0)</f>
        <v>M-414</v>
      </c>
    </row>
    <row r="466" spans="1:27" ht="40.799999999999997" x14ac:dyDescent="0.3">
      <c r="A466" s="18" t="s">
        <v>1158</v>
      </c>
      <c r="B466" s="12">
        <f t="shared" si="278"/>
        <v>1</v>
      </c>
      <c r="C466" s="13" t="s">
        <v>968</v>
      </c>
      <c r="D466" s="13" t="s">
        <v>969</v>
      </c>
      <c r="E466" s="17">
        <v>16202</v>
      </c>
      <c r="F466" s="13" t="s">
        <v>1369</v>
      </c>
      <c r="G466" s="25" t="s">
        <v>1370</v>
      </c>
      <c r="H466" s="52" t="s">
        <v>749</v>
      </c>
      <c r="I466" s="12" t="s">
        <v>197</v>
      </c>
      <c r="J466" s="12" t="s">
        <v>450</v>
      </c>
      <c r="K466" s="12" t="s">
        <v>1371</v>
      </c>
      <c r="L466" s="12" t="s">
        <v>972</v>
      </c>
      <c r="M466" s="12" t="s">
        <v>1372</v>
      </c>
      <c r="N466" s="12" t="s">
        <v>974</v>
      </c>
      <c r="O466" s="28" t="s">
        <v>1725</v>
      </c>
      <c r="P46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Cobquecura por tipo de cultivo, durante el Periodo 2020-2021 de acuerdo a datos recopilados por la Ministerio de Ciencias, Tecnología, Conocimiento e Innovación- Unidades</v>
      </c>
      <c r="Q466" s="27" t="s">
        <v>709</v>
      </c>
      <c r="R466" s="28"/>
      <c r="S466" s="15" t="s">
        <v>1726</v>
      </c>
      <c r="T466" s="16">
        <f t="shared" si="279"/>
        <v>777</v>
      </c>
      <c r="U466" s="24" t="s">
        <v>445</v>
      </c>
      <c r="V466" s="20" t="str">
        <f>+Sitio_Publico[[#This Row],[idcoleccion]]&amp;"-"&amp;Sitio_Publico[[#This Row],[id]]</f>
        <v>1-0465</v>
      </c>
      <c r="W466" s="20">
        <f>+VLOOKUP(Sitio_Publico[[#This Row],[territorio]],Estructura!$AE$4:$AH$1500,4,0)</f>
        <v>40016202</v>
      </c>
      <c r="X466" s="20" t="str">
        <f>+VLOOKUP(Sitio_Publico[[#This Row],[tema]],Estructura!$G$4:$J$1514,4,0)</f>
        <v>T-365</v>
      </c>
      <c r="Y466" s="20" t="str">
        <f>+VLOOKUP(Sitio_Publico[[#This Row],[contenido]],Estructura!$L$4:$O$18,4,0)</f>
        <v>C-366</v>
      </c>
      <c r="Z466" s="20" t="str">
        <f>+VLOOKUP(Sitio_Publico[[#This Row],[Filtro Integrado]],Estructura!$U$4:$W$52,3,0)</f>
        <v>FI-1</v>
      </c>
      <c r="AA466" s="20" t="str">
        <f>+VLOOKUP(Sitio_Publico[[#This Row],[Muestra]],Estructura!$Y$4:$AB$175,4,0)</f>
        <v>M-414</v>
      </c>
    </row>
    <row r="467" spans="1:27" ht="36" x14ac:dyDescent="0.3">
      <c r="A467" s="18" t="s">
        <v>1159</v>
      </c>
      <c r="B467" s="12">
        <f t="shared" si="278"/>
        <v>1</v>
      </c>
      <c r="C467" s="13" t="s">
        <v>968</v>
      </c>
      <c r="D467" s="13" t="s">
        <v>969</v>
      </c>
      <c r="E467" s="17">
        <v>16203</v>
      </c>
      <c r="F467" s="13" t="s">
        <v>1369</v>
      </c>
      <c r="G467" s="25" t="s">
        <v>1370</v>
      </c>
      <c r="H467" s="52" t="s">
        <v>749</v>
      </c>
      <c r="I467" s="12" t="s">
        <v>198</v>
      </c>
      <c r="J467" s="12" t="s">
        <v>450</v>
      </c>
      <c r="K467" s="12" t="s">
        <v>1371</v>
      </c>
      <c r="L467" s="12" t="s">
        <v>972</v>
      </c>
      <c r="M467" s="12" t="s">
        <v>1372</v>
      </c>
      <c r="N467" s="12" t="s">
        <v>974</v>
      </c>
      <c r="O467" s="28" t="s">
        <v>1727</v>
      </c>
      <c r="P46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Coelemu por tipo de cultivo, durante el Periodo 2020-2021 de acuerdo a datos recopilados por la Ministerio de Ciencias, Tecnología, Conocimiento e Innovación- Unidades</v>
      </c>
      <c r="Q467" s="27" t="s">
        <v>709</v>
      </c>
      <c r="R467" s="28"/>
      <c r="S467" s="15" t="s">
        <v>1728</v>
      </c>
      <c r="T467" s="16">
        <f t="shared" si="279"/>
        <v>777</v>
      </c>
      <c r="U467" s="24" t="s">
        <v>445</v>
      </c>
      <c r="V467" s="20" t="str">
        <f>+Sitio_Publico[[#This Row],[idcoleccion]]&amp;"-"&amp;Sitio_Publico[[#This Row],[id]]</f>
        <v>1-0466</v>
      </c>
      <c r="W467" s="20">
        <f>+VLOOKUP(Sitio_Publico[[#This Row],[territorio]],Estructura!$AE$4:$AH$1500,4,0)</f>
        <v>40016203</v>
      </c>
      <c r="X467" s="20" t="str">
        <f>+VLOOKUP(Sitio_Publico[[#This Row],[tema]],Estructura!$G$4:$J$1514,4,0)</f>
        <v>T-365</v>
      </c>
      <c r="Y467" s="20" t="str">
        <f>+VLOOKUP(Sitio_Publico[[#This Row],[contenido]],Estructura!$L$4:$O$18,4,0)</f>
        <v>C-366</v>
      </c>
      <c r="Z467" s="20" t="str">
        <f>+VLOOKUP(Sitio_Publico[[#This Row],[Filtro Integrado]],Estructura!$U$4:$W$52,3,0)</f>
        <v>FI-1</v>
      </c>
      <c r="AA467" s="20" t="str">
        <f>+VLOOKUP(Sitio_Publico[[#This Row],[Muestra]],Estructura!$Y$4:$AB$175,4,0)</f>
        <v>M-414</v>
      </c>
    </row>
    <row r="468" spans="1:27" ht="36" x14ac:dyDescent="0.3">
      <c r="A468" s="18" t="s">
        <v>1160</v>
      </c>
      <c r="B468" s="12">
        <f t="shared" si="278"/>
        <v>1</v>
      </c>
      <c r="C468" s="13" t="s">
        <v>968</v>
      </c>
      <c r="D468" s="13" t="s">
        <v>969</v>
      </c>
      <c r="E468" s="17">
        <v>16302</v>
      </c>
      <c r="F468" s="13" t="s">
        <v>1369</v>
      </c>
      <c r="G468" s="25" t="s">
        <v>1370</v>
      </c>
      <c r="H468" s="52" t="s">
        <v>749</v>
      </c>
      <c r="I468" s="12" t="s">
        <v>199</v>
      </c>
      <c r="J468" s="12" t="s">
        <v>450</v>
      </c>
      <c r="K468" s="12" t="s">
        <v>1371</v>
      </c>
      <c r="L468" s="12" t="s">
        <v>972</v>
      </c>
      <c r="M468" s="12" t="s">
        <v>1372</v>
      </c>
      <c r="N468" s="12" t="s">
        <v>974</v>
      </c>
      <c r="O468" s="28" t="s">
        <v>1729</v>
      </c>
      <c r="P46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Coihueco por tipo de cultivo, durante el Periodo 2020-2021 de acuerdo a datos recopilados por la Ministerio de Ciencias, Tecnología, Conocimiento e Innovación- Unidades</v>
      </c>
      <c r="Q468" s="27" t="s">
        <v>709</v>
      </c>
      <c r="R468" s="28"/>
      <c r="S468" s="15" t="s">
        <v>1730</v>
      </c>
      <c r="T468" s="16">
        <f t="shared" si="279"/>
        <v>777</v>
      </c>
      <c r="U468" s="24" t="s">
        <v>445</v>
      </c>
      <c r="V468" s="20" t="str">
        <f>+Sitio_Publico[[#This Row],[idcoleccion]]&amp;"-"&amp;Sitio_Publico[[#This Row],[id]]</f>
        <v>1-0467</v>
      </c>
      <c r="W468" s="20">
        <f>+VLOOKUP(Sitio_Publico[[#This Row],[territorio]],Estructura!$AE$4:$AH$1500,4,0)</f>
        <v>40016302</v>
      </c>
      <c r="X468" s="20" t="str">
        <f>+VLOOKUP(Sitio_Publico[[#This Row],[tema]],Estructura!$G$4:$J$1514,4,0)</f>
        <v>T-365</v>
      </c>
      <c r="Y468" s="20" t="str">
        <f>+VLOOKUP(Sitio_Publico[[#This Row],[contenido]],Estructura!$L$4:$O$18,4,0)</f>
        <v>C-366</v>
      </c>
      <c r="Z468" s="20" t="str">
        <f>+VLOOKUP(Sitio_Publico[[#This Row],[Filtro Integrado]],Estructura!$U$4:$W$52,3,0)</f>
        <v>FI-1</v>
      </c>
      <c r="AA468" s="20" t="str">
        <f>+VLOOKUP(Sitio_Publico[[#This Row],[Muestra]],Estructura!$Y$4:$AB$175,4,0)</f>
        <v>M-414</v>
      </c>
    </row>
    <row r="469" spans="1:27" ht="40.799999999999997" x14ac:dyDescent="0.3">
      <c r="A469" s="18" t="s">
        <v>1161</v>
      </c>
      <c r="B469" s="12">
        <f t="shared" si="278"/>
        <v>1</v>
      </c>
      <c r="C469" s="13" t="s">
        <v>968</v>
      </c>
      <c r="D469" s="13" t="s">
        <v>969</v>
      </c>
      <c r="E469" s="17">
        <v>16103</v>
      </c>
      <c r="F469" s="13" t="s">
        <v>1369</v>
      </c>
      <c r="G469" s="25" t="s">
        <v>1370</v>
      </c>
      <c r="H469" s="52" t="s">
        <v>749</v>
      </c>
      <c r="I469" s="12" t="s">
        <v>200</v>
      </c>
      <c r="J469" s="12" t="s">
        <v>450</v>
      </c>
      <c r="K469" s="12" t="s">
        <v>1371</v>
      </c>
      <c r="L469" s="12" t="s">
        <v>972</v>
      </c>
      <c r="M469" s="12" t="s">
        <v>1372</v>
      </c>
      <c r="N469" s="12" t="s">
        <v>974</v>
      </c>
      <c r="O469" s="28" t="s">
        <v>1731</v>
      </c>
      <c r="P46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Chillán Viejo por tipo de cultivo, durante el Periodo 2020-2021 de acuerdo a datos recopilados por la Ministerio de Ciencias, Tecnología, Conocimiento e Innovación- Unidades</v>
      </c>
      <c r="Q469" s="27" t="s">
        <v>709</v>
      </c>
      <c r="R469" s="28"/>
      <c r="S469" s="15" t="s">
        <v>1732</v>
      </c>
      <c r="T469" s="16">
        <f t="shared" si="279"/>
        <v>777</v>
      </c>
      <c r="U469" s="24" t="s">
        <v>445</v>
      </c>
      <c r="V469" s="20" t="str">
        <f>+Sitio_Publico[[#This Row],[idcoleccion]]&amp;"-"&amp;Sitio_Publico[[#This Row],[id]]</f>
        <v>1-0468</v>
      </c>
      <c r="W469" s="20">
        <f>+VLOOKUP(Sitio_Publico[[#This Row],[territorio]],Estructura!$AE$4:$AH$1500,4,0)</f>
        <v>40016103</v>
      </c>
      <c r="X469" s="20" t="str">
        <f>+VLOOKUP(Sitio_Publico[[#This Row],[tema]],Estructura!$G$4:$J$1514,4,0)</f>
        <v>T-365</v>
      </c>
      <c r="Y469" s="20" t="str">
        <f>+VLOOKUP(Sitio_Publico[[#This Row],[contenido]],Estructura!$L$4:$O$18,4,0)</f>
        <v>C-366</v>
      </c>
      <c r="Z469" s="20" t="str">
        <f>+VLOOKUP(Sitio_Publico[[#This Row],[Filtro Integrado]],Estructura!$U$4:$W$52,3,0)</f>
        <v>FI-1</v>
      </c>
      <c r="AA469" s="20" t="str">
        <f>+VLOOKUP(Sitio_Publico[[#This Row],[Muestra]],Estructura!$Y$4:$AB$175,4,0)</f>
        <v>M-414</v>
      </c>
    </row>
    <row r="470" spans="1:27" ht="36" x14ac:dyDescent="0.3">
      <c r="A470" s="18" t="s">
        <v>1162</v>
      </c>
      <c r="B470" s="12">
        <f t="shared" si="278"/>
        <v>1</v>
      </c>
      <c r="C470" s="13" t="s">
        <v>968</v>
      </c>
      <c r="D470" s="13" t="s">
        <v>969</v>
      </c>
      <c r="E470" s="17">
        <v>16104</v>
      </c>
      <c r="F470" s="13" t="s">
        <v>1369</v>
      </c>
      <c r="G470" s="25" t="s">
        <v>1370</v>
      </c>
      <c r="H470" s="52" t="s">
        <v>749</v>
      </c>
      <c r="I470" s="12" t="s">
        <v>201</v>
      </c>
      <c r="J470" s="12" t="s">
        <v>450</v>
      </c>
      <c r="K470" s="12" t="s">
        <v>1371</v>
      </c>
      <c r="L470" s="12" t="s">
        <v>972</v>
      </c>
      <c r="M470" s="12" t="s">
        <v>1372</v>
      </c>
      <c r="N470" s="12" t="s">
        <v>974</v>
      </c>
      <c r="O470" s="28" t="s">
        <v>1733</v>
      </c>
      <c r="P47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Carmen por tipo de cultivo, durante el Periodo 2020-2021 de acuerdo a datos recopilados por la Ministerio de Ciencias, Tecnología, Conocimiento e Innovación- Unidades</v>
      </c>
      <c r="Q470" s="27" t="s">
        <v>709</v>
      </c>
      <c r="R470" s="28"/>
      <c r="S470" s="15" t="s">
        <v>1734</v>
      </c>
      <c r="T470" s="16">
        <f t="shared" si="279"/>
        <v>777</v>
      </c>
      <c r="U470" s="24" t="s">
        <v>445</v>
      </c>
      <c r="V470" s="20" t="str">
        <f>+Sitio_Publico[[#This Row],[idcoleccion]]&amp;"-"&amp;Sitio_Publico[[#This Row],[id]]</f>
        <v>1-0469</v>
      </c>
      <c r="W470" s="20">
        <f>+VLOOKUP(Sitio_Publico[[#This Row],[territorio]],Estructura!$AE$4:$AH$1500,4,0)</f>
        <v>40016104</v>
      </c>
      <c r="X470" s="20" t="str">
        <f>+VLOOKUP(Sitio_Publico[[#This Row],[tema]],Estructura!$G$4:$J$1514,4,0)</f>
        <v>T-365</v>
      </c>
      <c r="Y470" s="20" t="str">
        <f>+VLOOKUP(Sitio_Publico[[#This Row],[contenido]],Estructura!$L$4:$O$18,4,0)</f>
        <v>C-366</v>
      </c>
      <c r="Z470" s="20" t="str">
        <f>+VLOOKUP(Sitio_Publico[[#This Row],[Filtro Integrado]],Estructura!$U$4:$W$52,3,0)</f>
        <v>FI-1</v>
      </c>
      <c r="AA470" s="20" t="str">
        <f>+VLOOKUP(Sitio_Publico[[#This Row],[Muestra]],Estructura!$Y$4:$AB$175,4,0)</f>
        <v>M-414</v>
      </c>
    </row>
    <row r="471" spans="1:27" ht="36" x14ac:dyDescent="0.3">
      <c r="A471" s="18" t="s">
        <v>1163</v>
      </c>
      <c r="B471" s="12">
        <f t="shared" si="278"/>
        <v>1</v>
      </c>
      <c r="C471" s="13" t="s">
        <v>968</v>
      </c>
      <c r="D471" s="13" t="s">
        <v>969</v>
      </c>
      <c r="E471" s="17">
        <v>16204</v>
      </c>
      <c r="F471" s="13" t="s">
        <v>1369</v>
      </c>
      <c r="G471" s="25" t="s">
        <v>1370</v>
      </c>
      <c r="H471" s="52" t="s">
        <v>749</v>
      </c>
      <c r="I471" s="12" t="s">
        <v>202</v>
      </c>
      <c r="J471" s="12" t="s">
        <v>450</v>
      </c>
      <c r="K471" s="12" t="s">
        <v>1371</v>
      </c>
      <c r="L471" s="12" t="s">
        <v>972</v>
      </c>
      <c r="M471" s="12" t="s">
        <v>1372</v>
      </c>
      <c r="N471" s="12" t="s">
        <v>974</v>
      </c>
      <c r="O471" s="28" t="s">
        <v>1735</v>
      </c>
      <c r="P47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Ninhue por tipo de cultivo, durante el Periodo 2020-2021 de acuerdo a datos recopilados por la Ministerio de Ciencias, Tecnología, Conocimiento e Innovación- Unidades</v>
      </c>
      <c r="Q471" s="27" t="s">
        <v>709</v>
      </c>
      <c r="R471" s="28"/>
      <c r="S471" s="15" t="s">
        <v>1736</v>
      </c>
      <c r="T471" s="16">
        <f t="shared" si="279"/>
        <v>777</v>
      </c>
      <c r="U471" s="24" t="s">
        <v>445</v>
      </c>
      <c r="V471" s="20" t="str">
        <f>+Sitio_Publico[[#This Row],[idcoleccion]]&amp;"-"&amp;Sitio_Publico[[#This Row],[id]]</f>
        <v>1-0470</v>
      </c>
      <c r="W471" s="20">
        <f>+VLOOKUP(Sitio_Publico[[#This Row],[territorio]],Estructura!$AE$4:$AH$1500,4,0)</f>
        <v>40016204</v>
      </c>
      <c r="X471" s="20" t="str">
        <f>+VLOOKUP(Sitio_Publico[[#This Row],[tema]],Estructura!$G$4:$J$1514,4,0)</f>
        <v>T-365</v>
      </c>
      <c r="Y471" s="20" t="str">
        <f>+VLOOKUP(Sitio_Publico[[#This Row],[contenido]],Estructura!$L$4:$O$18,4,0)</f>
        <v>C-366</v>
      </c>
      <c r="Z471" s="20" t="str">
        <f>+VLOOKUP(Sitio_Publico[[#This Row],[Filtro Integrado]],Estructura!$U$4:$W$52,3,0)</f>
        <v>FI-1</v>
      </c>
      <c r="AA471" s="20" t="str">
        <f>+VLOOKUP(Sitio_Publico[[#This Row],[Muestra]],Estructura!$Y$4:$AB$175,4,0)</f>
        <v>M-414</v>
      </c>
    </row>
    <row r="472" spans="1:27" ht="36" x14ac:dyDescent="0.3">
      <c r="A472" s="18" t="s">
        <v>1164</v>
      </c>
      <c r="B472" s="12">
        <f t="shared" si="278"/>
        <v>1</v>
      </c>
      <c r="C472" s="13" t="s">
        <v>968</v>
      </c>
      <c r="D472" s="13" t="s">
        <v>969</v>
      </c>
      <c r="E472" s="17">
        <v>16303</v>
      </c>
      <c r="F472" s="13" t="s">
        <v>1369</v>
      </c>
      <c r="G472" s="25" t="s">
        <v>1370</v>
      </c>
      <c r="H472" s="52" t="s">
        <v>749</v>
      </c>
      <c r="I472" s="12" t="s">
        <v>203</v>
      </c>
      <c r="J472" s="12" t="s">
        <v>450</v>
      </c>
      <c r="K472" s="12" t="s">
        <v>1371</v>
      </c>
      <c r="L472" s="12" t="s">
        <v>972</v>
      </c>
      <c r="M472" s="12" t="s">
        <v>1372</v>
      </c>
      <c r="N472" s="12" t="s">
        <v>974</v>
      </c>
      <c r="O472" s="28" t="s">
        <v>1737</v>
      </c>
      <c r="P47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Ñiquén por tipo de cultivo, durante el Periodo 2020-2021 de acuerdo a datos recopilados por la Ministerio de Ciencias, Tecnología, Conocimiento e Innovación- Unidades</v>
      </c>
      <c r="Q472" s="27" t="s">
        <v>709</v>
      </c>
      <c r="R472" s="28"/>
      <c r="S472" s="15" t="s">
        <v>1738</v>
      </c>
      <c r="T472" s="16">
        <f t="shared" si="279"/>
        <v>777</v>
      </c>
      <c r="U472" s="24" t="s">
        <v>445</v>
      </c>
      <c r="V472" s="20" t="str">
        <f>+Sitio_Publico[[#This Row],[idcoleccion]]&amp;"-"&amp;Sitio_Publico[[#This Row],[id]]</f>
        <v>1-0471</v>
      </c>
      <c r="W472" s="20">
        <f>+VLOOKUP(Sitio_Publico[[#This Row],[territorio]],Estructura!$AE$4:$AH$1500,4,0)</f>
        <v>40016303</v>
      </c>
      <c r="X472" s="20" t="str">
        <f>+VLOOKUP(Sitio_Publico[[#This Row],[tema]],Estructura!$G$4:$J$1514,4,0)</f>
        <v>T-365</v>
      </c>
      <c r="Y472" s="20" t="str">
        <f>+VLOOKUP(Sitio_Publico[[#This Row],[contenido]],Estructura!$L$4:$O$18,4,0)</f>
        <v>C-366</v>
      </c>
      <c r="Z472" s="20" t="str">
        <f>+VLOOKUP(Sitio_Publico[[#This Row],[Filtro Integrado]],Estructura!$U$4:$W$52,3,0)</f>
        <v>FI-1</v>
      </c>
      <c r="AA472" s="20" t="str">
        <f>+VLOOKUP(Sitio_Publico[[#This Row],[Muestra]],Estructura!$Y$4:$AB$175,4,0)</f>
        <v>M-414</v>
      </c>
    </row>
    <row r="473" spans="1:27" ht="36" x14ac:dyDescent="0.3">
      <c r="A473" s="18" t="s">
        <v>1165</v>
      </c>
      <c r="B473" s="12">
        <f t="shared" si="278"/>
        <v>1</v>
      </c>
      <c r="C473" s="13" t="s">
        <v>968</v>
      </c>
      <c r="D473" s="13" t="s">
        <v>969</v>
      </c>
      <c r="E473" s="17">
        <v>16105</v>
      </c>
      <c r="F473" s="13" t="s">
        <v>1369</v>
      </c>
      <c r="G473" s="25" t="s">
        <v>1370</v>
      </c>
      <c r="H473" s="52" t="s">
        <v>749</v>
      </c>
      <c r="I473" s="12" t="s">
        <v>204</v>
      </c>
      <c r="J473" s="12" t="s">
        <v>450</v>
      </c>
      <c r="K473" s="12" t="s">
        <v>1371</v>
      </c>
      <c r="L473" s="12" t="s">
        <v>972</v>
      </c>
      <c r="M473" s="12" t="s">
        <v>1372</v>
      </c>
      <c r="N473" s="12" t="s">
        <v>974</v>
      </c>
      <c r="O473" s="28" t="s">
        <v>1739</v>
      </c>
      <c r="P47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Pemuco por tipo de cultivo, durante el Periodo 2020-2021 de acuerdo a datos recopilados por la Ministerio de Ciencias, Tecnología, Conocimiento e Innovación- Unidades</v>
      </c>
      <c r="Q473" s="27" t="s">
        <v>709</v>
      </c>
      <c r="R473" s="28"/>
      <c r="S473" s="15" t="s">
        <v>1740</v>
      </c>
      <c r="T473" s="16">
        <f t="shared" si="279"/>
        <v>777</v>
      </c>
      <c r="U473" s="24" t="s">
        <v>445</v>
      </c>
      <c r="V473" s="20" t="str">
        <f>+Sitio_Publico[[#This Row],[idcoleccion]]&amp;"-"&amp;Sitio_Publico[[#This Row],[id]]</f>
        <v>1-0472</v>
      </c>
      <c r="W473" s="20">
        <f>+VLOOKUP(Sitio_Publico[[#This Row],[territorio]],Estructura!$AE$4:$AH$1500,4,0)</f>
        <v>40016105</v>
      </c>
      <c r="X473" s="20" t="str">
        <f>+VLOOKUP(Sitio_Publico[[#This Row],[tema]],Estructura!$G$4:$J$1514,4,0)</f>
        <v>T-365</v>
      </c>
      <c r="Y473" s="20" t="str">
        <f>+VLOOKUP(Sitio_Publico[[#This Row],[contenido]],Estructura!$L$4:$O$18,4,0)</f>
        <v>C-366</v>
      </c>
      <c r="Z473" s="20" t="str">
        <f>+VLOOKUP(Sitio_Publico[[#This Row],[Filtro Integrado]],Estructura!$U$4:$W$52,3,0)</f>
        <v>FI-1</v>
      </c>
      <c r="AA473" s="20" t="str">
        <f>+VLOOKUP(Sitio_Publico[[#This Row],[Muestra]],Estructura!$Y$4:$AB$175,4,0)</f>
        <v>M-414</v>
      </c>
    </row>
    <row r="474" spans="1:27" ht="36" x14ac:dyDescent="0.3">
      <c r="A474" s="18" t="s">
        <v>1166</v>
      </c>
      <c r="B474" s="12">
        <f t="shared" si="278"/>
        <v>1</v>
      </c>
      <c r="C474" s="13" t="s">
        <v>968</v>
      </c>
      <c r="D474" s="13" t="s">
        <v>969</v>
      </c>
      <c r="E474" s="17">
        <v>16106</v>
      </c>
      <c r="F474" s="13" t="s">
        <v>1369</v>
      </c>
      <c r="G474" s="25" t="s">
        <v>1370</v>
      </c>
      <c r="H474" s="52" t="s">
        <v>749</v>
      </c>
      <c r="I474" s="12" t="s">
        <v>205</v>
      </c>
      <c r="J474" s="12" t="s">
        <v>450</v>
      </c>
      <c r="K474" s="12" t="s">
        <v>1371</v>
      </c>
      <c r="L474" s="12" t="s">
        <v>972</v>
      </c>
      <c r="M474" s="12" t="s">
        <v>1372</v>
      </c>
      <c r="N474" s="12" t="s">
        <v>974</v>
      </c>
      <c r="O474" s="28" t="s">
        <v>1741</v>
      </c>
      <c r="P47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Pinto por tipo de cultivo, durante el Periodo 2020-2021 de acuerdo a datos recopilados por la Ministerio de Ciencias, Tecnología, Conocimiento e Innovación- Unidades</v>
      </c>
      <c r="Q474" s="27" t="s">
        <v>709</v>
      </c>
      <c r="R474" s="28"/>
      <c r="S474" s="15" t="s">
        <v>1742</v>
      </c>
      <c r="T474" s="16">
        <f t="shared" si="279"/>
        <v>777</v>
      </c>
      <c r="U474" s="24" t="s">
        <v>445</v>
      </c>
      <c r="V474" s="20" t="str">
        <f>+Sitio_Publico[[#This Row],[idcoleccion]]&amp;"-"&amp;Sitio_Publico[[#This Row],[id]]</f>
        <v>1-0473</v>
      </c>
      <c r="W474" s="20">
        <f>+VLOOKUP(Sitio_Publico[[#This Row],[territorio]],Estructura!$AE$4:$AH$1500,4,0)</f>
        <v>40016106</v>
      </c>
      <c r="X474" s="20" t="str">
        <f>+VLOOKUP(Sitio_Publico[[#This Row],[tema]],Estructura!$G$4:$J$1514,4,0)</f>
        <v>T-365</v>
      </c>
      <c r="Y474" s="20" t="str">
        <f>+VLOOKUP(Sitio_Publico[[#This Row],[contenido]],Estructura!$L$4:$O$18,4,0)</f>
        <v>C-366</v>
      </c>
      <c r="Z474" s="20" t="str">
        <f>+VLOOKUP(Sitio_Publico[[#This Row],[Filtro Integrado]],Estructura!$U$4:$W$52,3,0)</f>
        <v>FI-1</v>
      </c>
      <c r="AA474" s="20" t="str">
        <f>+VLOOKUP(Sitio_Publico[[#This Row],[Muestra]],Estructura!$Y$4:$AB$175,4,0)</f>
        <v>M-414</v>
      </c>
    </row>
    <row r="475" spans="1:27" ht="40.799999999999997" x14ac:dyDescent="0.3">
      <c r="A475" s="18" t="s">
        <v>1167</v>
      </c>
      <c r="B475" s="12">
        <f t="shared" si="278"/>
        <v>1</v>
      </c>
      <c r="C475" s="13" t="s">
        <v>968</v>
      </c>
      <c r="D475" s="13" t="s">
        <v>969</v>
      </c>
      <c r="E475" s="17">
        <v>16205</v>
      </c>
      <c r="F475" s="13" t="s">
        <v>1369</v>
      </c>
      <c r="G475" s="25" t="s">
        <v>1370</v>
      </c>
      <c r="H475" s="52" t="s">
        <v>749</v>
      </c>
      <c r="I475" s="12" t="s">
        <v>206</v>
      </c>
      <c r="J475" s="12" t="s">
        <v>450</v>
      </c>
      <c r="K475" s="12" t="s">
        <v>1371</v>
      </c>
      <c r="L475" s="12" t="s">
        <v>972</v>
      </c>
      <c r="M475" s="12" t="s">
        <v>1372</v>
      </c>
      <c r="N475" s="12" t="s">
        <v>974</v>
      </c>
      <c r="O475" s="28" t="s">
        <v>1743</v>
      </c>
      <c r="P47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Portezuelo por tipo de cultivo, durante el Periodo 2020-2021 de acuerdo a datos recopilados por la Ministerio de Ciencias, Tecnología, Conocimiento e Innovación- Unidades</v>
      </c>
      <c r="Q475" s="27" t="s">
        <v>709</v>
      </c>
      <c r="R475" s="28"/>
      <c r="S475" s="15" t="s">
        <v>1744</v>
      </c>
      <c r="T475" s="16">
        <f t="shared" si="279"/>
        <v>777</v>
      </c>
      <c r="U475" s="24" t="s">
        <v>445</v>
      </c>
      <c r="V475" s="20" t="str">
        <f>+Sitio_Publico[[#This Row],[idcoleccion]]&amp;"-"&amp;Sitio_Publico[[#This Row],[id]]</f>
        <v>1-0474</v>
      </c>
      <c r="W475" s="20">
        <f>+VLOOKUP(Sitio_Publico[[#This Row],[territorio]],Estructura!$AE$4:$AH$1500,4,0)</f>
        <v>40016205</v>
      </c>
      <c r="X475" s="20" t="str">
        <f>+VLOOKUP(Sitio_Publico[[#This Row],[tema]],Estructura!$G$4:$J$1514,4,0)</f>
        <v>T-365</v>
      </c>
      <c r="Y475" s="20" t="str">
        <f>+VLOOKUP(Sitio_Publico[[#This Row],[contenido]],Estructura!$L$4:$O$18,4,0)</f>
        <v>C-366</v>
      </c>
      <c r="Z475" s="20" t="str">
        <f>+VLOOKUP(Sitio_Publico[[#This Row],[Filtro Integrado]],Estructura!$U$4:$W$52,3,0)</f>
        <v>FI-1</v>
      </c>
      <c r="AA475" s="20" t="str">
        <f>+VLOOKUP(Sitio_Publico[[#This Row],[Muestra]],Estructura!$Y$4:$AB$175,4,0)</f>
        <v>M-414</v>
      </c>
    </row>
    <row r="476" spans="1:27" ht="36" x14ac:dyDescent="0.3">
      <c r="A476" s="18" t="s">
        <v>1168</v>
      </c>
      <c r="B476" s="12">
        <f t="shared" si="278"/>
        <v>1</v>
      </c>
      <c r="C476" s="13" t="s">
        <v>968</v>
      </c>
      <c r="D476" s="13" t="s">
        <v>969</v>
      </c>
      <c r="E476" s="17">
        <v>16107</v>
      </c>
      <c r="F476" s="13" t="s">
        <v>1369</v>
      </c>
      <c r="G476" s="25" t="s">
        <v>1370</v>
      </c>
      <c r="H476" s="52" t="s">
        <v>749</v>
      </c>
      <c r="I476" s="12" t="s">
        <v>207</v>
      </c>
      <c r="J476" s="12" t="s">
        <v>450</v>
      </c>
      <c r="K476" s="12" t="s">
        <v>1371</v>
      </c>
      <c r="L476" s="12" t="s">
        <v>972</v>
      </c>
      <c r="M476" s="12" t="s">
        <v>1372</v>
      </c>
      <c r="N476" s="12" t="s">
        <v>974</v>
      </c>
      <c r="O476" s="28" t="s">
        <v>1745</v>
      </c>
      <c r="P47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Quillón por tipo de cultivo, durante el Periodo 2020-2021 de acuerdo a datos recopilados por la Ministerio de Ciencias, Tecnología, Conocimiento e Innovación- Unidades</v>
      </c>
      <c r="Q476" s="27" t="s">
        <v>709</v>
      </c>
      <c r="R476" s="28"/>
      <c r="S476" s="15" t="s">
        <v>1746</v>
      </c>
      <c r="T476" s="16">
        <f t="shared" si="279"/>
        <v>777</v>
      </c>
      <c r="U476" s="24" t="s">
        <v>445</v>
      </c>
      <c r="V476" s="20" t="str">
        <f>+Sitio_Publico[[#This Row],[idcoleccion]]&amp;"-"&amp;Sitio_Publico[[#This Row],[id]]</f>
        <v>1-0475</v>
      </c>
      <c r="W476" s="20">
        <f>+VLOOKUP(Sitio_Publico[[#This Row],[territorio]],Estructura!$AE$4:$AH$1500,4,0)</f>
        <v>40016107</v>
      </c>
      <c r="X476" s="20" t="str">
        <f>+VLOOKUP(Sitio_Publico[[#This Row],[tema]],Estructura!$G$4:$J$1514,4,0)</f>
        <v>T-365</v>
      </c>
      <c r="Y476" s="20" t="str">
        <f>+VLOOKUP(Sitio_Publico[[#This Row],[contenido]],Estructura!$L$4:$O$18,4,0)</f>
        <v>C-366</v>
      </c>
      <c r="Z476" s="20" t="str">
        <f>+VLOOKUP(Sitio_Publico[[#This Row],[Filtro Integrado]],Estructura!$U$4:$W$52,3,0)</f>
        <v>FI-1</v>
      </c>
      <c r="AA476" s="20" t="str">
        <f>+VLOOKUP(Sitio_Publico[[#This Row],[Muestra]],Estructura!$Y$4:$AB$175,4,0)</f>
        <v>M-414</v>
      </c>
    </row>
    <row r="477" spans="1:27" ht="36" x14ac:dyDescent="0.3">
      <c r="A477" s="18" t="s">
        <v>1169</v>
      </c>
      <c r="B477" s="12">
        <f t="shared" si="278"/>
        <v>1</v>
      </c>
      <c r="C477" s="13" t="s">
        <v>968</v>
      </c>
      <c r="D477" s="13" t="s">
        <v>969</v>
      </c>
      <c r="E477" s="17">
        <v>16201</v>
      </c>
      <c r="F477" s="13" t="s">
        <v>1369</v>
      </c>
      <c r="G477" s="25" t="s">
        <v>1370</v>
      </c>
      <c r="H477" s="52" t="s">
        <v>749</v>
      </c>
      <c r="I477" s="12" t="s">
        <v>208</v>
      </c>
      <c r="J477" s="12" t="s">
        <v>450</v>
      </c>
      <c r="K477" s="12" t="s">
        <v>1371</v>
      </c>
      <c r="L477" s="12" t="s">
        <v>972</v>
      </c>
      <c r="M477" s="12" t="s">
        <v>1372</v>
      </c>
      <c r="N477" s="12" t="s">
        <v>974</v>
      </c>
      <c r="O477" s="28" t="s">
        <v>1747</v>
      </c>
      <c r="P47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Quirihue por tipo de cultivo, durante el Periodo 2020-2021 de acuerdo a datos recopilados por la Ministerio de Ciencias, Tecnología, Conocimiento e Innovación- Unidades</v>
      </c>
      <c r="Q477" s="27" t="s">
        <v>709</v>
      </c>
      <c r="R477" s="28"/>
      <c r="S477" s="15" t="s">
        <v>1748</v>
      </c>
      <c r="T477" s="16">
        <f t="shared" si="279"/>
        <v>777</v>
      </c>
      <c r="U477" s="24" t="s">
        <v>445</v>
      </c>
      <c r="V477" s="20" t="str">
        <f>+Sitio_Publico[[#This Row],[idcoleccion]]&amp;"-"&amp;Sitio_Publico[[#This Row],[id]]</f>
        <v>1-0476</v>
      </c>
      <c r="W477" s="20">
        <f>+VLOOKUP(Sitio_Publico[[#This Row],[territorio]],Estructura!$AE$4:$AH$1500,4,0)</f>
        <v>40016201</v>
      </c>
      <c r="X477" s="20" t="str">
        <f>+VLOOKUP(Sitio_Publico[[#This Row],[tema]],Estructura!$G$4:$J$1514,4,0)</f>
        <v>T-365</v>
      </c>
      <c r="Y477" s="20" t="str">
        <f>+VLOOKUP(Sitio_Publico[[#This Row],[contenido]],Estructura!$L$4:$O$18,4,0)</f>
        <v>C-366</v>
      </c>
      <c r="Z477" s="20" t="str">
        <f>+VLOOKUP(Sitio_Publico[[#This Row],[Filtro Integrado]],Estructura!$U$4:$W$52,3,0)</f>
        <v>FI-1</v>
      </c>
      <c r="AA477" s="20" t="str">
        <f>+VLOOKUP(Sitio_Publico[[#This Row],[Muestra]],Estructura!$Y$4:$AB$175,4,0)</f>
        <v>M-414</v>
      </c>
    </row>
    <row r="478" spans="1:27" ht="36" x14ac:dyDescent="0.3">
      <c r="A478" s="18" t="s">
        <v>1170</v>
      </c>
      <c r="B478" s="12">
        <f t="shared" si="278"/>
        <v>1</v>
      </c>
      <c r="C478" s="13" t="s">
        <v>968</v>
      </c>
      <c r="D478" s="13" t="s">
        <v>969</v>
      </c>
      <c r="E478" s="17">
        <v>16206</v>
      </c>
      <c r="F478" s="13" t="s">
        <v>1369</v>
      </c>
      <c r="G478" s="25" t="s">
        <v>1370</v>
      </c>
      <c r="H478" s="52" t="s">
        <v>749</v>
      </c>
      <c r="I478" s="12" t="s">
        <v>209</v>
      </c>
      <c r="J478" s="12" t="s">
        <v>450</v>
      </c>
      <c r="K478" s="12" t="s">
        <v>1371</v>
      </c>
      <c r="L478" s="12" t="s">
        <v>972</v>
      </c>
      <c r="M478" s="12" t="s">
        <v>1372</v>
      </c>
      <c r="N478" s="12" t="s">
        <v>974</v>
      </c>
      <c r="O478" s="28" t="s">
        <v>1749</v>
      </c>
      <c r="P47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Ránquil por tipo de cultivo, durante el Periodo 2020-2021 de acuerdo a datos recopilados por la Ministerio de Ciencias, Tecnología, Conocimiento e Innovación- Unidades</v>
      </c>
      <c r="Q478" s="27" t="s">
        <v>709</v>
      </c>
      <c r="R478" s="28"/>
      <c r="S478" s="15" t="s">
        <v>1750</v>
      </c>
      <c r="T478" s="16">
        <f t="shared" si="279"/>
        <v>777</v>
      </c>
      <c r="U478" s="24" t="s">
        <v>445</v>
      </c>
      <c r="V478" s="20" t="str">
        <f>+Sitio_Publico[[#This Row],[idcoleccion]]&amp;"-"&amp;Sitio_Publico[[#This Row],[id]]</f>
        <v>1-0477</v>
      </c>
      <c r="W478" s="20">
        <f>+VLOOKUP(Sitio_Publico[[#This Row],[territorio]],Estructura!$AE$4:$AH$1500,4,0)</f>
        <v>40016206</v>
      </c>
      <c r="X478" s="20" t="str">
        <f>+VLOOKUP(Sitio_Publico[[#This Row],[tema]],Estructura!$G$4:$J$1514,4,0)</f>
        <v>T-365</v>
      </c>
      <c r="Y478" s="20" t="str">
        <f>+VLOOKUP(Sitio_Publico[[#This Row],[contenido]],Estructura!$L$4:$O$18,4,0)</f>
        <v>C-366</v>
      </c>
      <c r="Z478" s="20" t="str">
        <f>+VLOOKUP(Sitio_Publico[[#This Row],[Filtro Integrado]],Estructura!$U$4:$W$52,3,0)</f>
        <v>FI-1</v>
      </c>
      <c r="AA478" s="20" t="str">
        <f>+VLOOKUP(Sitio_Publico[[#This Row],[Muestra]],Estructura!$Y$4:$AB$175,4,0)</f>
        <v>M-414</v>
      </c>
    </row>
    <row r="479" spans="1:27" ht="40.799999999999997" x14ac:dyDescent="0.3">
      <c r="A479" s="18" t="s">
        <v>1171</v>
      </c>
      <c r="B479" s="12">
        <f t="shared" si="278"/>
        <v>1</v>
      </c>
      <c r="C479" s="13" t="s">
        <v>968</v>
      </c>
      <c r="D479" s="13" t="s">
        <v>969</v>
      </c>
      <c r="E479" s="17">
        <v>16301</v>
      </c>
      <c r="F479" s="13" t="s">
        <v>1369</v>
      </c>
      <c r="G479" s="25" t="s">
        <v>1370</v>
      </c>
      <c r="H479" s="52" t="s">
        <v>749</v>
      </c>
      <c r="I479" s="12" t="s">
        <v>210</v>
      </c>
      <c r="J479" s="12" t="s">
        <v>450</v>
      </c>
      <c r="K479" s="12" t="s">
        <v>1371</v>
      </c>
      <c r="L479" s="12" t="s">
        <v>972</v>
      </c>
      <c r="M479" s="12" t="s">
        <v>1372</v>
      </c>
      <c r="N479" s="12" t="s">
        <v>974</v>
      </c>
      <c r="O479" s="28" t="s">
        <v>1751</v>
      </c>
      <c r="P47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Carlos por tipo de cultivo, durante el Periodo 2020-2021 de acuerdo a datos recopilados por la Ministerio de Ciencias, Tecnología, Conocimiento e Innovación- Unidades</v>
      </c>
      <c r="Q479" s="27" t="s">
        <v>709</v>
      </c>
      <c r="R479" s="28"/>
      <c r="S479" s="15" t="s">
        <v>1752</v>
      </c>
      <c r="T479" s="16">
        <f t="shared" si="279"/>
        <v>777</v>
      </c>
      <c r="U479" s="24" t="s">
        <v>445</v>
      </c>
      <c r="V479" s="20" t="str">
        <f>+Sitio_Publico[[#This Row],[idcoleccion]]&amp;"-"&amp;Sitio_Publico[[#This Row],[id]]</f>
        <v>1-0478</v>
      </c>
      <c r="W479" s="20">
        <f>+VLOOKUP(Sitio_Publico[[#This Row],[territorio]],Estructura!$AE$4:$AH$1500,4,0)</f>
        <v>40016301</v>
      </c>
      <c r="X479" s="20" t="str">
        <f>+VLOOKUP(Sitio_Publico[[#This Row],[tema]],Estructura!$G$4:$J$1514,4,0)</f>
        <v>T-365</v>
      </c>
      <c r="Y479" s="20" t="str">
        <f>+VLOOKUP(Sitio_Publico[[#This Row],[contenido]],Estructura!$L$4:$O$18,4,0)</f>
        <v>C-366</v>
      </c>
      <c r="Z479" s="20" t="str">
        <f>+VLOOKUP(Sitio_Publico[[#This Row],[Filtro Integrado]],Estructura!$U$4:$W$52,3,0)</f>
        <v>FI-1</v>
      </c>
      <c r="AA479" s="20" t="str">
        <f>+VLOOKUP(Sitio_Publico[[#This Row],[Muestra]],Estructura!$Y$4:$AB$175,4,0)</f>
        <v>M-414</v>
      </c>
    </row>
    <row r="480" spans="1:27" ht="40.799999999999997" x14ac:dyDescent="0.3">
      <c r="A480" s="18" t="s">
        <v>1172</v>
      </c>
      <c r="B480" s="12">
        <f t="shared" si="278"/>
        <v>1</v>
      </c>
      <c r="C480" s="13" t="s">
        <v>968</v>
      </c>
      <c r="D480" s="13" t="s">
        <v>969</v>
      </c>
      <c r="E480" s="17">
        <v>16304</v>
      </c>
      <c r="F480" s="13" t="s">
        <v>1369</v>
      </c>
      <c r="G480" s="25" t="s">
        <v>1370</v>
      </c>
      <c r="H480" s="52" t="s">
        <v>749</v>
      </c>
      <c r="I480" s="12" t="s">
        <v>211</v>
      </c>
      <c r="J480" s="12" t="s">
        <v>450</v>
      </c>
      <c r="K480" s="12" t="s">
        <v>1371</v>
      </c>
      <c r="L480" s="12" t="s">
        <v>972</v>
      </c>
      <c r="M480" s="12" t="s">
        <v>1372</v>
      </c>
      <c r="N480" s="12" t="s">
        <v>974</v>
      </c>
      <c r="O480" s="28" t="s">
        <v>1753</v>
      </c>
      <c r="P48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Fabián por tipo de cultivo, durante el Periodo 2020-2021 de acuerdo a datos recopilados por la Ministerio de Ciencias, Tecnología, Conocimiento e Innovación- Unidades</v>
      </c>
      <c r="Q480" s="27" t="s">
        <v>709</v>
      </c>
      <c r="R480" s="28"/>
      <c r="S480" s="15" t="s">
        <v>1754</v>
      </c>
      <c r="T480" s="16">
        <f t="shared" si="279"/>
        <v>777</v>
      </c>
      <c r="U480" s="24" t="s">
        <v>445</v>
      </c>
      <c r="V480" s="20" t="str">
        <f>+Sitio_Publico[[#This Row],[idcoleccion]]&amp;"-"&amp;Sitio_Publico[[#This Row],[id]]</f>
        <v>1-0479</v>
      </c>
      <c r="W480" s="20">
        <f>+VLOOKUP(Sitio_Publico[[#This Row],[territorio]],Estructura!$AE$4:$AH$1500,4,0)</f>
        <v>40016304</v>
      </c>
      <c r="X480" s="20" t="str">
        <f>+VLOOKUP(Sitio_Publico[[#This Row],[tema]],Estructura!$G$4:$J$1514,4,0)</f>
        <v>T-365</v>
      </c>
      <c r="Y480" s="20" t="str">
        <f>+VLOOKUP(Sitio_Publico[[#This Row],[contenido]],Estructura!$L$4:$O$18,4,0)</f>
        <v>C-366</v>
      </c>
      <c r="Z480" s="20" t="str">
        <f>+VLOOKUP(Sitio_Publico[[#This Row],[Filtro Integrado]],Estructura!$U$4:$W$52,3,0)</f>
        <v>FI-1</v>
      </c>
      <c r="AA480" s="20" t="str">
        <f>+VLOOKUP(Sitio_Publico[[#This Row],[Muestra]],Estructura!$Y$4:$AB$175,4,0)</f>
        <v>M-414</v>
      </c>
    </row>
    <row r="481" spans="1:27" ht="40.799999999999997" x14ac:dyDescent="0.3">
      <c r="A481" s="18" t="s">
        <v>1173</v>
      </c>
      <c r="B481" s="12">
        <f t="shared" si="278"/>
        <v>1</v>
      </c>
      <c r="C481" s="13" t="s">
        <v>968</v>
      </c>
      <c r="D481" s="13" t="s">
        <v>969</v>
      </c>
      <c r="E481" s="17">
        <v>16108</v>
      </c>
      <c r="F481" s="13" t="s">
        <v>1369</v>
      </c>
      <c r="G481" s="25" t="s">
        <v>1370</v>
      </c>
      <c r="H481" s="52" t="s">
        <v>749</v>
      </c>
      <c r="I481" s="12" t="s">
        <v>212</v>
      </c>
      <c r="J481" s="12" t="s">
        <v>450</v>
      </c>
      <c r="K481" s="12" t="s">
        <v>1371</v>
      </c>
      <c r="L481" s="12" t="s">
        <v>972</v>
      </c>
      <c r="M481" s="12" t="s">
        <v>1372</v>
      </c>
      <c r="N481" s="12" t="s">
        <v>974</v>
      </c>
      <c r="O481" s="28" t="s">
        <v>1755</v>
      </c>
      <c r="P48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Ignacio por tipo de cultivo, durante el Periodo 2020-2021 de acuerdo a datos recopilados por la Ministerio de Ciencias, Tecnología, Conocimiento e Innovación- Unidades</v>
      </c>
      <c r="Q481" s="27" t="s">
        <v>709</v>
      </c>
      <c r="R481" s="28"/>
      <c r="S481" s="15" t="s">
        <v>1756</v>
      </c>
      <c r="T481" s="16">
        <f t="shared" si="279"/>
        <v>777</v>
      </c>
      <c r="U481" s="24" t="s">
        <v>445</v>
      </c>
      <c r="V481" s="20" t="str">
        <f>+Sitio_Publico[[#This Row],[idcoleccion]]&amp;"-"&amp;Sitio_Publico[[#This Row],[id]]</f>
        <v>1-0480</v>
      </c>
      <c r="W481" s="20">
        <f>+VLOOKUP(Sitio_Publico[[#This Row],[territorio]],Estructura!$AE$4:$AH$1500,4,0)</f>
        <v>40016108</v>
      </c>
      <c r="X481" s="20" t="str">
        <f>+VLOOKUP(Sitio_Publico[[#This Row],[tema]],Estructura!$G$4:$J$1514,4,0)</f>
        <v>T-365</v>
      </c>
      <c r="Y481" s="20" t="str">
        <f>+VLOOKUP(Sitio_Publico[[#This Row],[contenido]],Estructura!$L$4:$O$18,4,0)</f>
        <v>C-366</v>
      </c>
      <c r="Z481" s="20" t="str">
        <f>+VLOOKUP(Sitio_Publico[[#This Row],[Filtro Integrado]],Estructura!$U$4:$W$52,3,0)</f>
        <v>FI-1</v>
      </c>
      <c r="AA481" s="20" t="str">
        <f>+VLOOKUP(Sitio_Publico[[#This Row],[Muestra]],Estructura!$Y$4:$AB$175,4,0)</f>
        <v>M-414</v>
      </c>
    </row>
    <row r="482" spans="1:27" ht="40.799999999999997" x14ac:dyDescent="0.3">
      <c r="A482" s="18" t="s">
        <v>1174</v>
      </c>
      <c r="B482" s="12">
        <f t="shared" si="278"/>
        <v>1</v>
      </c>
      <c r="C482" s="13" t="s">
        <v>968</v>
      </c>
      <c r="D482" s="13" t="s">
        <v>969</v>
      </c>
      <c r="E482" s="17">
        <v>16305</v>
      </c>
      <c r="F482" s="13" t="s">
        <v>1369</v>
      </c>
      <c r="G482" s="25" t="s">
        <v>1370</v>
      </c>
      <c r="H482" s="52" t="s">
        <v>749</v>
      </c>
      <c r="I482" s="12" t="s">
        <v>213</v>
      </c>
      <c r="J482" s="12" t="s">
        <v>450</v>
      </c>
      <c r="K482" s="12" t="s">
        <v>1371</v>
      </c>
      <c r="L482" s="12" t="s">
        <v>972</v>
      </c>
      <c r="M482" s="12" t="s">
        <v>1372</v>
      </c>
      <c r="N482" s="12" t="s">
        <v>974</v>
      </c>
      <c r="O482" s="28" t="s">
        <v>1757</v>
      </c>
      <c r="P48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Nicolás por tipo de cultivo, durante el Periodo 2020-2021 de acuerdo a datos recopilados por la Ministerio de Ciencias, Tecnología, Conocimiento e Innovación- Unidades</v>
      </c>
      <c r="Q482" s="27" t="s">
        <v>709</v>
      </c>
      <c r="R482" s="28"/>
      <c r="S482" s="15" t="s">
        <v>1758</v>
      </c>
      <c r="T482" s="16">
        <f t="shared" si="279"/>
        <v>777</v>
      </c>
      <c r="U482" s="24" t="s">
        <v>445</v>
      </c>
      <c r="V482" s="20" t="str">
        <f>+Sitio_Publico[[#This Row],[idcoleccion]]&amp;"-"&amp;Sitio_Publico[[#This Row],[id]]</f>
        <v>1-0481</v>
      </c>
      <c r="W482" s="20">
        <f>+VLOOKUP(Sitio_Publico[[#This Row],[territorio]],Estructura!$AE$4:$AH$1500,4,0)</f>
        <v>40016305</v>
      </c>
      <c r="X482" s="20" t="str">
        <f>+VLOOKUP(Sitio_Publico[[#This Row],[tema]],Estructura!$G$4:$J$1514,4,0)</f>
        <v>T-365</v>
      </c>
      <c r="Y482" s="20" t="str">
        <f>+VLOOKUP(Sitio_Publico[[#This Row],[contenido]],Estructura!$L$4:$O$18,4,0)</f>
        <v>C-366</v>
      </c>
      <c r="Z482" s="20" t="str">
        <f>+VLOOKUP(Sitio_Publico[[#This Row],[Filtro Integrado]],Estructura!$U$4:$W$52,3,0)</f>
        <v>FI-1</v>
      </c>
      <c r="AA482" s="20" t="str">
        <f>+VLOOKUP(Sitio_Publico[[#This Row],[Muestra]],Estructura!$Y$4:$AB$175,4,0)</f>
        <v>M-414</v>
      </c>
    </row>
    <row r="483" spans="1:27" ht="36" x14ac:dyDescent="0.3">
      <c r="A483" s="18" t="s">
        <v>1175</v>
      </c>
      <c r="B483" s="12">
        <f t="shared" si="278"/>
        <v>1</v>
      </c>
      <c r="C483" s="13" t="s">
        <v>968</v>
      </c>
      <c r="D483" s="13" t="s">
        <v>969</v>
      </c>
      <c r="E483" s="17">
        <v>16207</v>
      </c>
      <c r="F483" s="13" t="s">
        <v>1369</v>
      </c>
      <c r="G483" s="25" t="s">
        <v>1370</v>
      </c>
      <c r="H483" s="52" t="s">
        <v>749</v>
      </c>
      <c r="I483" s="12" t="s">
        <v>214</v>
      </c>
      <c r="J483" s="12" t="s">
        <v>450</v>
      </c>
      <c r="K483" s="12" t="s">
        <v>1371</v>
      </c>
      <c r="L483" s="12" t="s">
        <v>972</v>
      </c>
      <c r="M483" s="12" t="s">
        <v>1372</v>
      </c>
      <c r="N483" s="12" t="s">
        <v>974</v>
      </c>
      <c r="O483" s="28" t="s">
        <v>1759</v>
      </c>
      <c r="P48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Treguaco por tipo de cultivo, durante el Periodo 2020-2021 de acuerdo a datos recopilados por la Ministerio de Ciencias, Tecnología, Conocimiento e Innovación- Unidades</v>
      </c>
      <c r="Q483" s="27" t="s">
        <v>709</v>
      </c>
      <c r="R483" s="28"/>
      <c r="S483" s="15" t="s">
        <v>1760</v>
      </c>
      <c r="T483" s="16">
        <f t="shared" si="279"/>
        <v>777</v>
      </c>
      <c r="U483" s="24" t="s">
        <v>445</v>
      </c>
      <c r="V483" s="20" t="str">
        <f>+Sitio_Publico[[#This Row],[idcoleccion]]&amp;"-"&amp;Sitio_Publico[[#This Row],[id]]</f>
        <v>1-0482</v>
      </c>
      <c r="W483" s="20">
        <f>+VLOOKUP(Sitio_Publico[[#This Row],[territorio]],Estructura!$AE$4:$AH$1500,4,0)</f>
        <v>40016207</v>
      </c>
      <c r="X483" s="20" t="str">
        <f>+VLOOKUP(Sitio_Publico[[#This Row],[tema]],Estructura!$G$4:$J$1514,4,0)</f>
        <v>T-365</v>
      </c>
      <c r="Y483" s="20" t="str">
        <f>+VLOOKUP(Sitio_Publico[[#This Row],[contenido]],Estructura!$L$4:$O$18,4,0)</f>
        <v>C-366</v>
      </c>
      <c r="Z483" s="20" t="str">
        <f>+VLOOKUP(Sitio_Publico[[#This Row],[Filtro Integrado]],Estructura!$U$4:$W$52,3,0)</f>
        <v>FI-1</v>
      </c>
      <c r="AA483" s="20" t="str">
        <f>+VLOOKUP(Sitio_Publico[[#This Row],[Muestra]],Estructura!$Y$4:$AB$175,4,0)</f>
        <v>M-414</v>
      </c>
    </row>
    <row r="484" spans="1:27" ht="36" x14ac:dyDescent="0.3">
      <c r="A484" s="18" t="s">
        <v>1176</v>
      </c>
      <c r="B484" s="12">
        <f t="shared" si="278"/>
        <v>1</v>
      </c>
      <c r="C484" s="13" t="s">
        <v>968</v>
      </c>
      <c r="D484" s="13" t="s">
        <v>969</v>
      </c>
      <c r="E484" s="17">
        <v>16109</v>
      </c>
      <c r="F484" s="13" t="s">
        <v>1369</v>
      </c>
      <c r="G484" s="25" t="s">
        <v>1370</v>
      </c>
      <c r="H484" s="52" t="s">
        <v>749</v>
      </c>
      <c r="I484" s="12" t="s">
        <v>215</v>
      </c>
      <c r="J484" s="12" t="s">
        <v>450</v>
      </c>
      <c r="K484" s="12" t="s">
        <v>1371</v>
      </c>
      <c r="L484" s="12" t="s">
        <v>972</v>
      </c>
      <c r="M484" s="12" t="s">
        <v>1372</v>
      </c>
      <c r="N484" s="12" t="s">
        <v>974</v>
      </c>
      <c r="O484" s="28" t="s">
        <v>1761</v>
      </c>
      <c r="P48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Yungay por tipo de cultivo, durante el Periodo 2020-2021 de acuerdo a datos recopilados por la Ministerio de Ciencias, Tecnología, Conocimiento e Innovación- Unidades</v>
      </c>
      <c r="Q484" s="27" t="s">
        <v>709</v>
      </c>
      <c r="R484" s="28"/>
      <c r="S484" s="15" t="s">
        <v>1762</v>
      </c>
      <c r="T484" s="16">
        <f t="shared" si="279"/>
        <v>777</v>
      </c>
      <c r="U484" s="24" t="s">
        <v>445</v>
      </c>
      <c r="V484" s="20" t="str">
        <f>+Sitio_Publico[[#This Row],[idcoleccion]]&amp;"-"&amp;Sitio_Publico[[#This Row],[id]]</f>
        <v>1-0483</v>
      </c>
      <c r="W484" s="20">
        <f>+VLOOKUP(Sitio_Publico[[#This Row],[territorio]],Estructura!$AE$4:$AH$1500,4,0)</f>
        <v>40016109</v>
      </c>
      <c r="X484" s="20" t="str">
        <f>+VLOOKUP(Sitio_Publico[[#This Row],[tema]],Estructura!$G$4:$J$1514,4,0)</f>
        <v>T-365</v>
      </c>
      <c r="Y484" s="20" t="str">
        <f>+VLOOKUP(Sitio_Publico[[#This Row],[contenido]],Estructura!$L$4:$O$18,4,0)</f>
        <v>C-366</v>
      </c>
      <c r="Z484" s="20" t="str">
        <f>+VLOOKUP(Sitio_Publico[[#This Row],[Filtro Integrado]],Estructura!$U$4:$W$52,3,0)</f>
        <v>FI-1</v>
      </c>
      <c r="AA484" s="20" t="str">
        <f>+VLOOKUP(Sitio_Publico[[#This Row],[Muestra]],Estructura!$Y$4:$AB$175,4,0)</f>
        <v>M-414</v>
      </c>
    </row>
    <row r="485" spans="1:27" ht="36" x14ac:dyDescent="0.3">
      <c r="A485" s="18" t="s">
        <v>1177</v>
      </c>
      <c r="B485" s="12">
        <f t="shared" si="278"/>
        <v>1</v>
      </c>
      <c r="C485" s="13" t="s">
        <v>968</v>
      </c>
      <c r="D485" s="13" t="s">
        <v>969</v>
      </c>
      <c r="E485" s="17">
        <v>9101</v>
      </c>
      <c r="F485" s="13" t="s">
        <v>1369</v>
      </c>
      <c r="G485" s="25" t="s">
        <v>1370</v>
      </c>
      <c r="H485" s="52" t="s">
        <v>749</v>
      </c>
      <c r="I485" s="12" t="s">
        <v>216</v>
      </c>
      <c r="J485" s="12" t="s">
        <v>450</v>
      </c>
      <c r="K485" s="12" t="s">
        <v>1371</v>
      </c>
      <c r="L485" s="12" t="s">
        <v>972</v>
      </c>
      <c r="M485" s="12" t="s">
        <v>1372</v>
      </c>
      <c r="N485" s="12" t="s">
        <v>974</v>
      </c>
      <c r="O485" s="28" t="s">
        <v>1763</v>
      </c>
      <c r="P48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Temuco por tipo de cultivo, durante el Periodo 2020-2021 de acuerdo a datos recopilados por la Ministerio de Ciencias, Tecnología, Conocimiento e Innovación- Unidades</v>
      </c>
      <c r="Q485" s="27" t="s">
        <v>709</v>
      </c>
      <c r="R485" s="28"/>
      <c r="S485" s="15" t="s">
        <v>1764</v>
      </c>
      <c r="T485" s="16">
        <f t="shared" si="279"/>
        <v>777</v>
      </c>
      <c r="U485" s="24" t="s">
        <v>445</v>
      </c>
      <c r="V485" s="20" t="str">
        <f>+Sitio_Publico[[#This Row],[idcoleccion]]&amp;"-"&amp;Sitio_Publico[[#This Row],[id]]</f>
        <v>1-0484</v>
      </c>
      <c r="W485" s="20">
        <f>+VLOOKUP(Sitio_Publico[[#This Row],[territorio]],Estructura!$AE$4:$AH$1500,4,0)</f>
        <v>40009101</v>
      </c>
      <c r="X485" s="20" t="str">
        <f>+VLOOKUP(Sitio_Publico[[#This Row],[tema]],Estructura!$G$4:$J$1514,4,0)</f>
        <v>T-365</v>
      </c>
      <c r="Y485" s="20" t="str">
        <f>+VLOOKUP(Sitio_Publico[[#This Row],[contenido]],Estructura!$L$4:$O$18,4,0)</f>
        <v>C-366</v>
      </c>
      <c r="Z485" s="20" t="str">
        <f>+VLOOKUP(Sitio_Publico[[#This Row],[Filtro Integrado]],Estructura!$U$4:$W$52,3,0)</f>
        <v>FI-1</v>
      </c>
      <c r="AA485" s="20" t="str">
        <f>+VLOOKUP(Sitio_Publico[[#This Row],[Muestra]],Estructura!$Y$4:$AB$175,4,0)</f>
        <v>M-414</v>
      </c>
    </row>
    <row r="486" spans="1:27" ht="36" x14ac:dyDescent="0.3">
      <c r="A486" s="18" t="s">
        <v>1178</v>
      </c>
      <c r="B486" s="12">
        <f t="shared" si="278"/>
        <v>1</v>
      </c>
      <c r="C486" s="13" t="s">
        <v>968</v>
      </c>
      <c r="D486" s="13" t="s">
        <v>969</v>
      </c>
      <c r="E486" s="17">
        <v>9102</v>
      </c>
      <c r="F486" s="13" t="s">
        <v>1369</v>
      </c>
      <c r="G486" s="25" t="s">
        <v>1370</v>
      </c>
      <c r="H486" s="52" t="s">
        <v>749</v>
      </c>
      <c r="I486" s="12" t="s">
        <v>217</v>
      </c>
      <c r="J486" s="12" t="s">
        <v>450</v>
      </c>
      <c r="K486" s="12" t="s">
        <v>1371</v>
      </c>
      <c r="L486" s="12" t="s">
        <v>972</v>
      </c>
      <c r="M486" s="12" t="s">
        <v>1372</v>
      </c>
      <c r="N486" s="12" t="s">
        <v>974</v>
      </c>
      <c r="O486" s="28" t="s">
        <v>1765</v>
      </c>
      <c r="P48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Carahue por tipo de cultivo, durante el Periodo 2020-2021 de acuerdo a datos recopilados por la Ministerio de Ciencias, Tecnología, Conocimiento e Innovación- Unidades</v>
      </c>
      <c r="Q486" s="27" t="s">
        <v>709</v>
      </c>
      <c r="R486" s="28"/>
      <c r="S486" s="15" t="s">
        <v>1766</v>
      </c>
      <c r="T486" s="16">
        <f t="shared" si="279"/>
        <v>777</v>
      </c>
      <c r="U486" s="24" t="s">
        <v>445</v>
      </c>
      <c r="V486" s="20" t="str">
        <f>+Sitio_Publico[[#This Row],[idcoleccion]]&amp;"-"&amp;Sitio_Publico[[#This Row],[id]]</f>
        <v>1-0485</v>
      </c>
      <c r="W486" s="20">
        <f>+VLOOKUP(Sitio_Publico[[#This Row],[territorio]],Estructura!$AE$4:$AH$1500,4,0)</f>
        <v>40009102</v>
      </c>
      <c r="X486" s="20" t="str">
        <f>+VLOOKUP(Sitio_Publico[[#This Row],[tema]],Estructura!$G$4:$J$1514,4,0)</f>
        <v>T-365</v>
      </c>
      <c r="Y486" s="20" t="str">
        <f>+VLOOKUP(Sitio_Publico[[#This Row],[contenido]],Estructura!$L$4:$O$18,4,0)</f>
        <v>C-366</v>
      </c>
      <c r="Z486" s="20" t="str">
        <f>+VLOOKUP(Sitio_Publico[[#This Row],[Filtro Integrado]],Estructura!$U$4:$W$52,3,0)</f>
        <v>FI-1</v>
      </c>
      <c r="AA486" s="20" t="str">
        <f>+VLOOKUP(Sitio_Publico[[#This Row],[Muestra]],Estructura!$Y$4:$AB$175,4,0)</f>
        <v>M-414</v>
      </c>
    </row>
    <row r="487" spans="1:27" ht="36" x14ac:dyDescent="0.3">
      <c r="A487" s="18" t="s">
        <v>1179</v>
      </c>
      <c r="B487" s="12">
        <f t="shared" si="278"/>
        <v>1</v>
      </c>
      <c r="C487" s="13" t="s">
        <v>968</v>
      </c>
      <c r="D487" s="13" t="s">
        <v>969</v>
      </c>
      <c r="E487" s="17">
        <v>9103</v>
      </c>
      <c r="F487" s="13" t="s">
        <v>1369</v>
      </c>
      <c r="G487" s="25" t="s">
        <v>1370</v>
      </c>
      <c r="H487" s="52" t="s">
        <v>749</v>
      </c>
      <c r="I487" s="12" t="s">
        <v>218</v>
      </c>
      <c r="J487" s="12" t="s">
        <v>450</v>
      </c>
      <c r="K487" s="12" t="s">
        <v>1371</v>
      </c>
      <c r="L487" s="12" t="s">
        <v>972</v>
      </c>
      <c r="M487" s="12" t="s">
        <v>1372</v>
      </c>
      <c r="N487" s="12" t="s">
        <v>974</v>
      </c>
      <c r="O487" s="28" t="s">
        <v>1767</v>
      </c>
      <c r="P48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Cunco por tipo de cultivo, durante el Periodo 2020-2021 de acuerdo a datos recopilados por la Ministerio de Ciencias, Tecnología, Conocimiento e Innovación- Unidades</v>
      </c>
      <c r="Q487" s="27" t="s">
        <v>709</v>
      </c>
      <c r="R487" s="28"/>
      <c r="S487" s="15" t="s">
        <v>1768</v>
      </c>
      <c r="T487" s="16">
        <f t="shared" si="279"/>
        <v>777</v>
      </c>
      <c r="U487" s="24" t="s">
        <v>445</v>
      </c>
      <c r="V487" s="20" t="str">
        <f>+Sitio_Publico[[#This Row],[idcoleccion]]&amp;"-"&amp;Sitio_Publico[[#This Row],[id]]</f>
        <v>1-0486</v>
      </c>
      <c r="W487" s="20">
        <f>+VLOOKUP(Sitio_Publico[[#This Row],[territorio]],Estructura!$AE$4:$AH$1500,4,0)</f>
        <v>40009103</v>
      </c>
      <c r="X487" s="20" t="str">
        <f>+VLOOKUP(Sitio_Publico[[#This Row],[tema]],Estructura!$G$4:$J$1514,4,0)</f>
        <v>T-365</v>
      </c>
      <c r="Y487" s="20" t="str">
        <f>+VLOOKUP(Sitio_Publico[[#This Row],[contenido]],Estructura!$L$4:$O$18,4,0)</f>
        <v>C-366</v>
      </c>
      <c r="Z487" s="20" t="str">
        <f>+VLOOKUP(Sitio_Publico[[#This Row],[Filtro Integrado]],Estructura!$U$4:$W$52,3,0)</f>
        <v>FI-1</v>
      </c>
      <c r="AA487" s="20" t="str">
        <f>+VLOOKUP(Sitio_Publico[[#This Row],[Muestra]],Estructura!$Y$4:$AB$175,4,0)</f>
        <v>M-414</v>
      </c>
    </row>
    <row r="488" spans="1:27" ht="40.799999999999997" x14ac:dyDescent="0.3">
      <c r="A488" s="18" t="s">
        <v>1180</v>
      </c>
      <c r="B488" s="12">
        <f t="shared" si="278"/>
        <v>1</v>
      </c>
      <c r="C488" s="13" t="s">
        <v>968</v>
      </c>
      <c r="D488" s="13" t="s">
        <v>969</v>
      </c>
      <c r="E488" s="17">
        <v>9104</v>
      </c>
      <c r="F488" s="13" t="s">
        <v>1369</v>
      </c>
      <c r="G488" s="25" t="s">
        <v>1370</v>
      </c>
      <c r="H488" s="52" t="s">
        <v>749</v>
      </c>
      <c r="I488" s="12" t="s">
        <v>219</v>
      </c>
      <c r="J488" s="12" t="s">
        <v>450</v>
      </c>
      <c r="K488" s="12" t="s">
        <v>1371</v>
      </c>
      <c r="L488" s="12" t="s">
        <v>972</v>
      </c>
      <c r="M488" s="12" t="s">
        <v>1372</v>
      </c>
      <c r="N488" s="12" t="s">
        <v>974</v>
      </c>
      <c r="O488" s="28" t="s">
        <v>1769</v>
      </c>
      <c r="P48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Curarrehue por tipo de cultivo, durante el Periodo 2020-2021 de acuerdo a datos recopilados por la Ministerio de Ciencias, Tecnología, Conocimiento e Innovación- Unidades</v>
      </c>
      <c r="Q488" s="27" t="s">
        <v>709</v>
      </c>
      <c r="R488" s="28"/>
      <c r="S488" s="15" t="s">
        <v>1770</v>
      </c>
      <c r="T488" s="16">
        <f t="shared" si="279"/>
        <v>777</v>
      </c>
      <c r="U488" s="24" t="s">
        <v>445</v>
      </c>
      <c r="V488" s="20" t="str">
        <f>+Sitio_Publico[[#This Row],[idcoleccion]]&amp;"-"&amp;Sitio_Publico[[#This Row],[id]]</f>
        <v>1-0487</v>
      </c>
      <c r="W488" s="20">
        <f>+VLOOKUP(Sitio_Publico[[#This Row],[territorio]],Estructura!$AE$4:$AH$1500,4,0)</f>
        <v>40009104</v>
      </c>
      <c r="X488" s="20" t="str">
        <f>+VLOOKUP(Sitio_Publico[[#This Row],[tema]],Estructura!$G$4:$J$1514,4,0)</f>
        <v>T-365</v>
      </c>
      <c r="Y488" s="20" t="str">
        <f>+VLOOKUP(Sitio_Publico[[#This Row],[contenido]],Estructura!$L$4:$O$18,4,0)</f>
        <v>C-366</v>
      </c>
      <c r="Z488" s="20" t="str">
        <f>+VLOOKUP(Sitio_Publico[[#This Row],[Filtro Integrado]],Estructura!$U$4:$W$52,3,0)</f>
        <v>FI-1</v>
      </c>
      <c r="AA488" s="20" t="str">
        <f>+VLOOKUP(Sitio_Publico[[#This Row],[Muestra]],Estructura!$Y$4:$AB$175,4,0)</f>
        <v>M-414</v>
      </c>
    </row>
    <row r="489" spans="1:27" ht="36" x14ac:dyDescent="0.3">
      <c r="A489" s="18" t="s">
        <v>1181</v>
      </c>
      <c r="B489" s="12">
        <f t="shared" si="278"/>
        <v>1</v>
      </c>
      <c r="C489" s="13" t="s">
        <v>968</v>
      </c>
      <c r="D489" s="13" t="s">
        <v>969</v>
      </c>
      <c r="E489" s="17">
        <v>9105</v>
      </c>
      <c r="F489" s="13" t="s">
        <v>1369</v>
      </c>
      <c r="G489" s="25" t="s">
        <v>1370</v>
      </c>
      <c r="H489" s="52" t="s">
        <v>749</v>
      </c>
      <c r="I489" s="12" t="s">
        <v>220</v>
      </c>
      <c r="J489" s="12" t="s">
        <v>450</v>
      </c>
      <c r="K489" s="12" t="s">
        <v>1371</v>
      </c>
      <c r="L489" s="12" t="s">
        <v>972</v>
      </c>
      <c r="M489" s="12" t="s">
        <v>1372</v>
      </c>
      <c r="N489" s="12" t="s">
        <v>974</v>
      </c>
      <c r="O489" s="28" t="s">
        <v>1771</v>
      </c>
      <c r="P48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Freire por tipo de cultivo, durante el Periodo 2020-2021 de acuerdo a datos recopilados por la Ministerio de Ciencias, Tecnología, Conocimiento e Innovación- Unidades</v>
      </c>
      <c r="Q489" s="27" t="s">
        <v>709</v>
      </c>
      <c r="R489" s="28"/>
      <c r="S489" s="15" t="s">
        <v>1772</v>
      </c>
      <c r="T489" s="16">
        <f t="shared" si="279"/>
        <v>777</v>
      </c>
      <c r="U489" s="24" t="s">
        <v>445</v>
      </c>
      <c r="V489" s="20" t="str">
        <f>+Sitio_Publico[[#This Row],[idcoleccion]]&amp;"-"&amp;Sitio_Publico[[#This Row],[id]]</f>
        <v>1-0488</v>
      </c>
      <c r="W489" s="20">
        <f>+VLOOKUP(Sitio_Publico[[#This Row],[territorio]],Estructura!$AE$4:$AH$1500,4,0)</f>
        <v>40009105</v>
      </c>
      <c r="X489" s="20" t="str">
        <f>+VLOOKUP(Sitio_Publico[[#This Row],[tema]],Estructura!$G$4:$J$1514,4,0)</f>
        <v>T-365</v>
      </c>
      <c r="Y489" s="20" t="str">
        <f>+VLOOKUP(Sitio_Publico[[#This Row],[contenido]],Estructura!$L$4:$O$18,4,0)</f>
        <v>C-366</v>
      </c>
      <c r="Z489" s="20" t="str">
        <f>+VLOOKUP(Sitio_Publico[[#This Row],[Filtro Integrado]],Estructura!$U$4:$W$52,3,0)</f>
        <v>FI-1</v>
      </c>
      <c r="AA489" s="20" t="str">
        <f>+VLOOKUP(Sitio_Publico[[#This Row],[Muestra]],Estructura!$Y$4:$AB$175,4,0)</f>
        <v>M-414</v>
      </c>
    </row>
    <row r="490" spans="1:27" ht="36" x14ac:dyDescent="0.3">
      <c r="A490" s="18" t="s">
        <v>1182</v>
      </c>
      <c r="B490" s="12">
        <f t="shared" si="278"/>
        <v>1</v>
      </c>
      <c r="C490" s="13" t="s">
        <v>968</v>
      </c>
      <c r="D490" s="13" t="s">
        <v>969</v>
      </c>
      <c r="E490" s="17">
        <v>9106</v>
      </c>
      <c r="F490" s="13" t="s">
        <v>1369</v>
      </c>
      <c r="G490" s="25" t="s">
        <v>1370</v>
      </c>
      <c r="H490" s="52" t="s">
        <v>749</v>
      </c>
      <c r="I490" s="12" t="s">
        <v>221</v>
      </c>
      <c r="J490" s="12" t="s">
        <v>450</v>
      </c>
      <c r="K490" s="12" t="s">
        <v>1371</v>
      </c>
      <c r="L490" s="12" t="s">
        <v>972</v>
      </c>
      <c r="M490" s="12" t="s">
        <v>1372</v>
      </c>
      <c r="N490" s="12" t="s">
        <v>974</v>
      </c>
      <c r="O490" s="28" t="s">
        <v>1773</v>
      </c>
      <c r="P49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Galvarino por tipo de cultivo, durante el Periodo 2020-2021 de acuerdo a datos recopilados por la Ministerio de Ciencias, Tecnología, Conocimiento e Innovación- Unidades</v>
      </c>
      <c r="Q490" s="27" t="s">
        <v>709</v>
      </c>
      <c r="R490" s="28"/>
      <c r="S490" s="15" t="s">
        <v>1774</v>
      </c>
      <c r="T490" s="16">
        <f t="shared" si="279"/>
        <v>777</v>
      </c>
      <c r="U490" s="24" t="s">
        <v>445</v>
      </c>
      <c r="V490" s="20" t="str">
        <f>+Sitio_Publico[[#This Row],[idcoleccion]]&amp;"-"&amp;Sitio_Publico[[#This Row],[id]]</f>
        <v>1-0489</v>
      </c>
      <c r="W490" s="20">
        <f>+VLOOKUP(Sitio_Publico[[#This Row],[territorio]],Estructura!$AE$4:$AH$1500,4,0)</f>
        <v>40009106</v>
      </c>
      <c r="X490" s="20" t="str">
        <f>+VLOOKUP(Sitio_Publico[[#This Row],[tema]],Estructura!$G$4:$J$1514,4,0)</f>
        <v>T-365</v>
      </c>
      <c r="Y490" s="20" t="str">
        <f>+VLOOKUP(Sitio_Publico[[#This Row],[contenido]],Estructura!$L$4:$O$18,4,0)</f>
        <v>C-366</v>
      </c>
      <c r="Z490" s="20" t="str">
        <f>+VLOOKUP(Sitio_Publico[[#This Row],[Filtro Integrado]],Estructura!$U$4:$W$52,3,0)</f>
        <v>FI-1</v>
      </c>
      <c r="AA490" s="20" t="str">
        <f>+VLOOKUP(Sitio_Publico[[#This Row],[Muestra]],Estructura!$Y$4:$AB$175,4,0)</f>
        <v>M-414</v>
      </c>
    </row>
    <row r="491" spans="1:27" ht="36" x14ac:dyDescent="0.3">
      <c r="A491" s="18" t="s">
        <v>1183</v>
      </c>
      <c r="B491" s="12">
        <f t="shared" si="278"/>
        <v>1</v>
      </c>
      <c r="C491" s="13" t="s">
        <v>968</v>
      </c>
      <c r="D491" s="13" t="s">
        <v>969</v>
      </c>
      <c r="E491" s="17">
        <v>9107</v>
      </c>
      <c r="F491" s="13" t="s">
        <v>1369</v>
      </c>
      <c r="G491" s="25" t="s">
        <v>1370</v>
      </c>
      <c r="H491" s="52" t="s">
        <v>749</v>
      </c>
      <c r="I491" s="12" t="s">
        <v>222</v>
      </c>
      <c r="J491" s="12" t="s">
        <v>450</v>
      </c>
      <c r="K491" s="12" t="s">
        <v>1371</v>
      </c>
      <c r="L491" s="12" t="s">
        <v>972</v>
      </c>
      <c r="M491" s="12" t="s">
        <v>1372</v>
      </c>
      <c r="N491" s="12" t="s">
        <v>974</v>
      </c>
      <c r="O491" s="28" t="s">
        <v>1775</v>
      </c>
      <c r="P49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Gorbea por tipo de cultivo, durante el Periodo 2020-2021 de acuerdo a datos recopilados por la Ministerio de Ciencias, Tecnología, Conocimiento e Innovación- Unidades</v>
      </c>
      <c r="Q491" s="27" t="s">
        <v>709</v>
      </c>
      <c r="R491" s="28"/>
      <c r="S491" s="15" t="s">
        <v>1776</v>
      </c>
      <c r="T491" s="16">
        <f t="shared" si="279"/>
        <v>777</v>
      </c>
      <c r="U491" s="24" t="s">
        <v>445</v>
      </c>
      <c r="V491" s="20" t="str">
        <f>+Sitio_Publico[[#This Row],[idcoleccion]]&amp;"-"&amp;Sitio_Publico[[#This Row],[id]]</f>
        <v>1-0490</v>
      </c>
      <c r="W491" s="20">
        <f>+VLOOKUP(Sitio_Publico[[#This Row],[territorio]],Estructura!$AE$4:$AH$1500,4,0)</f>
        <v>40009107</v>
      </c>
      <c r="X491" s="20" t="str">
        <f>+VLOOKUP(Sitio_Publico[[#This Row],[tema]],Estructura!$G$4:$J$1514,4,0)</f>
        <v>T-365</v>
      </c>
      <c r="Y491" s="20" t="str">
        <f>+VLOOKUP(Sitio_Publico[[#This Row],[contenido]],Estructura!$L$4:$O$18,4,0)</f>
        <v>C-366</v>
      </c>
      <c r="Z491" s="20" t="str">
        <f>+VLOOKUP(Sitio_Publico[[#This Row],[Filtro Integrado]],Estructura!$U$4:$W$52,3,0)</f>
        <v>FI-1</v>
      </c>
      <c r="AA491" s="20" t="str">
        <f>+VLOOKUP(Sitio_Publico[[#This Row],[Muestra]],Estructura!$Y$4:$AB$175,4,0)</f>
        <v>M-414</v>
      </c>
    </row>
    <row r="492" spans="1:27" ht="36" x14ac:dyDescent="0.3">
      <c r="A492" s="18" t="s">
        <v>1184</v>
      </c>
      <c r="B492" s="12">
        <f t="shared" si="278"/>
        <v>1</v>
      </c>
      <c r="C492" s="13" t="s">
        <v>968</v>
      </c>
      <c r="D492" s="13" t="s">
        <v>969</v>
      </c>
      <c r="E492" s="17">
        <v>9108</v>
      </c>
      <c r="F492" s="13" t="s">
        <v>1369</v>
      </c>
      <c r="G492" s="25" t="s">
        <v>1370</v>
      </c>
      <c r="H492" s="52" t="s">
        <v>749</v>
      </c>
      <c r="I492" s="12" t="s">
        <v>223</v>
      </c>
      <c r="J492" s="12" t="s">
        <v>450</v>
      </c>
      <c r="K492" s="12" t="s">
        <v>1371</v>
      </c>
      <c r="L492" s="12" t="s">
        <v>972</v>
      </c>
      <c r="M492" s="12" t="s">
        <v>1372</v>
      </c>
      <c r="N492" s="12" t="s">
        <v>974</v>
      </c>
      <c r="O492" s="28" t="s">
        <v>1777</v>
      </c>
      <c r="P49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Lautaro por tipo de cultivo, durante el Periodo 2020-2021 de acuerdo a datos recopilados por la Ministerio de Ciencias, Tecnología, Conocimiento e Innovación- Unidades</v>
      </c>
      <c r="Q492" s="27" t="s">
        <v>709</v>
      </c>
      <c r="R492" s="28"/>
      <c r="S492" s="15" t="s">
        <v>1778</v>
      </c>
      <c r="T492" s="16">
        <f t="shared" si="279"/>
        <v>777</v>
      </c>
      <c r="U492" s="24" t="s">
        <v>445</v>
      </c>
      <c r="V492" s="20" t="str">
        <f>+Sitio_Publico[[#This Row],[idcoleccion]]&amp;"-"&amp;Sitio_Publico[[#This Row],[id]]</f>
        <v>1-0491</v>
      </c>
      <c r="W492" s="20">
        <f>+VLOOKUP(Sitio_Publico[[#This Row],[territorio]],Estructura!$AE$4:$AH$1500,4,0)</f>
        <v>40009108</v>
      </c>
      <c r="X492" s="20" t="str">
        <f>+VLOOKUP(Sitio_Publico[[#This Row],[tema]],Estructura!$G$4:$J$1514,4,0)</f>
        <v>T-365</v>
      </c>
      <c r="Y492" s="20" t="str">
        <f>+VLOOKUP(Sitio_Publico[[#This Row],[contenido]],Estructura!$L$4:$O$18,4,0)</f>
        <v>C-366</v>
      </c>
      <c r="Z492" s="20" t="str">
        <f>+VLOOKUP(Sitio_Publico[[#This Row],[Filtro Integrado]],Estructura!$U$4:$W$52,3,0)</f>
        <v>FI-1</v>
      </c>
      <c r="AA492" s="20" t="str">
        <f>+VLOOKUP(Sitio_Publico[[#This Row],[Muestra]],Estructura!$Y$4:$AB$175,4,0)</f>
        <v>M-414</v>
      </c>
    </row>
    <row r="493" spans="1:27" ht="36" x14ac:dyDescent="0.3">
      <c r="A493" s="18" t="s">
        <v>1185</v>
      </c>
      <c r="B493" s="12">
        <f t="shared" si="278"/>
        <v>1</v>
      </c>
      <c r="C493" s="13" t="s">
        <v>968</v>
      </c>
      <c r="D493" s="13" t="s">
        <v>969</v>
      </c>
      <c r="E493" s="17">
        <v>9109</v>
      </c>
      <c r="F493" s="13" t="s">
        <v>1369</v>
      </c>
      <c r="G493" s="25" t="s">
        <v>1370</v>
      </c>
      <c r="H493" s="52" t="s">
        <v>749</v>
      </c>
      <c r="I493" s="12" t="s">
        <v>224</v>
      </c>
      <c r="J493" s="12" t="s">
        <v>450</v>
      </c>
      <c r="K493" s="12" t="s">
        <v>1371</v>
      </c>
      <c r="L493" s="12" t="s">
        <v>972</v>
      </c>
      <c r="M493" s="12" t="s">
        <v>1372</v>
      </c>
      <c r="N493" s="12" t="s">
        <v>974</v>
      </c>
      <c r="O493" s="28" t="s">
        <v>1779</v>
      </c>
      <c r="P49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Loncoche por tipo de cultivo, durante el Periodo 2020-2021 de acuerdo a datos recopilados por la Ministerio de Ciencias, Tecnología, Conocimiento e Innovación- Unidades</v>
      </c>
      <c r="Q493" s="27" t="s">
        <v>709</v>
      </c>
      <c r="R493" s="28"/>
      <c r="S493" s="15" t="s">
        <v>1780</v>
      </c>
      <c r="T493" s="16">
        <f t="shared" si="279"/>
        <v>777</v>
      </c>
      <c r="U493" s="24" t="s">
        <v>445</v>
      </c>
      <c r="V493" s="20" t="str">
        <f>+Sitio_Publico[[#This Row],[idcoleccion]]&amp;"-"&amp;Sitio_Publico[[#This Row],[id]]</f>
        <v>1-0492</v>
      </c>
      <c r="W493" s="20">
        <f>+VLOOKUP(Sitio_Publico[[#This Row],[territorio]],Estructura!$AE$4:$AH$1500,4,0)</f>
        <v>40009109</v>
      </c>
      <c r="X493" s="20" t="str">
        <f>+VLOOKUP(Sitio_Publico[[#This Row],[tema]],Estructura!$G$4:$J$1514,4,0)</f>
        <v>T-365</v>
      </c>
      <c r="Y493" s="20" t="str">
        <f>+VLOOKUP(Sitio_Publico[[#This Row],[contenido]],Estructura!$L$4:$O$18,4,0)</f>
        <v>C-366</v>
      </c>
      <c r="Z493" s="20" t="str">
        <f>+VLOOKUP(Sitio_Publico[[#This Row],[Filtro Integrado]],Estructura!$U$4:$W$52,3,0)</f>
        <v>FI-1</v>
      </c>
      <c r="AA493" s="20" t="str">
        <f>+VLOOKUP(Sitio_Publico[[#This Row],[Muestra]],Estructura!$Y$4:$AB$175,4,0)</f>
        <v>M-414</v>
      </c>
    </row>
    <row r="494" spans="1:27" ht="40.799999999999997" x14ac:dyDescent="0.3">
      <c r="A494" s="18" t="s">
        <v>1186</v>
      </c>
      <c r="B494" s="12">
        <f t="shared" si="278"/>
        <v>1</v>
      </c>
      <c r="C494" s="13" t="s">
        <v>968</v>
      </c>
      <c r="D494" s="13" t="s">
        <v>969</v>
      </c>
      <c r="E494" s="17">
        <v>9110</v>
      </c>
      <c r="F494" s="13" t="s">
        <v>1369</v>
      </c>
      <c r="G494" s="25" t="s">
        <v>1370</v>
      </c>
      <c r="H494" s="52" t="s">
        <v>749</v>
      </c>
      <c r="I494" s="12" t="s">
        <v>225</v>
      </c>
      <c r="J494" s="12" t="s">
        <v>450</v>
      </c>
      <c r="K494" s="12" t="s">
        <v>1371</v>
      </c>
      <c r="L494" s="12" t="s">
        <v>972</v>
      </c>
      <c r="M494" s="12" t="s">
        <v>1372</v>
      </c>
      <c r="N494" s="12" t="s">
        <v>974</v>
      </c>
      <c r="O494" s="28" t="s">
        <v>1781</v>
      </c>
      <c r="P49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Melipeuco por tipo de cultivo, durante el Periodo 2020-2021 de acuerdo a datos recopilados por la Ministerio de Ciencias, Tecnología, Conocimiento e Innovación- Unidades</v>
      </c>
      <c r="Q494" s="27" t="s">
        <v>709</v>
      </c>
      <c r="R494" s="28"/>
      <c r="S494" s="15" t="s">
        <v>1782</v>
      </c>
      <c r="T494" s="16">
        <f t="shared" si="279"/>
        <v>777</v>
      </c>
      <c r="U494" s="24" t="s">
        <v>445</v>
      </c>
      <c r="V494" s="20" t="str">
        <f>+Sitio_Publico[[#This Row],[idcoleccion]]&amp;"-"&amp;Sitio_Publico[[#This Row],[id]]</f>
        <v>1-0493</v>
      </c>
      <c r="W494" s="20">
        <f>+VLOOKUP(Sitio_Publico[[#This Row],[territorio]],Estructura!$AE$4:$AH$1500,4,0)</f>
        <v>40009110</v>
      </c>
      <c r="X494" s="20" t="str">
        <f>+VLOOKUP(Sitio_Publico[[#This Row],[tema]],Estructura!$G$4:$J$1514,4,0)</f>
        <v>T-365</v>
      </c>
      <c r="Y494" s="20" t="str">
        <f>+VLOOKUP(Sitio_Publico[[#This Row],[contenido]],Estructura!$L$4:$O$18,4,0)</f>
        <v>C-366</v>
      </c>
      <c r="Z494" s="20" t="str">
        <f>+VLOOKUP(Sitio_Publico[[#This Row],[Filtro Integrado]],Estructura!$U$4:$W$52,3,0)</f>
        <v>FI-1</v>
      </c>
      <c r="AA494" s="20" t="str">
        <f>+VLOOKUP(Sitio_Publico[[#This Row],[Muestra]],Estructura!$Y$4:$AB$175,4,0)</f>
        <v>M-414</v>
      </c>
    </row>
    <row r="495" spans="1:27" ht="40.799999999999997" x14ac:dyDescent="0.3">
      <c r="A495" s="18" t="s">
        <v>1187</v>
      </c>
      <c r="B495" s="12">
        <f t="shared" si="278"/>
        <v>1</v>
      </c>
      <c r="C495" s="13" t="s">
        <v>968</v>
      </c>
      <c r="D495" s="13" t="s">
        <v>969</v>
      </c>
      <c r="E495" s="17">
        <v>9111</v>
      </c>
      <c r="F495" s="13" t="s">
        <v>1369</v>
      </c>
      <c r="G495" s="25" t="s">
        <v>1370</v>
      </c>
      <c r="H495" s="52" t="s">
        <v>749</v>
      </c>
      <c r="I495" s="12" t="s">
        <v>226</v>
      </c>
      <c r="J495" s="12" t="s">
        <v>450</v>
      </c>
      <c r="K495" s="12" t="s">
        <v>1371</v>
      </c>
      <c r="L495" s="12" t="s">
        <v>972</v>
      </c>
      <c r="M495" s="12" t="s">
        <v>1372</v>
      </c>
      <c r="N495" s="12" t="s">
        <v>974</v>
      </c>
      <c r="O495" s="28" t="s">
        <v>1783</v>
      </c>
      <c r="P49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Nueva Imperial por tipo de cultivo, durante el Periodo 2020-2021 de acuerdo a datos recopilados por la Ministerio de Ciencias, Tecnología, Conocimiento e Innovación- Unidades</v>
      </c>
      <c r="Q495" s="27" t="s">
        <v>709</v>
      </c>
      <c r="R495" s="28"/>
      <c r="S495" s="15" t="s">
        <v>1784</v>
      </c>
      <c r="T495" s="16">
        <f t="shared" si="279"/>
        <v>777</v>
      </c>
      <c r="U495" s="24" t="s">
        <v>445</v>
      </c>
      <c r="V495" s="20" t="str">
        <f>+Sitio_Publico[[#This Row],[idcoleccion]]&amp;"-"&amp;Sitio_Publico[[#This Row],[id]]</f>
        <v>1-0494</v>
      </c>
      <c r="W495" s="20">
        <f>+VLOOKUP(Sitio_Publico[[#This Row],[territorio]],Estructura!$AE$4:$AH$1500,4,0)</f>
        <v>40009111</v>
      </c>
      <c r="X495" s="20" t="str">
        <f>+VLOOKUP(Sitio_Publico[[#This Row],[tema]],Estructura!$G$4:$J$1514,4,0)</f>
        <v>T-365</v>
      </c>
      <c r="Y495" s="20" t="str">
        <f>+VLOOKUP(Sitio_Publico[[#This Row],[contenido]],Estructura!$L$4:$O$18,4,0)</f>
        <v>C-366</v>
      </c>
      <c r="Z495" s="20" t="str">
        <f>+VLOOKUP(Sitio_Publico[[#This Row],[Filtro Integrado]],Estructura!$U$4:$W$52,3,0)</f>
        <v>FI-1</v>
      </c>
      <c r="AA495" s="20" t="str">
        <f>+VLOOKUP(Sitio_Publico[[#This Row],[Muestra]],Estructura!$Y$4:$AB$175,4,0)</f>
        <v>M-414</v>
      </c>
    </row>
    <row r="496" spans="1:27" ht="40.799999999999997" x14ac:dyDescent="0.3">
      <c r="A496" s="18" t="s">
        <v>1188</v>
      </c>
      <c r="B496" s="12">
        <f t="shared" si="278"/>
        <v>1</v>
      </c>
      <c r="C496" s="13" t="s">
        <v>968</v>
      </c>
      <c r="D496" s="13" t="s">
        <v>969</v>
      </c>
      <c r="E496" s="17">
        <v>9112</v>
      </c>
      <c r="F496" s="13" t="s">
        <v>1369</v>
      </c>
      <c r="G496" s="25" t="s">
        <v>1370</v>
      </c>
      <c r="H496" s="52" t="s">
        <v>749</v>
      </c>
      <c r="I496" s="12" t="s">
        <v>227</v>
      </c>
      <c r="J496" s="12" t="s">
        <v>450</v>
      </c>
      <c r="K496" s="12" t="s">
        <v>1371</v>
      </c>
      <c r="L496" s="12" t="s">
        <v>972</v>
      </c>
      <c r="M496" s="12" t="s">
        <v>1372</v>
      </c>
      <c r="N496" s="12" t="s">
        <v>974</v>
      </c>
      <c r="O496" s="28" t="s">
        <v>1785</v>
      </c>
      <c r="P49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Padre las Casas por tipo de cultivo, durante el Periodo 2020-2021 de acuerdo a datos recopilados por la Ministerio de Ciencias, Tecnología, Conocimiento e Innovación- Unidades</v>
      </c>
      <c r="Q496" s="27" t="s">
        <v>709</v>
      </c>
      <c r="R496" s="28"/>
      <c r="S496" s="15" t="s">
        <v>1786</v>
      </c>
      <c r="T496" s="16">
        <f t="shared" si="279"/>
        <v>777</v>
      </c>
      <c r="U496" s="24" t="s">
        <v>445</v>
      </c>
      <c r="V496" s="20" t="str">
        <f>+Sitio_Publico[[#This Row],[idcoleccion]]&amp;"-"&amp;Sitio_Publico[[#This Row],[id]]</f>
        <v>1-0495</v>
      </c>
      <c r="W496" s="20">
        <f>+VLOOKUP(Sitio_Publico[[#This Row],[territorio]],Estructura!$AE$4:$AH$1500,4,0)</f>
        <v>40009112</v>
      </c>
      <c r="X496" s="20" t="str">
        <f>+VLOOKUP(Sitio_Publico[[#This Row],[tema]],Estructura!$G$4:$J$1514,4,0)</f>
        <v>T-365</v>
      </c>
      <c r="Y496" s="20" t="str">
        <f>+VLOOKUP(Sitio_Publico[[#This Row],[contenido]],Estructura!$L$4:$O$18,4,0)</f>
        <v>C-366</v>
      </c>
      <c r="Z496" s="20" t="str">
        <f>+VLOOKUP(Sitio_Publico[[#This Row],[Filtro Integrado]],Estructura!$U$4:$W$52,3,0)</f>
        <v>FI-1</v>
      </c>
      <c r="AA496" s="20" t="str">
        <f>+VLOOKUP(Sitio_Publico[[#This Row],[Muestra]],Estructura!$Y$4:$AB$175,4,0)</f>
        <v>M-414</v>
      </c>
    </row>
    <row r="497" spans="1:27" ht="40.799999999999997" x14ac:dyDescent="0.3">
      <c r="A497" s="18" t="s">
        <v>1189</v>
      </c>
      <c r="B497" s="12">
        <f t="shared" si="278"/>
        <v>1</v>
      </c>
      <c r="C497" s="13" t="s">
        <v>968</v>
      </c>
      <c r="D497" s="13" t="s">
        <v>969</v>
      </c>
      <c r="E497" s="17">
        <v>9113</v>
      </c>
      <c r="F497" s="13" t="s">
        <v>1369</v>
      </c>
      <c r="G497" s="25" t="s">
        <v>1370</v>
      </c>
      <c r="H497" s="52" t="s">
        <v>749</v>
      </c>
      <c r="I497" s="12" t="s">
        <v>228</v>
      </c>
      <c r="J497" s="12" t="s">
        <v>450</v>
      </c>
      <c r="K497" s="12" t="s">
        <v>1371</v>
      </c>
      <c r="L497" s="12" t="s">
        <v>972</v>
      </c>
      <c r="M497" s="12" t="s">
        <v>1372</v>
      </c>
      <c r="N497" s="12" t="s">
        <v>974</v>
      </c>
      <c r="O497" s="28" t="s">
        <v>1787</v>
      </c>
      <c r="P49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Perquenco por tipo de cultivo, durante el Periodo 2020-2021 de acuerdo a datos recopilados por la Ministerio de Ciencias, Tecnología, Conocimiento e Innovación- Unidades</v>
      </c>
      <c r="Q497" s="27" t="s">
        <v>709</v>
      </c>
      <c r="R497" s="28"/>
      <c r="S497" s="15" t="s">
        <v>1788</v>
      </c>
      <c r="T497" s="16">
        <f t="shared" si="279"/>
        <v>777</v>
      </c>
      <c r="U497" s="24" t="s">
        <v>445</v>
      </c>
      <c r="V497" s="20" t="str">
        <f>+Sitio_Publico[[#This Row],[idcoleccion]]&amp;"-"&amp;Sitio_Publico[[#This Row],[id]]</f>
        <v>1-0496</v>
      </c>
      <c r="W497" s="20">
        <f>+VLOOKUP(Sitio_Publico[[#This Row],[territorio]],Estructura!$AE$4:$AH$1500,4,0)</f>
        <v>40009113</v>
      </c>
      <c r="X497" s="20" t="str">
        <f>+VLOOKUP(Sitio_Publico[[#This Row],[tema]],Estructura!$G$4:$J$1514,4,0)</f>
        <v>T-365</v>
      </c>
      <c r="Y497" s="20" t="str">
        <f>+VLOOKUP(Sitio_Publico[[#This Row],[contenido]],Estructura!$L$4:$O$18,4,0)</f>
        <v>C-366</v>
      </c>
      <c r="Z497" s="20" t="str">
        <f>+VLOOKUP(Sitio_Publico[[#This Row],[Filtro Integrado]],Estructura!$U$4:$W$52,3,0)</f>
        <v>FI-1</v>
      </c>
      <c r="AA497" s="20" t="str">
        <f>+VLOOKUP(Sitio_Publico[[#This Row],[Muestra]],Estructura!$Y$4:$AB$175,4,0)</f>
        <v>M-414</v>
      </c>
    </row>
    <row r="498" spans="1:27" ht="40.799999999999997" x14ac:dyDescent="0.3">
      <c r="A498" s="18" t="s">
        <v>1190</v>
      </c>
      <c r="B498" s="12">
        <f t="shared" si="278"/>
        <v>1</v>
      </c>
      <c r="C498" s="13" t="s">
        <v>968</v>
      </c>
      <c r="D498" s="13" t="s">
        <v>969</v>
      </c>
      <c r="E498" s="17">
        <v>9114</v>
      </c>
      <c r="F498" s="13" t="s">
        <v>1369</v>
      </c>
      <c r="G498" s="25" t="s">
        <v>1370</v>
      </c>
      <c r="H498" s="52" t="s">
        <v>749</v>
      </c>
      <c r="I498" s="12" t="s">
        <v>229</v>
      </c>
      <c r="J498" s="12" t="s">
        <v>450</v>
      </c>
      <c r="K498" s="12" t="s">
        <v>1371</v>
      </c>
      <c r="L498" s="12" t="s">
        <v>972</v>
      </c>
      <c r="M498" s="12" t="s">
        <v>1372</v>
      </c>
      <c r="N498" s="12" t="s">
        <v>974</v>
      </c>
      <c r="O498" s="28" t="s">
        <v>1789</v>
      </c>
      <c r="P49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Pitrufquén por tipo de cultivo, durante el Periodo 2020-2021 de acuerdo a datos recopilados por la Ministerio de Ciencias, Tecnología, Conocimiento e Innovación- Unidades</v>
      </c>
      <c r="Q498" s="27" t="s">
        <v>709</v>
      </c>
      <c r="R498" s="28"/>
      <c r="S498" s="15" t="s">
        <v>1790</v>
      </c>
      <c r="T498" s="16">
        <f t="shared" si="279"/>
        <v>777</v>
      </c>
      <c r="U498" s="24" t="s">
        <v>445</v>
      </c>
      <c r="V498" s="20" t="str">
        <f>+Sitio_Publico[[#This Row],[idcoleccion]]&amp;"-"&amp;Sitio_Publico[[#This Row],[id]]</f>
        <v>1-0497</v>
      </c>
      <c r="W498" s="20">
        <f>+VLOOKUP(Sitio_Publico[[#This Row],[territorio]],Estructura!$AE$4:$AH$1500,4,0)</f>
        <v>40009114</v>
      </c>
      <c r="X498" s="20" t="str">
        <f>+VLOOKUP(Sitio_Publico[[#This Row],[tema]],Estructura!$G$4:$J$1514,4,0)</f>
        <v>T-365</v>
      </c>
      <c r="Y498" s="20" t="str">
        <f>+VLOOKUP(Sitio_Publico[[#This Row],[contenido]],Estructura!$L$4:$O$18,4,0)</f>
        <v>C-366</v>
      </c>
      <c r="Z498" s="20" t="str">
        <f>+VLOOKUP(Sitio_Publico[[#This Row],[Filtro Integrado]],Estructura!$U$4:$W$52,3,0)</f>
        <v>FI-1</v>
      </c>
      <c r="AA498" s="20" t="str">
        <f>+VLOOKUP(Sitio_Publico[[#This Row],[Muestra]],Estructura!$Y$4:$AB$175,4,0)</f>
        <v>M-414</v>
      </c>
    </row>
    <row r="499" spans="1:27" ht="36" x14ac:dyDescent="0.3">
      <c r="A499" s="18" t="s">
        <v>1191</v>
      </c>
      <c r="B499" s="12">
        <f t="shared" si="278"/>
        <v>1</v>
      </c>
      <c r="C499" s="13" t="s">
        <v>968</v>
      </c>
      <c r="D499" s="13" t="s">
        <v>969</v>
      </c>
      <c r="E499" s="17">
        <v>9115</v>
      </c>
      <c r="F499" s="13" t="s">
        <v>1369</v>
      </c>
      <c r="G499" s="25" t="s">
        <v>1370</v>
      </c>
      <c r="H499" s="52" t="s">
        <v>749</v>
      </c>
      <c r="I499" s="12" t="s">
        <v>230</v>
      </c>
      <c r="J499" s="12" t="s">
        <v>450</v>
      </c>
      <c r="K499" s="12" t="s">
        <v>1371</v>
      </c>
      <c r="L499" s="12" t="s">
        <v>972</v>
      </c>
      <c r="M499" s="12" t="s">
        <v>1372</v>
      </c>
      <c r="N499" s="12" t="s">
        <v>974</v>
      </c>
      <c r="O499" s="28" t="s">
        <v>1791</v>
      </c>
      <c r="P49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Pucón por tipo de cultivo, durante el Periodo 2020-2021 de acuerdo a datos recopilados por la Ministerio de Ciencias, Tecnología, Conocimiento e Innovación- Unidades</v>
      </c>
      <c r="Q499" s="27" t="s">
        <v>709</v>
      </c>
      <c r="R499" s="28"/>
      <c r="S499" s="15" t="s">
        <v>1792</v>
      </c>
      <c r="T499" s="16">
        <f t="shared" si="279"/>
        <v>777</v>
      </c>
      <c r="U499" s="24" t="s">
        <v>445</v>
      </c>
      <c r="V499" s="20" t="str">
        <f>+Sitio_Publico[[#This Row],[idcoleccion]]&amp;"-"&amp;Sitio_Publico[[#This Row],[id]]</f>
        <v>1-0498</v>
      </c>
      <c r="W499" s="20">
        <f>+VLOOKUP(Sitio_Publico[[#This Row],[territorio]],Estructura!$AE$4:$AH$1500,4,0)</f>
        <v>40009115</v>
      </c>
      <c r="X499" s="20" t="str">
        <f>+VLOOKUP(Sitio_Publico[[#This Row],[tema]],Estructura!$G$4:$J$1514,4,0)</f>
        <v>T-365</v>
      </c>
      <c r="Y499" s="20" t="str">
        <f>+VLOOKUP(Sitio_Publico[[#This Row],[contenido]],Estructura!$L$4:$O$18,4,0)</f>
        <v>C-366</v>
      </c>
      <c r="Z499" s="20" t="str">
        <f>+VLOOKUP(Sitio_Publico[[#This Row],[Filtro Integrado]],Estructura!$U$4:$W$52,3,0)</f>
        <v>FI-1</v>
      </c>
      <c r="AA499" s="20" t="str">
        <f>+VLOOKUP(Sitio_Publico[[#This Row],[Muestra]],Estructura!$Y$4:$AB$175,4,0)</f>
        <v>M-414</v>
      </c>
    </row>
    <row r="500" spans="1:27" ht="36" x14ac:dyDescent="0.3">
      <c r="A500" s="18" t="s">
        <v>1192</v>
      </c>
      <c r="B500" s="12">
        <f t="shared" si="278"/>
        <v>1</v>
      </c>
      <c r="C500" s="13" t="s">
        <v>968</v>
      </c>
      <c r="D500" s="13" t="s">
        <v>969</v>
      </c>
      <c r="E500" s="17">
        <v>9116</v>
      </c>
      <c r="F500" s="13" t="s">
        <v>1369</v>
      </c>
      <c r="G500" s="25" t="s">
        <v>1370</v>
      </c>
      <c r="H500" s="52" t="s">
        <v>749</v>
      </c>
      <c r="I500" s="12" t="s">
        <v>231</v>
      </c>
      <c r="J500" s="12" t="s">
        <v>450</v>
      </c>
      <c r="K500" s="12" t="s">
        <v>1371</v>
      </c>
      <c r="L500" s="12" t="s">
        <v>972</v>
      </c>
      <c r="M500" s="12" t="s">
        <v>1372</v>
      </c>
      <c r="N500" s="12" t="s">
        <v>974</v>
      </c>
      <c r="O500" s="28" t="s">
        <v>1793</v>
      </c>
      <c r="P50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Saavedra por tipo de cultivo, durante el Periodo 2020-2021 de acuerdo a datos recopilados por la Ministerio de Ciencias, Tecnología, Conocimiento e Innovación- Unidades</v>
      </c>
      <c r="Q500" s="27" t="s">
        <v>709</v>
      </c>
      <c r="R500" s="28"/>
      <c r="S500" s="15" t="s">
        <v>1794</v>
      </c>
      <c r="T500" s="16">
        <f t="shared" si="279"/>
        <v>777</v>
      </c>
      <c r="U500" s="24" t="s">
        <v>445</v>
      </c>
      <c r="V500" s="20" t="str">
        <f>+Sitio_Publico[[#This Row],[idcoleccion]]&amp;"-"&amp;Sitio_Publico[[#This Row],[id]]</f>
        <v>1-0499</v>
      </c>
      <c r="W500" s="20">
        <f>+VLOOKUP(Sitio_Publico[[#This Row],[territorio]],Estructura!$AE$4:$AH$1500,4,0)</f>
        <v>40009116</v>
      </c>
      <c r="X500" s="20" t="str">
        <f>+VLOOKUP(Sitio_Publico[[#This Row],[tema]],Estructura!$G$4:$J$1514,4,0)</f>
        <v>T-365</v>
      </c>
      <c r="Y500" s="20" t="str">
        <f>+VLOOKUP(Sitio_Publico[[#This Row],[contenido]],Estructura!$L$4:$O$18,4,0)</f>
        <v>C-366</v>
      </c>
      <c r="Z500" s="20" t="str">
        <f>+VLOOKUP(Sitio_Publico[[#This Row],[Filtro Integrado]],Estructura!$U$4:$W$52,3,0)</f>
        <v>FI-1</v>
      </c>
      <c r="AA500" s="20" t="str">
        <f>+VLOOKUP(Sitio_Publico[[#This Row],[Muestra]],Estructura!$Y$4:$AB$175,4,0)</f>
        <v>M-414</v>
      </c>
    </row>
    <row r="501" spans="1:27" ht="40.799999999999997" x14ac:dyDescent="0.3">
      <c r="A501" s="18" t="s">
        <v>1193</v>
      </c>
      <c r="B501" s="12">
        <f t="shared" si="278"/>
        <v>1</v>
      </c>
      <c r="C501" s="13" t="s">
        <v>968</v>
      </c>
      <c r="D501" s="13" t="s">
        <v>969</v>
      </c>
      <c r="E501" s="17">
        <v>9117</v>
      </c>
      <c r="F501" s="13" t="s">
        <v>1369</v>
      </c>
      <c r="G501" s="25" t="s">
        <v>1370</v>
      </c>
      <c r="H501" s="52" t="s">
        <v>749</v>
      </c>
      <c r="I501" s="12" t="s">
        <v>232</v>
      </c>
      <c r="J501" s="12" t="s">
        <v>450</v>
      </c>
      <c r="K501" s="12" t="s">
        <v>1371</v>
      </c>
      <c r="L501" s="12" t="s">
        <v>972</v>
      </c>
      <c r="M501" s="12" t="s">
        <v>1372</v>
      </c>
      <c r="N501" s="12" t="s">
        <v>974</v>
      </c>
      <c r="O501" s="28" t="s">
        <v>1795</v>
      </c>
      <c r="P50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Teodoro Schmidt por tipo de cultivo, durante el Periodo 2020-2021 de acuerdo a datos recopilados por la Ministerio de Ciencias, Tecnología, Conocimiento e Innovación- Unidades</v>
      </c>
      <c r="Q501" s="27" t="s">
        <v>709</v>
      </c>
      <c r="R501" s="28"/>
      <c r="S501" s="15" t="s">
        <v>1796</v>
      </c>
      <c r="T501" s="16">
        <f t="shared" si="279"/>
        <v>777</v>
      </c>
      <c r="U501" s="24" t="s">
        <v>445</v>
      </c>
      <c r="V501" s="20" t="str">
        <f>+Sitio_Publico[[#This Row],[idcoleccion]]&amp;"-"&amp;Sitio_Publico[[#This Row],[id]]</f>
        <v>1-0500</v>
      </c>
      <c r="W501" s="20">
        <f>+VLOOKUP(Sitio_Publico[[#This Row],[territorio]],Estructura!$AE$4:$AH$1500,4,0)</f>
        <v>40009117</v>
      </c>
      <c r="X501" s="20" t="str">
        <f>+VLOOKUP(Sitio_Publico[[#This Row],[tema]],Estructura!$G$4:$J$1514,4,0)</f>
        <v>T-365</v>
      </c>
      <c r="Y501" s="20" t="str">
        <f>+VLOOKUP(Sitio_Publico[[#This Row],[contenido]],Estructura!$L$4:$O$18,4,0)</f>
        <v>C-366</v>
      </c>
      <c r="Z501" s="20" t="str">
        <f>+VLOOKUP(Sitio_Publico[[#This Row],[Filtro Integrado]],Estructura!$U$4:$W$52,3,0)</f>
        <v>FI-1</v>
      </c>
      <c r="AA501" s="20" t="str">
        <f>+VLOOKUP(Sitio_Publico[[#This Row],[Muestra]],Estructura!$Y$4:$AB$175,4,0)</f>
        <v>M-414</v>
      </c>
    </row>
    <row r="502" spans="1:27" ht="36" x14ac:dyDescent="0.3">
      <c r="A502" s="18" t="s">
        <v>1194</v>
      </c>
      <c r="B502" s="12">
        <f t="shared" si="278"/>
        <v>1</v>
      </c>
      <c r="C502" s="13" t="s">
        <v>968</v>
      </c>
      <c r="D502" s="13" t="s">
        <v>969</v>
      </c>
      <c r="E502" s="17">
        <v>9118</v>
      </c>
      <c r="F502" s="13" t="s">
        <v>1369</v>
      </c>
      <c r="G502" s="25" t="s">
        <v>1370</v>
      </c>
      <c r="H502" s="52" t="s">
        <v>749</v>
      </c>
      <c r="I502" s="12" t="s">
        <v>233</v>
      </c>
      <c r="J502" s="12" t="s">
        <v>450</v>
      </c>
      <c r="K502" s="12" t="s">
        <v>1371</v>
      </c>
      <c r="L502" s="12" t="s">
        <v>972</v>
      </c>
      <c r="M502" s="12" t="s">
        <v>1372</v>
      </c>
      <c r="N502" s="12" t="s">
        <v>974</v>
      </c>
      <c r="O502" s="28" t="s">
        <v>1797</v>
      </c>
      <c r="P50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Toltén por tipo de cultivo, durante el Periodo 2020-2021 de acuerdo a datos recopilados por la Ministerio de Ciencias, Tecnología, Conocimiento e Innovación- Unidades</v>
      </c>
      <c r="Q502" s="27" t="s">
        <v>709</v>
      </c>
      <c r="R502" s="28"/>
      <c r="S502" s="15" t="s">
        <v>1798</v>
      </c>
      <c r="T502" s="16">
        <f t="shared" si="279"/>
        <v>777</v>
      </c>
      <c r="U502" s="24" t="s">
        <v>445</v>
      </c>
      <c r="V502" s="20" t="str">
        <f>+Sitio_Publico[[#This Row],[idcoleccion]]&amp;"-"&amp;Sitio_Publico[[#This Row],[id]]</f>
        <v>1-0501</v>
      </c>
      <c r="W502" s="20">
        <f>+VLOOKUP(Sitio_Publico[[#This Row],[territorio]],Estructura!$AE$4:$AH$1500,4,0)</f>
        <v>40009118</v>
      </c>
      <c r="X502" s="20" t="str">
        <f>+VLOOKUP(Sitio_Publico[[#This Row],[tema]],Estructura!$G$4:$J$1514,4,0)</f>
        <v>T-365</v>
      </c>
      <c r="Y502" s="20" t="str">
        <f>+VLOOKUP(Sitio_Publico[[#This Row],[contenido]],Estructura!$L$4:$O$18,4,0)</f>
        <v>C-366</v>
      </c>
      <c r="Z502" s="20" t="str">
        <f>+VLOOKUP(Sitio_Publico[[#This Row],[Filtro Integrado]],Estructura!$U$4:$W$52,3,0)</f>
        <v>FI-1</v>
      </c>
      <c r="AA502" s="20" t="str">
        <f>+VLOOKUP(Sitio_Publico[[#This Row],[Muestra]],Estructura!$Y$4:$AB$175,4,0)</f>
        <v>M-414</v>
      </c>
    </row>
    <row r="503" spans="1:27" ht="36" x14ac:dyDescent="0.3">
      <c r="A503" s="18" t="s">
        <v>1195</v>
      </c>
      <c r="B503" s="12">
        <f t="shared" si="278"/>
        <v>1</v>
      </c>
      <c r="C503" s="13" t="s">
        <v>968</v>
      </c>
      <c r="D503" s="13" t="s">
        <v>969</v>
      </c>
      <c r="E503" s="17">
        <v>9119</v>
      </c>
      <c r="F503" s="13" t="s">
        <v>1369</v>
      </c>
      <c r="G503" s="25" t="s">
        <v>1370</v>
      </c>
      <c r="H503" s="52" t="s">
        <v>749</v>
      </c>
      <c r="I503" s="12" t="s">
        <v>234</v>
      </c>
      <c r="J503" s="12" t="s">
        <v>450</v>
      </c>
      <c r="K503" s="12" t="s">
        <v>1371</v>
      </c>
      <c r="L503" s="12" t="s">
        <v>972</v>
      </c>
      <c r="M503" s="12" t="s">
        <v>1372</v>
      </c>
      <c r="N503" s="12" t="s">
        <v>974</v>
      </c>
      <c r="O503" s="28" t="s">
        <v>1799</v>
      </c>
      <c r="P50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Vilcún por tipo de cultivo, durante el Periodo 2020-2021 de acuerdo a datos recopilados por la Ministerio de Ciencias, Tecnología, Conocimiento e Innovación- Unidades</v>
      </c>
      <c r="Q503" s="27" t="s">
        <v>709</v>
      </c>
      <c r="R503" s="28"/>
      <c r="S503" s="15" t="s">
        <v>1800</v>
      </c>
      <c r="T503" s="16">
        <f t="shared" si="279"/>
        <v>777</v>
      </c>
      <c r="U503" s="24" t="s">
        <v>445</v>
      </c>
      <c r="V503" s="20" t="str">
        <f>+Sitio_Publico[[#This Row],[idcoleccion]]&amp;"-"&amp;Sitio_Publico[[#This Row],[id]]</f>
        <v>1-0502</v>
      </c>
      <c r="W503" s="20">
        <f>+VLOOKUP(Sitio_Publico[[#This Row],[territorio]],Estructura!$AE$4:$AH$1500,4,0)</f>
        <v>40009119</v>
      </c>
      <c r="X503" s="20" t="str">
        <f>+VLOOKUP(Sitio_Publico[[#This Row],[tema]],Estructura!$G$4:$J$1514,4,0)</f>
        <v>T-365</v>
      </c>
      <c r="Y503" s="20" t="str">
        <f>+VLOOKUP(Sitio_Publico[[#This Row],[contenido]],Estructura!$L$4:$O$18,4,0)</f>
        <v>C-366</v>
      </c>
      <c r="Z503" s="20" t="str">
        <f>+VLOOKUP(Sitio_Publico[[#This Row],[Filtro Integrado]],Estructura!$U$4:$W$52,3,0)</f>
        <v>FI-1</v>
      </c>
      <c r="AA503" s="20" t="str">
        <f>+VLOOKUP(Sitio_Publico[[#This Row],[Muestra]],Estructura!$Y$4:$AB$175,4,0)</f>
        <v>M-414</v>
      </c>
    </row>
    <row r="504" spans="1:27" ht="36" x14ac:dyDescent="0.3">
      <c r="A504" s="18" t="s">
        <v>1196</v>
      </c>
      <c r="B504" s="12">
        <f t="shared" si="278"/>
        <v>1</v>
      </c>
      <c r="C504" s="13" t="s">
        <v>968</v>
      </c>
      <c r="D504" s="13" t="s">
        <v>969</v>
      </c>
      <c r="E504" s="17">
        <v>9120</v>
      </c>
      <c r="F504" s="13" t="s">
        <v>1369</v>
      </c>
      <c r="G504" s="25" t="s">
        <v>1370</v>
      </c>
      <c r="H504" s="52" t="s">
        <v>749</v>
      </c>
      <c r="I504" s="12" t="s">
        <v>235</v>
      </c>
      <c r="J504" s="12" t="s">
        <v>450</v>
      </c>
      <c r="K504" s="12" t="s">
        <v>1371</v>
      </c>
      <c r="L504" s="12" t="s">
        <v>972</v>
      </c>
      <c r="M504" s="12" t="s">
        <v>1372</v>
      </c>
      <c r="N504" s="12" t="s">
        <v>974</v>
      </c>
      <c r="O504" s="28" t="s">
        <v>1801</v>
      </c>
      <c r="P50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Villarrica por tipo de cultivo, durante el Periodo 2020-2021 de acuerdo a datos recopilados por la Ministerio de Ciencias, Tecnología, Conocimiento e Innovación- Unidades</v>
      </c>
      <c r="Q504" s="27" t="s">
        <v>709</v>
      </c>
      <c r="R504" s="28"/>
      <c r="S504" s="15" t="s">
        <v>1802</v>
      </c>
      <c r="T504" s="16">
        <f t="shared" si="279"/>
        <v>777</v>
      </c>
      <c r="U504" s="24" t="s">
        <v>445</v>
      </c>
      <c r="V504" s="20" t="str">
        <f>+Sitio_Publico[[#This Row],[idcoleccion]]&amp;"-"&amp;Sitio_Publico[[#This Row],[id]]</f>
        <v>1-0503</v>
      </c>
      <c r="W504" s="20">
        <f>+VLOOKUP(Sitio_Publico[[#This Row],[territorio]],Estructura!$AE$4:$AH$1500,4,0)</f>
        <v>40009120</v>
      </c>
      <c r="X504" s="20" t="str">
        <f>+VLOOKUP(Sitio_Publico[[#This Row],[tema]],Estructura!$G$4:$J$1514,4,0)</f>
        <v>T-365</v>
      </c>
      <c r="Y504" s="20" t="str">
        <f>+VLOOKUP(Sitio_Publico[[#This Row],[contenido]],Estructura!$L$4:$O$18,4,0)</f>
        <v>C-366</v>
      </c>
      <c r="Z504" s="20" t="str">
        <f>+VLOOKUP(Sitio_Publico[[#This Row],[Filtro Integrado]],Estructura!$U$4:$W$52,3,0)</f>
        <v>FI-1</v>
      </c>
      <c r="AA504" s="20" t="str">
        <f>+VLOOKUP(Sitio_Publico[[#This Row],[Muestra]],Estructura!$Y$4:$AB$175,4,0)</f>
        <v>M-414</v>
      </c>
    </row>
    <row r="505" spans="1:27" ht="36" x14ac:dyDescent="0.3">
      <c r="A505" s="18" t="s">
        <v>1197</v>
      </c>
      <c r="B505" s="12">
        <f t="shared" si="278"/>
        <v>1</v>
      </c>
      <c r="C505" s="13" t="s">
        <v>968</v>
      </c>
      <c r="D505" s="13" t="s">
        <v>969</v>
      </c>
      <c r="E505" s="17">
        <v>9121</v>
      </c>
      <c r="F505" s="13" t="s">
        <v>1369</v>
      </c>
      <c r="G505" s="25" t="s">
        <v>1370</v>
      </c>
      <c r="H505" s="52" t="s">
        <v>749</v>
      </c>
      <c r="I505" s="12" t="s">
        <v>236</v>
      </c>
      <c r="J505" s="12" t="s">
        <v>450</v>
      </c>
      <c r="K505" s="12" t="s">
        <v>1371</v>
      </c>
      <c r="L505" s="12" t="s">
        <v>972</v>
      </c>
      <c r="M505" s="12" t="s">
        <v>1372</v>
      </c>
      <c r="N505" s="12" t="s">
        <v>974</v>
      </c>
      <c r="O505" s="28" t="s">
        <v>1803</v>
      </c>
      <c r="P50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Cholchol por tipo de cultivo, durante el Periodo 2020-2021 de acuerdo a datos recopilados por la Ministerio de Ciencias, Tecnología, Conocimiento e Innovación- Unidades</v>
      </c>
      <c r="Q505" s="27" t="s">
        <v>709</v>
      </c>
      <c r="R505" s="28"/>
      <c r="S505" s="15" t="s">
        <v>1804</v>
      </c>
      <c r="T505" s="16">
        <f t="shared" si="279"/>
        <v>777</v>
      </c>
      <c r="U505" s="24" t="s">
        <v>445</v>
      </c>
      <c r="V505" s="20" t="str">
        <f>+Sitio_Publico[[#This Row],[idcoleccion]]&amp;"-"&amp;Sitio_Publico[[#This Row],[id]]</f>
        <v>1-0504</v>
      </c>
      <c r="W505" s="20">
        <f>+VLOOKUP(Sitio_Publico[[#This Row],[territorio]],Estructura!$AE$4:$AH$1500,4,0)</f>
        <v>40009121</v>
      </c>
      <c r="X505" s="20" t="str">
        <f>+VLOOKUP(Sitio_Publico[[#This Row],[tema]],Estructura!$G$4:$J$1514,4,0)</f>
        <v>T-365</v>
      </c>
      <c r="Y505" s="20" t="str">
        <f>+VLOOKUP(Sitio_Publico[[#This Row],[contenido]],Estructura!$L$4:$O$18,4,0)</f>
        <v>C-366</v>
      </c>
      <c r="Z505" s="20" t="str">
        <f>+VLOOKUP(Sitio_Publico[[#This Row],[Filtro Integrado]],Estructura!$U$4:$W$52,3,0)</f>
        <v>FI-1</v>
      </c>
      <c r="AA505" s="20" t="str">
        <f>+VLOOKUP(Sitio_Publico[[#This Row],[Muestra]],Estructura!$Y$4:$AB$175,4,0)</f>
        <v>M-414</v>
      </c>
    </row>
    <row r="506" spans="1:27" ht="36" x14ac:dyDescent="0.3">
      <c r="A506" s="18" t="s">
        <v>1198</v>
      </c>
      <c r="B506" s="12">
        <f t="shared" si="278"/>
        <v>1</v>
      </c>
      <c r="C506" s="13" t="s">
        <v>968</v>
      </c>
      <c r="D506" s="13" t="s">
        <v>969</v>
      </c>
      <c r="E506" s="17">
        <v>9201</v>
      </c>
      <c r="F506" s="13" t="s">
        <v>1369</v>
      </c>
      <c r="G506" s="25" t="s">
        <v>1370</v>
      </c>
      <c r="H506" s="52" t="s">
        <v>749</v>
      </c>
      <c r="I506" s="12" t="s">
        <v>237</v>
      </c>
      <c r="J506" s="12" t="s">
        <v>450</v>
      </c>
      <c r="K506" s="12" t="s">
        <v>1371</v>
      </c>
      <c r="L506" s="12" t="s">
        <v>972</v>
      </c>
      <c r="M506" s="12" t="s">
        <v>1372</v>
      </c>
      <c r="N506" s="12" t="s">
        <v>974</v>
      </c>
      <c r="O506" s="28" t="s">
        <v>1805</v>
      </c>
      <c r="P50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Angol por tipo de cultivo, durante el Periodo 2020-2021 de acuerdo a datos recopilados por la Ministerio de Ciencias, Tecnología, Conocimiento e Innovación- Unidades</v>
      </c>
      <c r="Q506" s="27" t="s">
        <v>709</v>
      </c>
      <c r="R506" s="28"/>
      <c r="S506" s="15" t="s">
        <v>1806</v>
      </c>
      <c r="T506" s="16">
        <f t="shared" si="279"/>
        <v>777</v>
      </c>
      <c r="U506" s="24" t="s">
        <v>445</v>
      </c>
      <c r="V506" s="20" t="str">
        <f>+Sitio_Publico[[#This Row],[idcoleccion]]&amp;"-"&amp;Sitio_Publico[[#This Row],[id]]</f>
        <v>1-0505</v>
      </c>
      <c r="W506" s="20">
        <f>+VLOOKUP(Sitio_Publico[[#This Row],[territorio]],Estructura!$AE$4:$AH$1500,4,0)</f>
        <v>40009201</v>
      </c>
      <c r="X506" s="20" t="str">
        <f>+VLOOKUP(Sitio_Publico[[#This Row],[tema]],Estructura!$G$4:$J$1514,4,0)</f>
        <v>T-365</v>
      </c>
      <c r="Y506" s="20" t="str">
        <f>+VLOOKUP(Sitio_Publico[[#This Row],[contenido]],Estructura!$L$4:$O$18,4,0)</f>
        <v>C-366</v>
      </c>
      <c r="Z506" s="20" t="str">
        <f>+VLOOKUP(Sitio_Publico[[#This Row],[Filtro Integrado]],Estructura!$U$4:$W$52,3,0)</f>
        <v>FI-1</v>
      </c>
      <c r="AA506" s="20" t="str">
        <f>+VLOOKUP(Sitio_Publico[[#This Row],[Muestra]],Estructura!$Y$4:$AB$175,4,0)</f>
        <v>M-414</v>
      </c>
    </row>
    <row r="507" spans="1:27" ht="36" x14ac:dyDescent="0.3">
      <c r="A507" s="18" t="s">
        <v>1199</v>
      </c>
      <c r="B507" s="12">
        <f t="shared" si="278"/>
        <v>1</v>
      </c>
      <c r="C507" s="13" t="s">
        <v>968</v>
      </c>
      <c r="D507" s="13" t="s">
        <v>969</v>
      </c>
      <c r="E507" s="17">
        <v>9202</v>
      </c>
      <c r="F507" s="13" t="s">
        <v>1369</v>
      </c>
      <c r="G507" s="25" t="s">
        <v>1370</v>
      </c>
      <c r="H507" s="52" t="s">
        <v>749</v>
      </c>
      <c r="I507" s="12" t="s">
        <v>238</v>
      </c>
      <c r="J507" s="12" t="s">
        <v>450</v>
      </c>
      <c r="K507" s="12" t="s">
        <v>1371</v>
      </c>
      <c r="L507" s="12" t="s">
        <v>972</v>
      </c>
      <c r="M507" s="12" t="s">
        <v>1372</v>
      </c>
      <c r="N507" s="12" t="s">
        <v>974</v>
      </c>
      <c r="O507" s="28" t="s">
        <v>1807</v>
      </c>
      <c r="P50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Collipulli por tipo de cultivo, durante el Periodo 2020-2021 de acuerdo a datos recopilados por la Ministerio de Ciencias, Tecnología, Conocimiento e Innovación- Unidades</v>
      </c>
      <c r="Q507" s="27" t="s">
        <v>709</v>
      </c>
      <c r="R507" s="28"/>
      <c r="S507" s="15" t="s">
        <v>1808</v>
      </c>
      <c r="T507" s="16">
        <f t="shared" si="279"/>
        <v>777</v>
      </c>
      <c r="U507" s="24" t="s">
        <v>445</v>
      </c>
      <c r="V507" s="20" t="str">
        <f>+Sitio_Publico[[#This Row],[idcoleccion]]&amp;"-"&amp;Sitio_Publico[[#This Row],[id]]</f>
        <v>1-0506</v>
      </c>
      <c r="W507" s="20">
        <f>+VLOOKUP(Sitio_Publico[[#This Row],[territorio]],Estructura!$AE$4:$AH$1500,4,0)</f>
        <v>40009202</v>
      </c>
      <c r="X507" s="20" t="str">
        <f>+VLOOKUP(Sitio_Publico[[#This Row],[tema]],Estructura!$G$4:$J$1514,4,0)</f>
        <v>T-365</v>
      </c>
      <c r="Y507" s="20" t="str">
        <f>+VLOOKUP(Sitio_Publico[[#This Row],[contenido]],Estructura!$L$4:$O$18,4,0)</f>
        <v>C-366</v>
      </c>
      <c r="Z507" s="20" t="str">
        <f>+VLOOKUP(Sitio_Publico[[#This Row],[Filtro Integrado]],Estructura!$U$4:$W$52,3,0)</f>
        <v>FI-1</v>
      </c>
      <c r="AA507" s="20" t="str">
        <f>+VLOOKUP(Sitio_Publico[[#This Row],[Muestra]],Estructura!$Y$4:$AB$175,4,0)</f>
        <v>M-414</v>
      </c>
    </row>
    <row r="508" spans="1:27" ht="40.799999999999997" x14ac:dyDescent="0.3">
      <c r="A508" s="18" t="s">
        <v>1200</v>
      </c>
      <c r="B508" s="12">
        <f t="shared" si="278"/>
        <v>1</v>
      </c>
      <c r="C508" s="13" t="s">
        <v>968</v>
      </c>
      <c r="D508" s="13" t="s">
        <v>969</v>
      </c>
      <c r="E508" s="17">
        <v>9203</v>
      </c>
      <c r="F508" s="13" t="s">
        <v>1369</v>
      </c>
      <c r="G508" s="25" t="s">
        <v>1370</v>
      </c>
      <c r="H508" s="52" t="s">
        <v>749</v>
      </c>
      <c r="I508" s="12" t="s">
        <v>239</v>
      </c>
      <c r="J508" s="12" t="s">
        <v>450</v>
      </c>
      <c r="K508" s="12" t="s">
        <v>1371</v>
      </c>
      <c r="L508" s="12" t="s">
        <v>972</v>
      </c>
      <c r="M508" s="12" t="s">
        <v>1372</v>
      </c>
      <c r="N508" s="12" t="s">
        <v>974</v>
      </c>
      <c r="O508" s="28" t="s">
        <v>1809</v>
      </c>
      <c r="P50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Curacautín por tipo de cultivo, durante el Periodo 2020-2021 de acuerdo a datos recopilados por la Ministerio de Ciencias, Tecnología, Conocimiento e Innovación- Unidades</v>
      </c>
      <c r="Q508" s="27" t="s">
        <v>709</v>
      </c>
      <c r="R508" s="28"/>
      <c r="S508" s="15" t="s">
        <v>1810</v>
      </c>
      <c r="T508" s="16">
        <f t="shared" si="279"/>
        <v>777</v>
      </c>
      <c r="U508" s="24" t="s">
        <v>445</v>
      </c>
      <c r="V508" s="20" t="str">
        <f>+Sitio_Publico[[#This Row],[idcoleccion]]&amp;"-"&amp;Sitio_Publico[[#This Row],[id]]</f>
        <v>1-0507</v>
      </c>
      <c r="W508" s="20">
        <f>+VLOOKUP(Sitio_Publico[[#This Row],[territorio]],Estructura!$AE$4:$AH$1500,4,0)</f>
        <v>40009203</v>
      </c>
      <c r="X508" s="20" t="str">
        <f>+VLOOKUP(Sitio_Publico[[#This Row],[tema]],Estructura!$G$4:$J$1514,4,0)</f>
        <v>T-365</v>
      </c>
      <c r="Y508" s="20" t="str">
        <f>+VLOOKUP(Sitio_Publico[[#This Row],[contenido]],Estructura!$L$4:$O$18,4,0)</f>
        <v>C-366</v>
      </c>
      <c r="Z508" s="20" t="str">
        <f>+VLOOKUP(Sitio_Publico[[#This Row],[Filtro Integrado]],Estructura!$U$4:$W$52,3,0)</f>
        <v>FI-1</v>
      </c>
      <c r="AA508" s="20" t="str">
        <f>+VLOOKUP(Sitio_Publico[[#This Row],[Muestra]],Estructura!$Y$4:$AB$175,4,0)</f>
        <v>M-414</v>
      </c>
    </row>
    <row r="509" spans="1:27" ht="36" x14ac:dyDescent="0.3">
      <c r="A509" s="18" t="s">
        <v>1201</v>
      </c>
      <c r="B509" s="12">
        <f t="shared" si="278"/>
        <v>1</v>
      </c>
      <c r="C509" s="13" t="s">
        <v>968</v>
      </c>
      <c r="D509" s="13" t="s">
        <v>969</v>
      </c>
      <c r="E509" s="17">
        <v>9204</v>
      </c>
      <c r="F509" s="13" t="s">
        <v>1369</v>
      </c>
      <c r="G509" s="25" t="s">
        <v>1370</v>
      </c>
      <c r="H509" s="52" t="s">
        <v>749</v>
      </c>
      <c r="I509" s="12" t="s">
        <v>240</v>
      </c>
      <c r="J509" s="12" t="s">
        <v>450</v>
      </c>
      <c r="K509" s="12" t="s">
        <v>1371</v>
      </c>
      <c r="L509" s="12" t="s">
        <v>972</v>
      </c>
      <c r="M509" s="12" t="s">
        <v>1372</v>
      </c>
      <c r="N509" s="12" t="s">
        <v>974</v>
      </c>
      <c r="O509" s="28" t="s">
        <v>1811</v>
      </c>
      <c r="P50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Ercilla por tipo de cultivo, durante el Periodo 2020-2021 de acuerdo a datos recopilados por la Ministerio de Ciencias, Tecnología, Conocimiento e Innovación- Unidades</v>
      </c>
      <c r="Q509" s="27" t="s">
        <v>709</v>
      </c>
      <c r="R509" s="28"/>
      <c r="S509" s="15" t="s">
        <v>1812</v>
      </c>
      <c r="T509" s="16">
        <f t="shared" si="279"/>
        <v>777</v>
      </c>
      <c r="U509" s="24" t="s">
        <v>445</v>
      </c>
      <c r="V509" s="20" t="str">
        <f>+Sitio_Publico[[#This Row],[idcoleccion]]&amp;"-"&amp;Sitio_Publico[[#This Row],[id]]</f>
        <v>1-0508</v>
      </c>
      <c r="W509" s="20">
        <f>+VLOOKUP(Sitio_Publico[[#This Row],[territorio]],Estructura!$AE$4:$AH$1500,4,0)</f>
        <v>40009204</v>
      </c>
      <c r="X509" s="20" t="str">
        <f>+VLOOKUP(Sitio_Publico[[#This Row],[tema]],Estructura!$G$4:$J$1514,4,0)</f>
        <v>T-365</v>
      </c>
      <c r="Y509" s="20" t="str">
        <f>+VLOOKUP(Sitio_Publico[[#This Row],[contenido]],Estructura!$L$4:$O$18,4,0)</f>
        <v>C-366</v>
      </c>
      <c r="Z509" s="20" t="str">
        <f>+VLOOKUP(Sitio_Publico[[#This Row],[Filtro Integrado]],Estructura!$U$4:$W$52,3,0)</f>
        <v>FI-1</v>
      </c>
      <c r="AA509" s="20" t="str">
        <f>+VLOOKUP(Sitio_Publico[[#This Row],[Muestra]],Estructura!$Y$4:$AB$175,4,0)</f>
        <v>M-414</v>
      </c>
    </row>
    <row r="510" spans="1:27" ht="40.799999999999997" x14ac:dyDescent="0.3">
      <c r="A510" s="18" t="s">
        <v>1202</v>
      </c>
      <c r="B510" s="12">
        <f t="shared" si="278"/>
        <v>1</v>
      </c>
      <c r="C510" s="13" t="s">
        <v>968</v>
      </c>
      <c r="D510" s="13" t="s">
        <v>969</v>
      </c>
      <c r="E510" s="17">
        <v>9205</v>
      </c>
      <c r="F510" s="13" t="s">
        <v>1369</v>
      </c>
      <c r="G510" s="25" t="s">
        <v>1370</v>
      </c>
      <c r="H510" s="52" t="s">
        <v>749</v>
      </c>
      <c r="I510" s="12" t="s">
        <v>241</v>
      </c>
      <c r="J510" s="12" t="s">
        <v>450</v>
      </c>
      <c r="K510" s="12" t="s">
        <v>1371</v>
      </c>
      <c r="L510" s="12" t="s">
        <v>972</v>
      </c>
      <c r="M510" s="12" t="s">
        <v>1372</v>
      </c>
      <c r="N510" s="12" t="s">
        <v>974</v>
      </c>
      <c r="O510" s="28" t="s">
        <v>1813</v>
      </c>
      <c r="P51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Lonquimay por tipo de cultivo, durante el Periodo 2020-2021 de acuerdo a datos recopilados por la Ministerio de Ciencias, Tecnología, Conocimiento e Innovación- Unidades</v>
      </c>
      <c r="Q510" s="27" t="s">
        <v>709</v>
      </c>
      <c r="R510" s="28"/>
      <c r="S510" s="15" t="s">
        <v>1814</v>
      </c>
      <c r="T510" s="16">
        <f t="shared" si="279"/>
        <v>777</v>
      </c>
      <c r="U510" s="24" t="s">
        <v>445</v>
      </c>
      <c r="V510" s="20" t="str">
        <f>+Sitio_Publico[[#This Row],[idcoleccion]]&amp;"-"&amp;Sitio_Publico[[#This Row],[id]]</f>
        <v>1-0509</v>
      </c>
      <c r="W510" s="20">
        <f>+VLOOKUP(Sitio_Publico[[#This Row],[territorio]],Estructura!$AE$4:$AH$1500,4,0)</f>
        <v>40009205</v>
      </c>
      <c r="X510" s="20" t="str">
        <f>+VLOOKUP(Sitio_Publico[[#This Row],[tema]],Estructura!$G$4:$J$1514,4,0)</f>
        <v>T-365</v>
      </c>
      <c r="Y510" s="20" t="str">
        <f>+VLOOKUP(Sitio_Publico[[#This Row],[contenido]],Estructura!$L$4:$O$18,4,0)</f>
        <v>C-366</v>
      </c>
      <c r="Z510" s="20" t="str">
        <f>+VLOOKUP(Sitio_Publico[[#This Row],[Filtro Integrado]],Estructura!$U$4:$W$52,3,0)</f>
        <v>FI-1</v>
      </c>
      <c r="AA510" s="20" t="str">
        <f>+VLOOKUP(Sitio_Publico[[#This Row],[Muestra]],Estructura!$Y$4:$AB$175,4,0)</f>
        <v>M-414</v>
      </c>
    </row>
    <row r="511" spans="1:27" ht="40.799999999999997" x14ac:dyDescent="0.3">
      <c r="A511" s="18" t="s">
        <v>1203</v>
      </c>
      <c r="B511" s="12">
        <f t="shared" si="278"/>
        <v>1</v>
      </c>
      <c r="C511" s="13" t="s">
        <v>968</v>
      </c>
      <c r="D511" s="13" t="s">
        <v>969</v>
      </c>
      <c r="E511" s="17">
        <v>9206</v>
      </c>
      <c r="F511" s="13" t="s">
        <v>1369</v>
      </c>
      <c r="G511" s="25" t="s">
        <v>1370</v>
      </c>
      <c r="H511" s="52" t="s">
        <v>749</v>
      </c>
      <c r="I511" s="12" t="s">
        <v>242</v>
      </c>
      <c r="J511" s="12" t="s">
        <v>450</v>
      </c>
      <c r="K511" s="12" t="s">
        <v>1371</v>
      </c>
      <c r="L511" s="12" t="s">
        <v>972</v>
      </c>
      <c r="M511" s="12" t="s">
        <v>1372</v>
      </c>
      <c r="N511" s="12" t="s">
        <v>974</v>
      </c>
      <c r="O511" s="28" t="s">
        <v>1815</v>
      </c>
      <c r="P51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Sauces por tipo de cultivo, durante el Periodo 2020-2021 de acuerdo a datos recopilados por la Ministerio de Ciencias, Tecnología, Conocimiento e Innovación- Unidades</v>
      </c>
      <c r="Q511" s="27" t="s">
        <v>709</v>
      </c>
      <c r="R511" s="28"/>
      <c r="S511" s="15" t="s">
        <v>1816</v>
      </c>
      <c r="T511" s="16">
        <f t="shared" si="279"/>
        <v>777</v>
      </c>
      <c r="U511" s="24" t="s">
        <v>445</v>
      </c>
      <c r="V511" s="20" t="str">
        <f>+Sitio_Publico[[#This Row],[idcoleccion]]&amp;"-"&amp;Sitio_Publico[[#This Row],[id]]</f>
        <v>1-0510</v>
      </c>
      <c r="W511" s="20">
        <f>+VLOOKUP(Sitio_Publico[[#This Row],[territorio]],Estructura!$AE$4:$AH$1500,4,0)</f>
        <v>40009206</v>
      </c>
      <c r="X511" s="20" t="str">
        <f>+VLOOKUP(Sitio_Publico[[#This Row],[tema]],Estructura!$G$4:$J$1514,4,0)</f>
        <v>T-365</v>
      </c>
      <c r="Y511" s="20" t="str">
        <f>+VLOOKUP(Sitio_Publico[[#This Row],[contenido]],Estructura!$L$4:$O$18,4,0)</f>
        <v>C-366</v>
      </c>
      <c r="Z511" s="20" t="str">
        <f>+VLOOKUP(Sitio_Publico[[#This Row],[Filtro Integrado]],Estructura!$U$4:$W$52,3,0)</f>
        <v>FI-1</v>
      </c>
      <c r="AA511" s="20" t="str">
        <f>+VLOOKUP(Sitio_Publico[[#This Row],[Muestra]],Estructura!$Y$4:$AB$175,4,0)</f>
        <v>M-414</v>
      </c>
    </row>
    <row r="512" spans="1:27" ht="36" x14ac:dyDescent="0.3">
      <c r="A512" s="18" t="s">
        <v>1204</v>
      </c>
      <c r="B512" s="12">
        <f t="shared" si="278"/>
        <v>1</v>
      </c>
      <c r="C512" s="13" t="s">
        <v>968</v>
      </c>
      <c r="D512" s="13" t="s">
        <v>969</v>
      </c>
      <c r="E512" s="17">
        <v>9207</v>
      </c>
      <c r="F512" s="13" t="s">
        <v>1369</v>
      </c>
      <c r="G512" s="25" t="s">
        <v>1370</v>
      </c>
      <c r="H512" s="52" t="s">
        <v>749</v>
      </c>
      <c r="I512" s="12" t="s">
        <v>243</v>
      </c>
      <c r="J512" s="12" t="s">
        <v>450</v>
      </c>
      <c r="K512" s="12" t="s">
        <v>1371</v>
      </c>
      <c r="L512" s="12" t="s">
        <v>972</v>
      </c>
      <c r="M512" s="12" t="s">
        <v>1372</v>
      </c>
      <c r="N512" s="12" t="s">
        <v>974</v>
      </c>
      <c r="O512" s="28" t="s">
        <v>1817</v>
      </c>
      <c r="P51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Lumaco por tipo de cultivo, durante el Periodo 2020-2021 de acuerdo a datos recopilados por la Ministerio de Ciencias, Tecnología, Conocimiento e Innovación- Unidades</v>
      </c>
      <c r="Q512" s="27" t="s">
        <v>709</v>
      </c>
      <c r="R512" s="28"/>
      <c r="S512" s="15" t="s">
        <v>1818</v>
      </c>
      <c r="T512" s="16">
        <f t="shared" si="279"/>
        <v>777</v>
      </c>
      <c r="U512" s="24" t="s">
        <v>445</v>
      </c>
      <c r="V512" s="20" t="str">
        <f>+Sitio_Publico[[#This Row],[idcoleccion]]&amp;"-"&amp;Sitio_Publico[[#This Row],[id]]</f>
        <v>1-0511</v>
      </c>
      <c r="W512" s="20">
        <f>+VLOOKUP(Sitio_Publico[[#This Row],[territorio]],Estructura!$AE$4:$AH$1500,4,0)</f>
        <v>40009207</v>
      </c>
      <c r="X512" s="20" t="str">
        <f>+VLOOKUP(Sitio_Publico[[#This Row],[tema]],Estructura!$G$4:$J$1514,4,0)</f>
        <v>T-365</v>
      </c>
      <c r="Y512" s="20" t="str">
        <f>+VLOOKUP(Sitio_Publico[[#This Row],[contenido]],Estructura!$L$4:$O$18,4,0)</f>
        <v>C-366</v>
      </c>
      <c r="Z512" s="20" t="str">
        <f>+VLOOKUP(Sitio_Publico[[#This Row],[Filtro Integrado]],Estructura!$U$4:$W$52,3,0)</f>
        <v>FI-1</v>
      </c>
      <c r="AA512" s="20" t="str">
        <f>+VLOOKUP(Sitio_Publico[[#This Row],[Muestra]],Estructura!$Y$4:$AB$175,4,0)</f>
        <v>M-414</v>
      </c>
    </row>
    <row r="513" spans="1:27" ht="36" x14ac:dyDescent="0.3">
      <c r="A513" s="18" t="s">
        <v>1205</v>
      </c>
      <c r="B513" s="12">
        <f t="shared" si="278"/>
        <v>1</v>
      </c>
      <c r="C513" s="13" t="s">
        <v>968</v>
      </c>
      <c r="D513" s="13" t="s">
        <v>969</v>
      </c>
      <c r="E513" s="17">
        <v>9208</v>
      </c>
      <c r="F513" s="13" t="s">
        <v>1369</v>
      </c>
      <c r="G513" s="25" t="s">
        <v>1370</v>
      </c>
      <c r="H513" s="52" t="s">
        <v>749</v>
      </c>
      <c r="I513" s="12" t="s">
        <v>244</v>
      </c>
      <c r="J513" s="12" t="s">
        <v>450</v>
      </c>
      <c r="K513" s="12" t="s">
        <v>1371</v>
      </c>
      <c r="L513" s="12" t="s">
        <v>972</v>
      </c>
      <c r="M513" s="12" t="s">
        <v>1372</v>
      </c>
      <c r="N513" s="12" t="s">
        <v>974</v>
      </c>
      <c r="O513" s="28" t="s">
        <v>1819</v>
      </c>
      <c r="P51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Purén por tipo de cultivo, durante el Periodo 2020-2021 de acuerdo a datos recopilados por la Ministerio de Ciencias, Tecnología, Conocimiento e Innovación- Unidades</v>
      </c>
      <c r="Q513" s="27" t="s">
        <v>709</v>
      </c>
      <c r="R513" s="28"/>
      <c r="S513" s="15" t="s">
        <v>1820</v>
      </c>
      <c r="T513" s="16">
        <f t="shared" si="279"/>
        <v>777</v>
      </c>
      <c r="U513" s="24" t="s">
        <v>445</v>
      </c>
      <c r="V513" s="20" t="str">
        <f>+Sitio_Publico[[#This Row],[idcoleccion]]&amp;"-"&amp;Sitio_Publico[[#This Row],[id]]</f>
        <v>1-0512</v>
      </c>
      <c r="W513" s="20">
        <f>+VLOOKUP(Sitio_Publico[[#This Row],[territorio]],Estructura!$AE$4:$AH$1500,4,0)</f>
        <v>40009208</v>
      </c>
      <c r="X513" s="20" t="str">
        <f>+VLOOKUP(Sitio_Publico[[#This Row],[tema]],Estructura!$G$4:$J$1514,4,0)</f>
        <v>T-365</v>
      </c>
      <c r="Y513" s="20" t="str">
        <f>+VLOOKUP(Sitio_Publico[[#This Row],[contenido]],Estructura!$L$4:$O$18,4,0)</f>
        <v>C-366</v>
      </c>
      <c r="Z513" s="20" t="str">
        <f>+VLOOKUP(Sitio_Publico[[#This Row],[Filtro Integrado]],Estructura!$U$4:$W$52,3,0)</f>
        <v>FI-1</v>
      </c>
      <c r="AA513" s="20" t="str">
        <f>+VLOOKUP(Sitio_Publico[[#This Row],[Muestra]],Estructura!$Y$4:$AB$175,4,0)</f>
        <v>M-414</v>
      </c>
    </row>
    <row r="514" spans="1:27" ht="36" x14ac:dyDescent="0.3">
      <c r="A514" s="18" t="s">
        <v>1206</v>
      </c>
      <c r="B514" s="12">
        <f t="shared" si="278"/>
        <v>1</v>
      </c>
      <c r="C514" s="13" t="s">
        <v>968</v>
      </c>
      <c r="D514" s="13" t="s">
        <v>969</v>
      </c>
      <c r="E514" s="17">
        <v>9209</v>
      </c>
      <c r="F514" s="13" t="s">
        <v>1369</v>
      </c>
      <c r="G514" s="25" t="s">
        <v>1370</v>
      </c>
      <c r="H514" s="52" t="s">
        <v>749</v>
      </c>
      <c r="I514" s="12" t="s">
        <v>245</v>
      </c>
      <c r="J514" s="12" t="s">
        <v>450</v>
      </c>
      <c r="K514" s="12" t="s">
        <v>1371</v>
      </c>
      <c r="L514" s="12" t="s">
        <v>972</v>
      </c>
      <c r="M514" s="12" t="s">
        <v>1372</v>
      </c>
      <c r="N514" s="12" t="s">
        <v>974</v>
      </c>
      <c r="O514" s="28" t="s">
        <v>1821</v>
      </c>
      <c r="P51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Renaico por tipo de cultivo, durante el Periodo 2020-2021 de acuerdo a datos recopilados por la Ministerio de Ciencias, Tecnología, Conocimiento e Innovación- Unidades</v>
      </c>
      <c r="Q514" s="27" t="s">
        <v>709</v>
      </c>
      <c r="R514" s="28"/>
      <c r="S514" s="15" t="s">
        <v>1822</v>
      </c>
      <c r="T514" s="16">
        <f t="shared" si="279"/>
        <v>777</v>
      </c>
      <c r="U514" s="24" t="s">
        <v>445</v>
      </c>
      <c r="V514" s="20" t="str">
        <f>+Sitio_Publico[[#This Row],[idcoleccion]]&amp;"-"&amp;Sitio_Publico[[#This Row],[id]]</f>
        <v>1-0513</v>
      </c>
      <c r="W514" s="20">
        <f>+VLOOKUP(Sitio_Publico[[#This Row],[territorio]],Estructura!$AE$4:$AH$1500,4,0)</f>
        <v>40009209</v>
      </c>
      <c r="X514" s="20" t="str">
        <f>+VLOOKUP(Sitio_Publico[[#This Row],[tema]],Estructura!$G$4:$J$1514,4,0)</f>
        <v>T-365</v>
      </c>
      <c r="Y514" s="20" t="str">
        <f>+VLOOKUP(Sitio_Publico[[#This Row],[contenido]],Estructura!$L$4:$O$18,4,0)</f>
        <v>C-366</v>
      </c>
      <c r="Z514" s="20" t="str">
        <f>+VLOOKUP(Sitio_Publico[[#This Row],[Filtro Integrado]],Estructura!$U$4:$W$52,3,0)</f>
        <v>FI-1</v>
      </c>
      <c r="AA514" s="20" t="str">
        <f>+VLOOKUP(Sitio_Publico[[#This Row],[Muestra]],Estructura!$Y$4:$AB$175,4,0)</f>
        <v>M-414</v>
      </c>
    </row>
    <row r="515" spans="1:27" ht="36" x14ac:dyDescent="0.3">
      <c r="A515" s="18" t="s">
        <v>1207</v>
      </c>
      <c r="B515" s="12">
        <f t="shared" si="278"/>
        <v>1</v>
      </c>
      <c r="C515" s="13" t="s">
        <v>968</v>
      </c>
      <c r="D515" s="13" t="s">
        <v>969</v>
      </c>
      <c r="E515" s="17">
        <v>9210</v>
      </c>
      <c r="F515" s="13" t="s">
        <v>1369</v>
      </c>
      <c r="G515" s="25" t="s">
        <v>1370</v>
      </c>
      <c r="H515" s="52" t="s">
        <v>749</v>
      </c>
      <c r="I515" s="12" t="s">
        <v>246</v>
      </c>
      <c r="J515" s="12" t="s">
        <v>450</v>
      </c>
      <c r="K515" s="12" t="s">
        <v>1371</v>
      </c>
      <c r="L515" s="12" t="s">
        <v>972</v>
      </c>
      <c r="M515" s="12" t="s">
        <v>1372</v>
      </c>
      <c r="N515" s="12" t="s">
        <v>974</v>
      </c>
      <c r="O515" s="28" t="s">
        <v>1823</v>
      </c>
      <c r="P51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Traiguén por tipo de cultivo, durante el Periodo 2020-2021 de acuerdo a datos recopilados por la Ministerio de Ciencias, Tecnología, Conocimiento e Innovación- Unidades</v>
      </c>
      <c r="Q515" s="27" t="s">
        <v>709</v>
      </c>
      <c r="R515" s="28"/>
      <c r="S515" s="15" t="s">
        <v>1824</v>
      </c>
      <c r="T515" s="16">
        <f t="shared" si="279"/>
        <v>777</v>
      </c>
      <c r="U515" s="24" t="s">
        <v>445</v>
      </c>
      <c r="V515" s="20" t="str">
        <f>+Sitio_Publico[[#This Row],[idcoleccion]]&amp;"-"&amp;Sitio_Publico[[#This Row],[id]]</f>
        <v>1-0514</v>
      </c>
      <c r="W515" s="20">
        <f>+VLOOKUP(Sitio_Publico[[#This Row],[territorio]],Estructura!$AE$4:$AH$1500,4,0)</f>
        <v>40009210</v>
      </c>
      <c r="X515" s="20" t="str">
        <f>+VLOOKUP(Sitio_Publico[[#This Row],[tema]],Estructura!$G$4:$J$1514,4,0)</f>
        <v>T-365</v>
      </c>
      <c r="Y515" s="20" t="str">
        <f>+VLOOKUP(Sitio_Publico[[#This Row],[contenido]],Estructura!$L$4:$O$18,4,0)</f>
        <v>C-366</v>
      </c>
      <c r="Z515" s="20" t="str">
        <f>+VLOOKUP(Sitio_Publico[[#This Row],[Filtro Integrado]],Estructura!$U$4:$W$52,3,0)</f>
        <v>FI-1</v>
      </c>
      <c r="AA515" s="20" t="str">
        <f>+VLOOKUP(Sitio_Publico[[#This Row],[Muestra]],Estructura!$Y$4:$AB$175,4,0)</f>
        <v>M-414</v>
      </c>
    </row>
    <row r="516" spans="1:27" ht="36" x14ac:dyDescent="0.3">
      <c r="A516" s="18" t="s">
        <v>1208</v>
      </c>
      <c r="B516" s="12">
        <f t="shared" ref="B516:B579" si="280">+B515</f>
        <v>1</v>
      </c>
      <c r="C516" s="13" t="s">
        <v>968</v>
      </c>
      <c r="D516" s="13" t="s">
        <v>969</v>
      </c>
      <c r="E516" s="17">
        <v>9211</v>
      </c>
      <c r="F516" s="13" t="s">
        <v>1369</v>
      </c>
      <c r="G516" s="25" t="s">
        <v>1370</v>
      </c>
      <c r="H516" s="52" t="s">
        <v>749</v>
      </c>
      <c r="I516" s="12" t="s">
        <v>247</v>
      </c>
      <c r="J516" s="12" t="s">
        <v>450</v>
      </c>
      <c r="K516" s="12" t="s">
        <v>1371</v>
      </c>
      <c r="L516" s="12" t="s">
        <v>972</v>
      </c>
      <c r="M516" s="12" t="s">
        <v>1372</v>
      </c>
      <c r="N516" s="12" t="s">
        <v>974</v>
      </c>
      <c r="O516" s="28" t="s">
        <v>1825</v>
      </c>
      <c r="P51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Victoria por tipo de cultivo, durante el Periodo 2020-2021 de acuerdo a datos recopilados por la Ministerio de Ciencias, Tecnología, Conocimiento e Innovación- Unidades</v>
      </c>
      <c r="Q516" s="27" t="s">
        <v>709</v>
      </c>
      <c r="R516" s="28"/>
      <c r="S516" s="15" t="s">
        <v>1826</v>
      </c>
      <c r="T516" s="16">
        <f t="shared" ref="T516:T579" si="281">+T515</f>
        <v>777</v>
      </c>
      <c r="U516" s="24" t="s">
        <v>445</v>
      </c>
      <c r="V516" s="20" t="str">
        <f>+Sitio_Publico[[#This Row],[idcoleccion]]&amp;"-"&amp;Sitio_Publico[[#This Row],[id]]</f>
        <v>1-0515</v>
      </c>
      <c r="W516" s="20">
        <f>+VLOOKUP(Sitio_Publico[[#This Row],[territorio]],Estructura!$AE$4:$AH$1500,4,0)</f>
        <v>40009211</v>
      </c>
      <c r="X516" s="20" t="str">
        <f>+VLOOKUP(Sitio_Publico[[#This Row],[tema]],Estructura!$G$4:$J$1514,4,0)</f>
        <v>T-365</v>
      </c>
      <c r="Y516" s="20" t="str">
        <f>+VLOOKUP(Sitio_Publico[[#This Row],[contenido]],Estructura!$L$4:$O$18,4,0)</f>
        <v>C-366</v>
      </c>
      <c r="Z516" s="20" t="str">
        <f>+VLOOKUP(Sitio_Publico[[#This Row],[Filtro Integrado]],Estructura!$U$4:$W$52,3,0)</f>
        <v>FI-1</v>
      </c>
      <c r="AA516" s="20" t="str">
        <f>+VLOOKUP(Sitio_Publico[[#This Row],[Muestra]],Estructura!$Y$4:$AB$175,4,0)</f>
        <v>M-414</v>
      </c>
    </row>
    <row r="517" spans="1:27" ht="40.799999999999997" x14ac:dyDescent="0.3">
      <c r="A517" s="18" t="s">
        <v>1209</v>
      </c>
      <c r="B517" s="12">
        <f t="shared" si="280"/>
        <v>1</v>
      </c>
      <c r="C517" s="13" t="s">
        <v>968</v>
      </c>
      <c r="D517" s="13" t="s">
        <v>969</v>
      </c>
      <c r="E517" s="17">
        <v>10101</v>
      </c>
      <c r="F517" s="13" t="s">
        <v>1369</v>
      </c>
      <c r="G517" s="25" t="s">
        <v>1370</v>
      </c>
      <c r="H517" s="52" t="s">
        <v>749</v>
      </c>
      <c r="I517" s="12" t="s">
        <v>248</v>
      </c>
      <c r="J517" s="12" t="s">
        <v>450</v>
      </c>
      <c r="K517" s="12" t="s">
        <v>1371</v>
      </c>
      <c r="L517" s="12" t="s">
        <v>972</v>
      </c>
      <c r="M517" s="12" t="s">
        <v>1372</v>
      </c>
      <c r="N517" s="12" t="s">
        <v>974</v>
      </c>
      <c r="O517" s="28" t="s">
        <v>1827</v>
      </c>
      <c r="P51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Puerto Montt por tipo de cultivo, durante el Periodo 2020-2021 de acuerdo a datos recopilados por la Ministerio de Ciencias, Tecnología, Conocimiento e Innovación- Unidades</v>
      </c>
      <c r="Q517" s="27" t="s">
        <v>709</v>
      </c>
      <c r="R517" s="28"/>
      <c r="S517" s="15" t="s">
        <v>1828</v>
      </c>
      <c r="T517" s="16">
        <f t="shared" si="281"/>
        <v>777</v>
      </c>
      <c r="U517" s="24" t="s">
        <v>445</v>
      </c>
      <c r="V517" s="20" t="str">
        <f>+Sitio_Publico[[#This Row],[idcoleccion]]&amp;"-"&amp;Sitio_Publico[[#This Row],[id]]</f>
        <v>1-0516</v>
      </c>
      <c r="W517" s="20">
        <f>+VLOOKUP(Sitio_Publico[[#This Row],[territorio]],Estructura!$AE$4:$AH$1500,4,0)</f>
        <v>40010101</v>
      </c>
      <c r="X517" s="20" t="str">
        <f>+VLOOKUP(Sitio_Publico[[#This Row],[tema]],Estructura!$G$4:$J$1514,4,0)</f>
        <v>T-365</v>
      </c>
      <c r="Y517" s="20" t="str">
        <f>+VLOOKUP(Sitio_Publico[[#This Row],[contenido]],Estructura!$L$4:$O$18,4,0)</f>
        <v>C-366</v>
      </c>
      <c r="Z517" s="20" t="str">
        <f>+VLOOKUP(Sitio_Publico[[#This Row],[Filtro Integrado]],Estructura!$U$4:$W$52,3,0)</f>
        <v>FI-1</v>
      </c>
      <c r="AA517" s="20" t="str">
        <f>+VLOOKUP(Sitio_Publico[[#This Row],[Muestra]],Estructura!$Y$4:$AB$175,4,0)</f>
        <v>M-414</v>
      </c>
    </row>
    <row r="518" spans="1:27" ht="36" x14ac:dyDescent="0.3">
      <c r="A518" s="18" t="s">
        <v>1210</v>
      </c>
      <c r="B518" s="12">
        <f t="shared" si="280"/>
        <v>1</v>
      </c>
      <c r="C518" s="13" t="s">
        <v>968</v>
      </c>
      <c r="D518" s="13" t="s">
        <v>969</v>
      </c>
      <c r="E518" s="17">
        <v>10102</v>
      </c>
      <c r="F518" s="13" t="s">
        <v>1369</v>
      </c>
      <c r="G518" s="25" t="s">
        <v>1370</v>
      </c>
      <c r="H518" s="52" t="s">
        <v>749</v>
      </c>
      <c r="I518" s="12" t="s">
        <v>249</v>
      </c>
      <c r="J518" s="12" t="s">
        <v>450</v>
      </c>
      <c r="K518" s="12" t="s">
        <v>1371</v>
      </c>
      <c r="L518" s="12" t="s">
        <v>972</v>
      </c>
      <c r="M518" s="12" t="s">
        <v>1372</v>
      </c>
      <c r="N518" s="12" t="s">
        <v>974</v>
      </c>
      <c r="O518" s="28" t="s">
        <v>1829</v>
      </c>
      <c r="P51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Calbuco por tipo de cultivo, durante el Periodo 2020-2021 de acuerdo a datos recopilados por la Ministerio de Ciencias, Tecnología, Conocimiento e Innovación- Unidades</v>
      </c>
      <c r="Q518" s="27" t="s">
        <v>709</v>
      </c>
      <c r="R518" s="28"/>
      <c r="S518" s="15" t="s">
        <v>1830</v>
      </c>
      <c r="T518" s="16">
        <f t="shared" si="281"/>
        <v>777</v>
      </c>
      <c r="U518" s="24" t="s">
        <v>445</v>
      </c>
      <c r="V518" s="20" t="str">
        <f>+Sitio_Publico[[#This Row],[idcoleccion]]&amp;"-"&amp;Sitio_Publico[[#This Row],[id]]</f>
        <v>1-0517</v>
      </c>
      <c r="W518" s="20">
        <f>+VLOOKUP(Sitio_Publico[[#This Row],[territorio]],Estructura!$AE$4:$AH$1500,4,0)</f>
        <v>40010102</v>
      </c>
      <c r="X518" s="20" t="str">
        <f>+VLOOKUP(Sitio_Publico[[#This Row],[tema]],Estructura!$G$4:$J$1514,4,0)</f>
        <v>T-365</v>
      </c>
      <c r="Y518" s="20" t="str">
        <f>+VLOOKUP(Sitio_Publico[[#This Row],[contenido]],Estructura!$L$4:$O$18,4,0)</f>
        <v>C-366</v>
      </c>
      <c r="Z518" s="20" t="str">
        <f>+VLOOKUP(Sitio_Publico[[#This Row],[Filtro Integrado]],Estructura!$U$4:$W$52,3,0)</f>
        <v>FI-1</v>
      </c>
      <c r="AA518" s="20" t="str">
        <f>+VLOOKUP(Sitio_Publico[[#This Row],[Muestra]],Estructura!$Y$4:$AB$175,4,0)</f>
        <v>M-414</v>
      </c>
    </row>
    <row r="519" spans="1:27" ht="36" x14ac:dyDescent="0.3">
      <c r="A519" s="18" t="s">
        <v>1211</v>
      </c>
      <c r="B519" s="12">
        <f t="shared" si="280"/>
        <v>1</v>
      </c>
      <c r="C519" s="13" t="s">
        <v>968</v>
      </c>
      <c r="D519" s="13" t="s">
        <v>969</v>
      </c>
      <c r="E519" s="17">
        <v>10103</v>
      </c>
      <c r="F519" s="13" t="s">
        <v>1369</v>
      </c>
      <c r="G519" s="25" t="s">
        <v>1370</v>
      </c>
      <c r="H519" s="52" t="s">
        <v>749</v>
      </c>
      <c r="I519" s="12" t="s">
        <v>250</v>
      </c>
      <c r="J519" s="12" t="s">
        <v>450</v>
      </c>
      <c r="K519" s="12" t="s">
        <v>1371</v>
      </c>
      <c r="L519" s="12" t="s">
        <v>972</v>
      </c>
      <c r="M519" s="12" t="s">
        <v>1372</v>
      </c>
      <c r="N519" s="12" t="s">
        <v>974</v>
      </c>
      <c r="O519" s="28" t="s">
        <v>1831</v>
      </c>
      <c r="P51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Cochamó por tipo de cultivo, durante el Periodo 2020-2021 de acuerdo a datos recopilados por la Ministerio de Ciencias, Tecnología, Conocimiento e Innovación- Unidades</v>
      </c>
      <c r="Q519" s="27" t="s">
        <v>709</v>
      </c>
      <c r="R519" s="28"/>
      <c r="S519" s="15" t="s">
        <v>1832</v>
      </c>
      <c r="T519" s="16">
        <f t="shared" si="281"/>
        <v>777</v>
      </c>
      <c r="U519" s="24" t="s">
        <v>445</v>
      </c>
      <c r="V519" s="20" t="str">
        <f>+Sitio_Publico[[#This Row],[idcoleccion]]&amp;"-"&amp;Sitio_Publico[[#This Row],[id]]</f>
        <v>1-0518</v>
      </c>
      <c r="W519" s="20">
        <f>+VLOOKUP(Sitio_Publico[[#This Row],[territorio]],Estructura!$AE$4:$AH$1500,4,0)</f>
        <v>40010103</v>
      </c>
      <c r="X519" s="20" t="str">
        <f>+VLOOKUP(Sitio_Publico[[#This Row],[tema]],Estructura!$G$4:$J$1514,4,0)</f>
        <v>T-365</v>
      </c>
      <c r="Y519" s="20" t="str">
        <f>+VLOOKUP(Sitio_Publico[[#This Row],[contenido]],Estructura!$L$4:$O$18,4,0)</f>
        <v>C-366</v>
      </c>
      <c r="Z519" s="20" t="str">
        <f>+VLOOKUP(Sitio_Publico[[#This Row],[Filtro Integrado]],Estructura!$U$4:$W$52,3,0)</f>
        <v>FI-1</v>
      </c>
      <c r="AA519" s="20" t="str">
        <f>+VLOOKUP(Sitio_Publico[[#This Row],[Muestra]],Estructura!$Y$4:$AB$175,4,0)</f>
        <v>M-414</v>
      </c>
    </row>
    <row r="520" spans="1:27" ht="36" x14ac:dyDescent="0.3">
      <c r="A520" s="18" t="s">
        <v>1212</v>
      </c>
      <c r="B520" s="12">
        <f t="shared" si="280"/>
        <v>1</v>
      </c>
      <c r="C520" s="13" t="s">
        <v>968</v>
      </c>
      <c r="D520" s="13" t="s">
        <v>969</v>
      </c>
      <c r="E520" s="17">
        <v>10104</v>
      </c>
      <c r="F520" s="13" t="s">
        <v>1369</v>
      </c>
      <c r="G520" s="25" t="s">
        <v>1370</v>
      </c>
      <c r="H520" s="52" t="s">
        <v>749</v>
      </c>
      <c r="I520" s="12" t="s">
        <v>251</v>
      </c>
      <c r="J520" s="12" t="s">
        <v>450</v>
      </c>
      <c r="K520" s="12" t="s">
        <v>1371</v>
      </c>
      <c r="L520" s="12" t="s">
        <v>972</v>
      </c>
      <c r="M520" s="12" t="s">
        <v>1372</v>
      </c>
      <c r="N520" s="12" t="s">
        <v>974</v>
      </c>
      <c r="O520" s="28" t="s">
        <v>1833</v>
      </c>
      <c r="P52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Fresia por tipo de cultivo, durante el Periodo 2020-2021 de acuerdo a datos recopilados por la Ministerio de Ciencias, Tecnología, Conocimiento e Innovación- Unidades</v>
      </c>
      <c r="Q520" s="27" t="s">
        <v>709</v>
      </c>
      <c r="R520" s="28"/>
      <c r="S520" s="15" t="s">
        <v>1834</v>
      </c>
      <c r="T520" s="16">
        <f t="shared" si="281"/>
        <v>777</v>
      </c>
      <c r="U520" s="24" t="s">
        <v>445</v>
      </c>
      <c r="V520" s="20" t="str">
        <f>+Sitio_Publico[[#This Row],[idcoleccion]]&amp;"-"&amp;Sitio_Publico[[#This Row],[id]]</f>
        <v>1-0519</v>
      </c>
      <c r="W520" s="20">
        <f>+VLOOKUP(Sitio_Publico[[#This Row],[territorio]],Estructura!$AE$4:$AH$1500,4,0)</f>
        <v>40010104</v>
      </c>
      <c r="X520" s="20" t="str">
        <f>+VLOOKUP(Sitio_Publico[[#This Row],[tema]],Estructura!$G$4:$J$1514,4,0)</f>
        <v>T-365</v>
      </c>
      <c r="Y520" s="20" t="str">
        <f>+VLOOKUP(Sitio_Publico[[#This Row],[contenido]],Estructura!$L$4:$O$18,4,0)</f>
        <v>C-366</v>
      </c>
      <c r="Z520" s="20" t="str">
        <f>+VLOOKUP(Sitio_Publico[[#This Row],[Filtro Integrado]],Estructura!$U$4:$W$52,3,0)</f>
        <v>FI-1</v>
      </c>
      <c r="AA520" s="20" t="str">
        <f>+VLOOKUP(Sitio_Publico[[#This Row],[Muestra]],Estructura!$Y$4:$AB$175,4,0)</f>
        <v>M-414</v>
      </c>
    </row>
    <row r="521" spans="1:27" ht="36" x14ac:dyDescent="0.3">
      <c r="A521" s="18" t="s">
        <v>1213</v>
      </c>
      <c r="B521" s="12">
        <f t="shared" si="280"/>
        <v>1</v>
      </c>
      <c r="C521" s="13" t="s">
        <v>968</v>
      </c>
      <c r="D521" s="13" t="s">
        <v>969</v>
      </c>
      <c r="E521" s="17">
        <v>10105</v>
      </c>
      <c r="F521" s="13" t="s">
        <v>1369</v>
      </c>
      <c r="G521" s="25" t="s">
        <v>1370</v>
      </c>
      <c r="H521" s="52" t="s">
        <v>749</v>
      </c>
      <c r="I521" s="12" t="s">
        <v>252</v>
      </c>
      <c r="J521" s="12" t="s">
        <v>450</v>
      </c>
      <c r="K521" s="12" t="s">
        <v>1371</v>
      </c>
      <c r="L521" s="12" t="s">
        <v>972</v>
      </c>
      <c r="M521" s="12" t="s">
        <v>1372</v>
      </c>
      <c r="N521" s="12" t="s">
        <v>974</v>
      </c>
      <c r="O521" s="28" t="s">
        <v>1835</v>
      </c>
      <c r="P52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Frutillar por tipo de cultivo, durante el Periodo 2020-2021 de acuerdo a datos recopilados por la Ministerio de Ciencias, Tecnología, Conocimiento e Innovación- Unidades</v>
      </c>
      <c r="Q521" s="27" t="s">
        <v>709</v>
      </c>
      <c r="R521" s="28"/>
      <c r="S521" s="15" t="s">
        <v>1836</v>
      </c>
      <c r="T521" s="16">
        <f t="shared" si="281"/>
        <v>777</v>
      </c>
      <c r="U521" s="24" t="s">
        <v>445</v>
      </c>
      <c r="V521" s="20" t="str">
        <f>+Sitio_Publico[[#This Row],[idcoleccion]]&amp;"-"&amp;Sitio_Publico[[#This Row],[id]]</f>
        <v>1-0520</v>
      </c>
      <c r="W521" s="20">
        <f>+VLOOKUP(Sitio_Publico[[#This Row],[territorio]],Estructura!$AE$4:$AH$1500,4,0)</f>
        <v>40010105</v>
      </c>
      <c r="X521" s="20" t="str">
        <f>+VLOOKUP(Sitio_Publico[[#This Row],[tema]],Estructura!$G$4:$J$1514,4,0)</f>
        <v>T-365</v>
      </c>
      <c r="Y521" s="20" t="str">
        <f>+VLOOKUP(Sitio_Publico[[#This Row],[contenido]],Estructura!$L$4:$O$18,4,0)</f>
        <v>C-366</v>
      </c>
      <c r="Z521" s="20" t="str">
        <f>+VLOOKUP(Sitio_Publico[[#This Row],[Filtro Integrado]],Estructura!$U$4:$W$52,3,0)</f>
        <v>FI-1</v>
      </c>
      <c r="AA521" s="20" t="str">
        <f>+VLOOKUP(Sitio_Publico[[#This Row],[Muestra]],Estructura!$Y$4:$AB$175,4,0)</f>
        <v>M-414</v>
      </c>
    </row>
    <row r="522" spans="1:27" ht="40.799999999999997" x14ac:dyDescent="0.3">
      <c r="A522" s="18" t="s">
        <v>1214</v>
      </c>
      <c r="B522" s="12">
        <f t="shared" si="280"/>
        <v>1</v>
      </c>
      <c r="C522" s="13" t="s">
        <v>968</v>
      </c>
      <c r="D522" s="13" t="s">
        <v>969</v>
      </c>
      <c r="E522" s="17">
        <v>10106</v>
      </c>
      <c r="F522" s="13" t="s">
        <v>1369</v>
      </c>
      <c r="G522" s="25" t="s">
        <v>1370</v>
      </c>
      <c r="H522" s="52" t="s">
        <v>749</v>
      </c>
      <c r="I522" s="12" t="s">
        <v>253</v>
      </c>
      <c r="J522" s="12" t="s">
        <v>450</v>
      </c>
      <c r="K522" s="12" t="s">
        <v>1371</v>
      </c>
      <c r="L522" s="12" t="s">
        <v>972</v>
      </c>
      <c r="M522" s="12" t="s">
        <v>1372</v>
      </c>
      <c r="N522" s="12" t="s">
        <v>974</v>
      </c>
      <c r="O522" s="28" t="s">
        <v>1837</v>
      </c>
      <c r="P52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Muermos por tipo de cultivo, durante el Periodo 2020-2021 de acuerdo a datos recopilados por la Ministerio de Ciencias, Tecnología, Conocimiento e Innovación- Unidades</v>
      </c>
      <c r="Q522" s="27" t="s">
        <v>709</v>
      </c>
      <c r="R522" s="28"/>
      <c r="S522" s="15" t="s">
        <v>1838</v>
      </c>
      <c r="T522" s="16">
        <f t="shared" si="281"/>
        <v>777</v>
      </c>
      <c r="U522" s="24" t="s">
        <v>445</v>
      </c>
      <c r="V522" s="20" t="str">
        <f>+Sitio_Publico[[#This Row],[idcoleccion]]&amp;"-"&amp;Sitio_Publico[[#This Row],[id]]</f>
        <v>1-0521</v>
      </c>
      <c r="W522" s="20">
        <f>+VLOOKUP(Sitio_Publico[[#This Row],[territorio]],Estructura!$AE$4:$AH$1500,4,0)</f>
        <v>40010106</v>
      </c>
      <c r="X522" s="20" t="str">
        <f>+VLOOKUP(Sitio_Publico[[#This Row],[tema]],Estructura!$G$4:$J$1514,4,0)</f>
        <v>T-365</v>
      </c>
      <c r="Y522" s="20" t="str">
        <f>+VLOOKUP(Sitio_Publico[[#This Row],[contenido]],Estructura!$L$4:$O$18,4,0)</f>
        <v>C-366</v>
      </c>
      <c r="Z522" s="20" t="str">
        <f>+VLOOKUP(Sitio_Publico[[#This Row],[Filtro Integrado]],Estructura!$U$4:$W$52,3,0)</f>
        <v>FI-1</v>
      </c>
      <c r="AA522" s="20" t="str">
        <f>+VLOOKUP(Sitio_Publico[[#This Row],[Muestra]],Estructura!$Y$4:$AB$175,4,0)</f>
        <v>M-414</v>
      </c>
    </row>
    <row r="523" spans="1:27" ht="40.799999999999997" x14ac:dyDescent="0.3">
      <c r="A523" s="18" t="s">
        <v>1215</v>
      </c>
      <c r="B523" s="12">
        <f t="shared" si="280"/>
        <v>1</v>
      </c>
      <c r="C523" s="13" t="s">
        <v>968</v>
      </c>
      <c r="D523" s="13" t="s">
        <v>969</v>
      </c>
      <c r="E523" s="17">
        <v>10107</v>
      </c>
      <c r="F523" s="13" t="s">
        <v>1369</v>
      </c>
      <c r="G523" s="25" t="s">
        <v>1370</v>
      </c>
      <c r="H523" s="52" t="s">
        <v>749</v>
      </c>
      <c r="I523" s="12" t="s">
        <v>254</v>
      </c>
      <c r="J523" s="12" t="s">
        <v>450</v>
      </c>
      <c r="K523" s="12" t="s">
        <v>1371</v>
      </c>
      <c r="L523" s="12" t="s">
        <v>972</v>
      </c>
      <c r="M523" s="12" t="s">
        <v>1372</v>
      </c>
      <c r="N523" s="12" t="s">
        <v>974</v>
      </c>
      <c r="O523" s="28" t="s">
        <v>1839</v>
      </c>
      <c r="P52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Llanquihue por tipo de cultivo, durante el Periodo 2020-2021 de acuerdo a datos recopilados por la Ministerio de Ciencias, Tecnología, Conocimiento e Innovación- Unidades</v>
      </c>
      <c r="Q523" s="27" t="s">
        <v>709</v>
      </c>
      <c r="R523" s="28"/>
      <c r="S523" s="15" t="s">
        <v>1840</v>
      </c>
      <c r="T523" s="16">
        <f t="shared" si="281"/>
        <v>777</v>
      </c>
      <c r="U523" s="24" t="s">
        <v>445</v>
      </c>
      <c r="V523" s="20" t="str">
        <f>+Sitio_Publico[[#This Row],[idcoleccion]]&amp;"-"&amp;Sitio_Publico[[#This Row],[id]]</f>
        <v>1-0522</v>
      </c>
      <c r="W523" s="20">
        <f>+VLOOKUP(Sitio_Publico[[#This Row],[territorio]],Estructura!$AE$4:$AH$1500,4,0)</f>
        <v>40010107</v>
      </c>
      <c r="X523" s="20" t="str">
        <f>+VLOOKUP(Sitio_Publico[[#This Row],[tema]],Estructura!$G$4:$J$1514,4,0)</f>
        <v>T-365</v>
      </c>
      <c r="Y523" s="20" t="str">
        <f>+VLOOKUP(Sitio_Publico[[#This Row],[contenido]],Estructura!$L$4:$O$18,4,0)</f>
        <v>C-366</v>
      </c>
      <c r="Z523" s="20" t="str">
        <f>+VLOOKUP(Sitio_Publico[[#This Row],[Filtro Integrado]],Estructura!$U$4:$W$52,3,0)</f>
        <v>FI-1</v>
      </c>
      <c r="AA523" s="20" t="str">
        <f>+VLOOKUP(Sitio_Publico[[#This Row],[Muestra]],Estructura!$Y$4:$AB$175,4,0)</f>
        <v>M-414</v>
      </c>
    </row>
    <row r="524" spans="1:27" ht="36" x14ac:dyDescent="0.3">
      <c r="A524" s="18" t="s">
        <v>1216</v>
      </c>
      <c r="B524" s="12">
        <f t="shared" si="280"/>
        <v>1</v>
      </c>
      <c r="C524" s="13" t="s">
        <v>968</v>
      </c>
      <c r="D524" s="13" t="s">
        <v>969</v>
      </c>
      <c r="E524" s="17">
        <v>10108</v>
      </c>
      <c r="F524" s="13" t="s">
        <v>1369</v>
      </c>
      <c r="G524" s="25" t="s">
        <v>1370</v>
      </c>
      <c r="H524" s="52" t="s">
        <v>749</v>
      </c>
      <c r="I524" s="12" t="s">
        <v>255</v>
      </c>
      <c r="J524" s="12" t="s">
        <v>450</v>
      </c>
      <c r="K524" s="12" t="s">
        <v>1371</v>
      </c>
      <c r="L524" s="12" t="s">
        <v>972</v>
      </c>
      <c r="M524" s="12" t="s">
        <v>1372</v>
      </c>
      <c r="N524" s="12" t="s">
        <v>974</v>
      </c>
      <c r="O524" s="28" t="s">
        <v>1841</v>
      </c>
      <c r="P52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Maullín por tipo de cultivo, durante el Periodo 2020-2021 de acuerdo a datos recopilados por la Ministerio de Ciencias, Tecnología, Conocimiento e Innovación- Unidades</v>
      </c>
      <c r="Q524" s="27" t="s">
        <v>709</v>
      </c>
      <c r="R524" s="28"/>
      <c r="S524" s="15" t="s">
        <v>1842</v>
      </c>
      <c r="T524" s="16">
        <f t="shared" si="281"/>
        <v>777</v>
      </c>
      <c r="U524" s="24" t="s">
        <v>445</v>
      </c>
      <c r="V524" s="20" t="str">
        <f>+Sitio_Publico[[#This Row],[idcoleccion]]&amp;"-"&amp;Sitio_Publico[[#This Row],[id]]</f>
        <v>1-0523</v>
      </c>
      <c r="W524" s="20">
        <f>+VLOOKUP(Sitio_Publico[[#This Row],[territorio]],Estructura!$AE$4:$AH$1500,4,0)</f>
        <v>40010108</v>
      </c>
      <c r="X524" s="20" t="str">
        <f>+VLOOKUP(Sitio_Publico[[#This Row],[tema]],Estructura!$G$4:$J$1514,4,0)</f>
        <v>T-365</v>
      </c>
      <c r="Y524" s="20" t="str">
        <f>+VLOOKUP(Sitio_Publico[[#This Row],[contenido]],Estructura!$L$4:$O$18,4,0)</f>
        <v>C-366</v>
      </c>
      <c r="Z524" s="20" t="str">
        <f>+VLOOKUP(Sitio_Publico[[#This Row],[Filtro Integrado]],Estructura!$U$4:$W$52,3,0)</f>
        <v>FI-1</v>
      </c>
      <c r="AA524" s="20" t="str">
        <f>+VLOOKUP(Sitio_Publico[[#This Row],[Muestra]],Estructura!$Y$4:$AB$175,4,0)</f>
        <v>M-414</v>
      </c>
    </row>
    <row r="525" spans="1:27" ht="40.799999999999997" x14ac:dyDescent="0.3">
      <c r="A525" s="18" t="s">
        <v>1217</v>
      </c>
      <c r="B525" s="12">
        <f t="shared" si="280"/>
        <v>1</v>
      </c>
      <c r="C525" s="13" t="s">
        <v>968</v>
      </c>
      <c r="D525" s="13" t="s">
        <v>969</v>
      </c>
      <c r="E525" s="17">
        <v>10109</v>
      </c>
      <c r="F525" s="13" t="s">
        <v>1369</v>
      </c>
      <c r="G525" s="25" t="s">
        <v>1370</v>
      </c>
      <c r="H525" s="52" t="s">
        <v>749</v>
      </c>
      <c r="I525" s="12" t="s">
        <v>256</v>
      </c>
      <c r="J525" s="12" t="s">
        <v>450</v>
      </c>
      <c r="K525" s="12" t="s">
        <v>1371</v>
      </c>
      <c r="L525" s="12" t="s">
        <v>972</v>
      </c>
      <c r="M525" s="12" t="s">
        <v>1372</v>
      </c>
      <c r="N525" s="12" t="s">
        <v>974</v>
      </c>
      <c r="O525" s="28" t="s">
        <v>1843</v>
      </c>
      <c r="P52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Puerto Varas por tipo de cultivo, durante el Periodo 2020-2021 de acuerdo a datos recopilados por la Ministerio de Ciencias, Tecnología, Conocimiento e Innovación- Unidades</v>
      </c>
      <c r="Q525" s="27" t="s">
        <v>709</v>
      </c>
      <c r="R525" s="28"/>
      <c r="S525" s="15" t="s">
        <v>1844</v>
      </c>
      <c r="T525" s="16">
        <f t="shared" si="281"/>
        <v>777</v>
      </c>
      <c r="U525" s="24" t="s">
        <v>445</v>
      </c>
      <c r="V525" s="20" t="str">
        <f>+Sitio_Publico[[#This Row],[idcoleccion]]&amp;"-"&amp;Sitio_Publico[[#This Row],[id]]</f>
        <v>1-0524</v>
      </c>
      <c r="W525" s="20">
        <f>+VLOOKUP(Sitio_Publico[[#This Row],[territorio]],Estructura!$AE$4:$AH$1500,4,0)</f>
        <v>40010109</v>
      </c>
      <c r="X525" s="20" t="str">
        <f>+VLOOKUP(Sitio_Publico[[#This Row],[tema]],Estructura!$G$4:$J$1514,4,0)</f>
        <v>T-365</v>
      </c>
      <c r="Y525" s="20" t="str">
        <f>+VLOOKUP(Sitio_Publico[[#This Row],[contenido]],Estructura!$L$4:$O$18,4,0)</f>
        <v>C-366</v>
      </c>
      <c r="Z525" s="20" t="str">
        <f>+VLOOKUP(Sitio_Publico[[#This Row],[Filtro Integrado]],Estructura!$U$4:$W$52,3,0)</f>
        <v>FI-1</v>
      </c>
      <c r="AA525" s="20" t="str">
        <f>+VLOOKUP(Sitio_Publico[[#This Row],[Muestra]],Estructura!$Y$4:$AB$175,4,0)</f>
        <v>M-414</v>
      </c>
    </row>
    <row r="526" spans="1:27" ht="36" x14ac:dyDescent="0.3">
      <c r="A526" s="18" t="s">
        <v>1218</v>
      </c>
      <c r="B526" s="12">
        <f t="shared" si="280"/>
        <v>1</v>
      </c>
      <c r="C526" s="13" t="s">
        <v>968</v>
      </c>
      <c r="D526" s="13" t="s">
        <v>969</v>
      </c>
      <c r="E526" s="17">
        <v>10201</v>
      </c>
      <c r="F526" s="13" t="s">
        <v>1369</v>
      </c>
      <c r="G526" s="25" t="s">
        <v>1370</v>
      </c>
      <c r="H526" s="52" t="s">
        <v>749</v>
      </c>
      <c r="I526" s="12" t="s">
        <v>257</v>
      </c>
      <c r="J526" s="12" t="s">
        <v>450</v>
      </c>
      <c r="K526" s="12" t="s">
        <v>1371</v>
      </c>
      <c r="L526" s="12" t="s">
        <v>972</v>
      </c>
      <c r="M526" s="12" t="s">
        <v>1372</v>
      </c>
      <c r="N526" s="12" t="s">
        <v>974</v>
      </c>
      <c r="O526" s="28" t="s">
        <v>1845</v>
      </c>
      <c r="P52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Castro por tipo de cultivo, durante el Periodo 2020-2021 de acuerdo a datos recopilados por la Ministerio de Ciencias, Tecnología, Conocimiento e Innovación- Unidades</v>
      </c>
      <c r="Q526" s="27" t="s">
        <v>709</v>
      </c>
      <c r="R526" s="28"/>
      <c r="S526" s="15" t="s">
        <v>1846</v>
      </c>
      <c r="T526" s="16">
        <f t="shared" si="281"/>
        <v>777</v>
      </c>
      <c r="U526" s="24" t="s">
        <v>445</v>
      </c>
      <c r="V526" s="20" t="str">
        <f>+Sitio_Publico[[#This Row],[idcoleccion]]&amp;"-"&amp;Sitio_Publico[[#This Row],[id]]</f>
        <v>1-0525</v>
      </c>
      <c r="W526" s="20">
        <f>+VLOOKUP(Sitio_Publico[[#This Row],[territorio]],Estructura!$AE$4:$AH$1500,4,0)</f>
        <v>40010201</v>
      </c>
      <c r="X526" s="20" t="str">
        <f>+VLOOKUP(Sitio_Publico[[#This Row],[tema]],Estructura!$G$4:$J$1514,4,0)</f>
        <v>T-365</v>
      </c>
      <c r="Y526" s="20" t="str">
        <f>+VLOOKUP(Sitio_Publico[[#This Row],[contenido]],Estructura!$L$4:$O$18,4,0)</f>
        <v>C-366</v>
      </c>
      <c r="Z526" s="20" t="str">
        <f>+VLOOKUP(Sitio_Publico[[#This Row],[Filtro Integrado]],Estructura!$U$4:$W$52,3,0)</f>
        <v>FI-1</v>
      </c>
      <c r="AA526" s="20" t="str">
        <f>+VLOOKUP(Sitio_Publico[[#This Row],[Muestra]],Estructura!$Y$4:$AB$175,4,0)</f>
        <v>M-414</v>
      </c>
    </row>
    <row r="527" spans="1:27" ht="36" x14ac:dyDescent="0.3">
      <c r="A527" s="18" t="s">
        <v>1219</v>
      </c>
      <c r="B527" s="12">
        <f t="shared" si="280"/>
        <v>1</v>
      </c>
      <c r="C527" s="13" t="s">
        <v>968</v>
      </c>
      <c r="D527" s="13" t="s">
        <v>969</v>
      </c>
      <c r="E527" s="17">
        <v>10202</v>
      </c>
      <c r="F527" s="13" t="s">
        <v>1369</v>
      </c>
      <c r="G527" s="25" t="s">
        <v>1370</v>
      </c>
      <c r="H527" s="52" t="s">
        <v>749</v>
      </c>
      <c r="I527" s="12" t="s">
        <v>258</v>
      </c>
      <c r="J527" s="12" t="s">
        <v>450</v>
      </c>
      <c r="K527" s="12" t="s">
        <v>1371</v>
      </c>
      <c r="L527" s="12" t="s">
        <v>972</v>
      </c>
      <c r="M527" s="12" t="s">
        <v>1372</v>
      </c>
      <c r="N527" s="12" t="s">
        <v>974</v>
      </c>
      <c r="O527" s="28" t="s">
        <v>1847</v>
      </c>
      <c r="P52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Ancud por tipo de cultivo, durante el Periodo 2020-2021 de acuerdo a datos recopilados por la Ministerio de Ciencias, Tecnología, Conocimiento e Innovación- Unidades</v>
      </c>
      <c r="Q527" s="27" t="s">
        <v>709</v>
      </c>
      <c r="R527" s="28"/>
      <c r="S527" s="15" t="s">
        <v>1848</v>
      </c>
      <c r="T527" s="16">
        <f t="shared" si="281"/>
        <v>777</v>
      </c>
      <c r="U527" s="24" t="s">
        <v>445</v>
      </c>
      <c r="V527" s="20" t="str">
        <f>+Sitio_Publico[[#This Row],[idcoleccion]]&amp;"-"&amp;Sitio_Publico[[#This Row],[id]]</f>
        <v>1-0526</v>
      </c>
      <c r="W527" s="20">
        <f>+VLOOKUP(Sitio_Publico[[#This Row],[territorio]],Estructura!$AE$4:$AH$1500,4,0)</f>
        <v>40010202</v>
      </c>
      <c r="X527" s="20" t="str">
        <f>+VLOOKUP(Sitio_Publico[[#This Row],[tema]],Estructura!$G$4:$J$1514,4,0)</f>
        <v>T-365</v>
      </c>
      <c r="Y527" s="20" t="str">
        <f>+VLOOKUP(Sitio_Publico[[#This Row],[contenido]],Estructura!$L$4:$O$18,4,0)</f>
        <v>C-366</v>
      </c>
      <c r="Z527" s="20" t="str">
        <f>+VLOOKUP(Sitio_Publico[[#This Row],[Filtro Integrado]],Estructura!$U$4:$W$52,3,0)</f>
        <v>FI-1</v>
      </c>
      <c r="AA527" s="20" t="str">
        <f>+VLOOKUP(Sitio_Publico[[#This Row],[Muestra]],Estructura!$Y$4:$AB$175,4,0)</f>
        <v>M-414</v>
      </c>
    </row>
    <row r="528" spans="1:27" ht="36" x14ac:dyDescent="0.3">
      <c r="A528" s="18" t="s">
        <v>1220</v>
      </c>
      <c r="B528" s="12">
        <f t="shared" si="280"/>
        <v>1</v>
      </c>
      <c r="C528" s="13" t="s">
        <v>968</v>
      </c>
      <c r="D528" s="13" t="s">
        <v>969</v>
      </c>
      <c r="E528" s="17">
        <v>10203</v>
      </c>
      <c r="F528" s="13" t="s">
        <v>1369</v>
      </c>
      <c r="G528" s="25" t="s">
        <v>1370</v>
      </c>
      <c r="H528" s="52" t="s">
        <v>749</v>
      </c>
      <c r="I528" s="12" t="s">
        <v>259</v>
      </c>
      <c r="J528" s="12" t="s">
        <v>450</v>
      </c>
      <c r="K528" s="12" t="s">
        <v>1371</v>
      </c>
      <c r="L528" s="12" t="s">
        <v>972</v>
      </c>
      <c r="M528" s="12" t="s">
        <v>1372</v>
      </c>
      <c r="N528" s="12" t="s">
        <v>974</v>
      </c>
      <c r="O528" s="28" t="s">
        <v>1849</v>
      </c>
      <c r="P52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Chonchi por tipo de cultivo, durante el Periodo 2020-2021 de acuerdo a datos recopilados por la Ministerio de Ciencias, Tecnología, Conocimiento e Innovación- Unidades</v>
      </c>
      <c r="Q528" s="27" t="s">
        <v>709</v>
      </c>
      <c r="R528" s="28"/>
      <c r="S528" s="15" t="s">
        <v>1850</v>
      </c>
      <c r="T528" s="16">
        <f t="shared" si="281"/>
        <v>777</v>
      </c>
      <c r="U528" s="24" t="s">
        <v>445</v>
      </c>
      <c r="V528" s="20" t="str">
        <f>+Sitio_Publico[[#This Row],[idcoleccion]]&amp;"-"&amp;Sitio_Publico[[#This Row],[id]]</f>
        <v>1-0527</v>
      </c>
      <c r="W528" s="20">
        <f>+VLOOKUP(Sitio_Publico[[#This Row],[territorio]],Estructura!$AE$4:$AH$1500,4,0)</f>
        <v>40010203</v>
      </c>
      <c r="X528" s="20" t="str">
        <f>+VLOOKUP(Sitio_Publico[[#This Row],[tema]],Estructura!$G$4:$J$1514,4,0)</f>
        <v>T-365</v>
      </c>
      <c r="Y528" s="20" t="str">
        <f>+VLOOKUP(Sitio_Publico[[#This Row],[contenido]],Estructura!$L$4:$O$18,4,0)</f>
        <v>C-366</v>
      </c>
      <c r="Z528" s="20" t="str">
        <f>+VLOOKUP(Sitio_Publico[[#This Row],[Filtro Integrado]],Estructura!$U$4:$W$52,3,0)</f>
        <v>FI-1</v>
      </c>
      <c r="AA528" s="20" t="str">
        <f>+VLOOKUP(Sitio_Publico[[#This Row],[Muestra]],Estructura!$Y$4:$AB$175,4,0)</f>
        <v>M-414</v>
      </c>
    </row>
    <row r="529" spans="1:27" ht="40.799999999999997" x14ac:dyDescent="0.3">
      <c r="A529" s="18" t="s">
        <v>1221</v>
      </c>
      <c r="B529" s="12">
        <f t="shared" si="280"/>
        <v>1</v>
      </c>
      <c r="C529" s="13" t="s">
        <v>968</v>
      </c>
      <c r="D529" s="13" t="s">
        <v>969</v>
      </c>
      <c r="E529" s="17">
        <v>10204</v>
      </c>
      <c r="F529" s="13" t="s">
        <v>1369</v>
      </c>
      <c r="G529" s="25" t="s">
        <v>1370</v>
      </c>
      <c r="H529" s="52" t="s">
        <v>749</v>
      </c>
      <c r="I529" s="12" t="s">
        <v>260</v>
      </c>
      <c r="J529" s="12" t="s">
        <v>450</v>
      </c>
      <c r="K529" s="12" t="s">
        <v>1371</v>
      </c>
      <c r="L529" s="12" t="s">
        <v>972</v>
      </c>
      <c r="M529" s="12" t="s">
        <v>1372</v>
      </c>
      <c r="N529" s="12" t="s">
        <v>974</v>
      </c>
      <c r="O529" s="28" t="s">
        <v>1851</v>
      </c>
      <c r="P52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Curaco de Vélez por tipo de cultivo, durante el Periodo 2020-2021 de acuerdo a datos recopilados por la Ministerio de Ciencias, Tecnología, Conocimiento e Innovación- Unidades</v>
      </c>
      <c r="Q529" s="27" t="s">
        <v>709</v>
      </c>
      <c r="R529" s="28"/>
      <c r="S529" s="15" t="s">
        <v>1852</v>
      </c>
      <c r="T529" s="16">
        <f t="shared" si="281"/>
        <v>777</v>
      </c>
      <c r="U529" s="24" t="s">
        <v>445</v>
      </c>
      <c r="V529" s="20" t="str">
        <f>+Sitio_Publico[[#This Row],[idcoleccion]]&amp;"-"&amp;Sitio_Publico[[#This Row],[id]]</f>
        <v>1-0528</v>
      </c>
      <c r="W529" s="20">
        <f>+VLOOKUP(Sitio_Publico[[#This Row],[territorio]],Estructura!$AE$4:$AH$1500,4,0)</f>
        <v>40010204</v>
      </c>
      <c r="X529" s="20" t="str">
        <f>+VLOOKUP(Sitio_Publico[[#This Row],[tema]],Estructura!$G$4:$J$1514,4,0)</f>
        <v>T-365</v>
      </c>
      <c r="Y529" s="20" t="str">
        <f>+VLOOKUP(Sitio_Publico[[#This Row],[contenido]],Estructura!$L$4:$O$18,4,0)</f>
        <v>C-366</v>
      </c>
      <c r="Z529" s="20" t="str">
        <f>+VLOOKUP(Sitio_Publico[[#This Row],[Filtro Integrado]],Estructura!$U$4:$W$52,3,0)</f>
        <v>FI-1</v>
      </c>
      <c r="AA529" s="20" t="str">
        <f>+VLOOKUP(Sitio_Publico[[#This Row],[Muestra]],Estructura!$Y$4:$AB$175,4,0)</f>
        <v>M-414</v>
      </c>
    </row>
    <row r="530" spans="1:27" ht="36" x14ac:dyDescent="0.3">
      <c r="A530" s="18" t="s">
        <v>1222</v>
      </c>
      <c r="B530" s="12">
        <f t="shared" si="280"/>
        <v>1</v>
      </c>
      <c r="C530" s="13" t="s">
        <v>968</v>
      </c>
      <c r="D530" s="13" t="s">
        <v>969</v>
      </c>
      <c r="E530" s="17">
        <v>10205</v>
      </c>
      <c r="F530" s="13" t="s">
        <v>1369</v>
      </c>
      <c r="G530" s="25" t="s">
        <v>1370</v>
      </c>
      <c r="H530" s="52" t="s">
        <v>749</v>
      </c>
      <c r="I530" s="12" t="s">
        <v>261</v>
      </c>
      <c r="J530" s="12" t="s">
        <v>450</v>
      </c>
      <c r="K530" s="12" t="s">
        <v>1371</v>
      </c>
      <c r="L530" s="12" t="s">
        <v>972</v>
      </c>
      <c r="M530" s="12" t="s">
        <v>1372</v>
      </c>
      <c r="N530" s="12" t="s">
        <v>974</v>
      </c>
      <c r="O530" s="28" t="s">
        <v>1853</v>
      </c>
      <c r="P53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Dalcahue por tipo de cultivo, durante el Periodo 2020-2021 de acuerdo a datos recopilados por la Ministerio de Ciencias, Tecnología, Conocimiento e Innovación- Unidades</v>
      </c>
      <c r="Q530" s="27" t="s">
        <v>709</v>
      </c>
      <c r="R530" s="28"/>
      <c r="S530" s="15" t="s">
        <v>1854</v>
      </c>
      <c r="T530" s="16">
        <f t="shared" si="281"/>
        <v>777</v>
      </c>
      <c r="U530" s="24" t="s">
        <v>445</v>
      </c>
      <c r="V530" s="20" t="str">
        <f>+Sitio_Publico[[#This Row],[idcoleccion]]&amp;"-"&amp;Sitio_Publico[[#This Row],[id]]</f>
        <v>1-0529</v>
      </c>
      <c r="W530" s="20">
        <f>+VLOOKUP(Sitio_Publico[[#This Row],[territorio]],Estructura!$AE$4:$AH$1500,4,0)</f>
        <v>40010205</v>
      </c>
      <c r="X530" s="20" t="str">
        <f>+VLOOKUP(Sitio_Publico[[#This Row],[tema]],Estructura!$G$4:$J$1514,4,0)</f>
        <v>T-365</v>
      </c>
      <c r="Y530" s="20" t="str">
        <f>+VLOOKUP(Sitio_Publico[[#This Row],[contenido]],Estructura!$L$4:$O$18,4,0)</f>
        <v>C-366</v>
      </c>
      <c r="Z530" s="20" t="str">
        <f>+VLOOKUP(Sitio_Publico[[#This Row],[Filtro Integrado]],Estructura!$U$4:$W$52,3,0)</f>
        <v>FI-1</v>
      </c>
      <c r="AA530" s="20" t="str">
        <f>+VLOOKUP(Sitio_Publico[[#This Row],[Muestra]],Estructura!$Y$4:$AB$175,4,0)</f>
        <v>M-414</v>
      </c>
    </row>
    <row r="531" spans="1:27" ht="40.799999999999997" x14ac:dyDescent="0.3">
      <c r="A531" s="18" t="s">
        <v>1223</v>
      </c>
      <c r="B531" s="12">
        <f t="shared" si="280"/>
        <v>1</v>
      </c>
      <c r="C531" s="13" t="s">
        <v>968</v>
      </c>
      <c r="D531" s="13" t="s">
        <v>969</v>
      </c>
      <c r="E531" s="17">
        <v>10206</v>
      </c>
      <c r="F531" s="13" t="s">
        <v>1369</v>
      </c>
      <c r="G531" s="25" t="s">
        <v>1370</v>
      </c>
      <c r="H531" s="52" t="s">
        <v>749</v>
      </c>
      <c r="I531" s="12" t="s">
        <v>262</v>
      </c>
      <c r="J531" s="12" t="s">
        <v>450</v>
      </c>
      <c r="K531" s="12" t="s">
        <v>1371</v>
      </c>
      <c r="L531" s="12" t="s">
        <v>972</v>
      </c>
      <c r="M531" s="12" t="s">
        <v>1372</v>
      </c>
      <c r="N531" s="12" t="s">
        <v>974</v>
      </c>
      <c r="O531" s="28" t="s">
        <v>1855</v>
      </c>
      <c r="P53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Puqueldón por tipo de cultivo, durante el Periodo 2020-2021 de acuerdo a datos recopilados por la Ministerio de Ciencias, Tecnología, Conocimiento e Innovación- Unidades</v>
      </c>
      <c r="Q531" s="27" t="s">
        <v>709</v>
      </c>
      <c r="R531" s="28"/>
      <c r="S531" s="15" t="s">
        <v>1856</v>
      </c>
      <c r="T531" s="16">
        <f t="shared" si="281"/>
        <v>777</v>
      </c>
      <c r="U531" s="24" t="s">
        <v>445</v>
      </c>
      <c r="V531" s="20" t="str">
        <f>+Sitio_Publico[[#This Row],[idcoleccion]]&amp;"-"&amp;Sitio_Publico[[#This Row],[id]]</f>
        <v>1-0530</v>
      </c>
      <c r="W531" s="20">
        <f>+VLOOKUP(Sitio_Publico[[#This Row],[territorio]],Estructura!$AE$4:$AH$1500,4,0)</f>
        <v>40010206</v>
      </c>
      <c r="X531" s="20" t="str">
        <f>+VLOOKUP(Sitio_Publico[[#This Row],[tema]],Estructura!$G$4:$J$1514,4,0)</f>
        <v>T-365</v>
      </c>
      <c r="Y531" s="20" t="str">
        <f>+VLOOKUP(Sitio_Publico[[#This Row],[contenido]],Estructura!$L$4:$O$18,4,0)</f>
        <v>C-366</v>
      </c>
      <c r="Z531" s="20" t="str">
        <f>+VLOOKUP(Sitio_Publico[[#This Row],[Filtro Integrado]],Estructura!$U$4:$W$52,3,0)</f>
        <v>FI-1</v>
      </c>
      <c r="AA531" s="20" t="str">
        <f>+VLOOKUP(Sitio_Publico[[#This Row],[Muestra]],Estructura!$Y$4:$AB$175,4,0)</f>
        <v>M-414</v>
      </c>
    </row>
    <row r="532" spans="1:27" ht="36" x14ac:dyDescent="0.3">
      <c r="A532" s="18" t="s">
        <v>1224</v>
      </c>
      <c r="B532" s="12">
        <f t="shared" si="280"/>
        <v>1</v>
      </c>
      <c r="C532" s="13" t="s">
        <v>968</v>
      </c>
      <c r="D532" s="13" t="s">
        <v>969</v>
      </c>
      <c r="E532" s="17">
        <v>10207</v>
      </c>
      <c r="F532" s="13" t="s">
        <v>1369</v>
      </c>
      <c r="G532" s="25" t="s">
        <v>1370</v>
      </c>
      <c r="H532" s="52" t="s">
        <v>749</v>
      </c>
      <c r="I532" s="12" t="s">
        <v>263</v>
      </c>
      <c r="J532" s="12" t="s">
        <v>450</v>
      </c>
      <c r="K532" s="12" t="s">
        <v>1371</v>
      </c>
      <c r="L532" s="12" t="s">
        <v>972</v>
      </c>
      <c r="M532" s="12" t="s">
        <v>1372</v>
      </c>
      <c r="N532" s="12" t="s">
        <v>974</v>
      </c>
      <c r="O532" s="28" t="s">
        <v>1857</v>
      </c>
      <c r="P53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Queilén por tipo de cultivo, durante el Periodo 2020-2021 de acuerdo a datos recopilados por la Ministerio de Ciencias, Tecnología, Conocimiento e Innovación- Unidades</v>
      </c>
      <c r="Q532" s="27" t="s">
        <v>709</v>
      </c>
      <c r="R532" s="28"/>
      <c r="S532" s="15" t="s">
        <v>1858</v>
      </c>
      <c r="T532" s="16">
        <f t="shared" si="281"/>
        <v>777</v>
      </c>
      <c r="U532" s="24" t="s">
        <v>445</v>
      </c>
      <c r="V532" s="20" t="str">
        <f>+Sitio_Publico[[#This Row],[idcoleccion]]&amp;"-"&amp;Sitio_Publico[[#This Row],[id]]</f>
        <v>1-0531</v>
      </c>
      <c r="W532" s="20">
        <f>+VLOOKUP(Sitio_Publico[[#This Row],[territorio]],Estructura!$AE$4:$AH$1500,4,0)</f>
        <v>40010207</v>
      </c>
      <c r="X532" s="20" t="str">
        <f>+VLOOKUP(Sitio_Publico[[#This Row],[tema]],Estructura!$G$4:$J$1514,4,0)</f>
        <v>T-365</v>
      </c>
      <c r="Y532" s="20" t="str">
        <f>+VLOOKUP(Sitio_Publico[[#This Row],[contenido]],Estructura!$L$4:$O$18,4,0)</f>
        <v>C-366</v>
      </c>
      <c r="Z532" s="20" t="str">
        <f>+VLOOKUP(Sitio_Publico[[#This Row],[Filtro Integrado]],Estructura!$U$4:$W$52,3,0)</f>
        <v>FI-1</v>
      </c>
      <c r="AA532" s="20" t="str">
        <f>+VLOOKUP(Sitio_Publico[[#This Row],[Muestra]],Estructura!$Y$4:$AB$175,4,0)</f>
        <v>M-414</v>
      </c>
    </row>
    <row r="533" spans="1:27" ht="36" x14ac:dyDescent="0.3">
      <c r="A533" s="18" t="s">
        <v>1225</v>
      </c>
      <c r="B533" s="12">
        <f t="shared" si="280"/>
        <v>1</v>
      </c>
      <c r="C533" s="13" t="s">
        <v>968</v>
      </c>
      <c r="D533" s="13" t="s">
        <v>969</v>
      </c>
      <c r="E533" s="17">
        <v>10208</v>
      </c>
      <c r="F533" s="13" t="s">
        <v>1369</v>
      </c>
      <c r="G533" s="25" t="s">
        <v>1370</v>
      </c>
      <c r="H533" s="52" t="s">
        <v>749</v>
      </c>
      <c r="I533" s="12" t="s">
        <v>264</v>
      </c>
      <c r="J533" s="12" t="s">
        <v>450</v>
      </c>
      <c r="K533" s="12" t="s">
        <v>1371</v>
      </c>
      <c r="L533" s="12" t="s">
        <v>972</v>
      </c>
      <c r="M533" s="12" t="s">
        <v>1372</v>
      </c>
      <c r="N533" s="12" t="s">
        <v>974</v>
      </c>
      <c r="O533" s="28" t="s">
        <v>1859</v>
      </c>
      <c r="P53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Quellón por tipo de cultivo, durante el Periodo 2020-2021 de acuerdo a datos recopilados por la Ministerio de Ciencias, Tecnología, Conocimiento e Innovación- Unidades</v>
      </c>
      <c r="Q533" s="27" t="s">
        <v>709</v>
      </c>
      <c r="R533" s="28"/>
      <c r="S533" s="15" t="s">
        <v>1860</v>
      </c>
      <c r="T533" s="16">
        <f t="shared" si="281"/>
        <v>777</v>
      </c>
      <c r="U533" s="24" t="s">
        <v>445</v>
      </c>
      <c r="V533" s="20" t="str">
        <f>+Sitio_Publico[[#This Row],[idcoleccion]]&amp;"-"&amp;Sitio_Publico[[#This Row],[id]]</f>
        <v>1-0532</v>
      </c>
      <c r="W533" s="20">
        <f>+VLOOKUP(Sitio_Publico[[#This Row],[territorio]],Estructura!$AE$4:$AH$1500,4,0)</f>
        <v>40010208</v>
      </c>
      <c r="X533" s="20" t="str">
        <f>+VLOOKUP(Sitio_Publico[[#This Row],[tema]],Estructura!$G$4:$J$1514,4,0)</f>
        <v>T-365</v>
      </c>
      <c r="Y533" s="20" t="str">
        <f>+VLOOKUP(Sitio_Publico[[#This Row],[contenido]],Estructura!$L$4:$O$18,4,0)</f>
        <v>C-366</v>
      </c>
      <c r="Z533" s="20" t="str">
        <f>+VLOOKUP(Sitio_Publico[[#This Row],[Filtro Integrado]],Estructura!$U$4:$W$52,3,0)</f>
        <v>FI-1</v>
      </c>
      <c r="AA533" s="20" t="str">
        <f>+VLOOKUP(Sitio_Publico[[#This Row],[Muestra]],Estructura!$Y$4:$AB$175,4,0)</f>
        <v>M-414</v>
      </c>
    </row>
    <row r="534" spans="1:27" ht="36" x14ac:dyDescent="0.3">
      <c r="A534" s="18" t="s">
        <v>1226</v>
      </c>
      <c r="B534" s="12">
        <f t="shared" si="280"/>
        <v>1</v>
      </c>
      <c r="C534" s="13" t="s">
        <v>968</v>
      </c>
      <c r="D534" s="13" t="s">
        <v>969</v>
      </c>
      <c r="E534" s="17">
        <v>10209</v>
      </c>
      <c r="F534" s="13" t="s">
        <v>1369</v>
      </c>
      <c r="G534" s="25" t="s">
        <v>1370</v>
      </c>
      <c r="H534" s="52" t="s">
        <v>749</v>
      </c>
      <c r="I534" s="12" t="s">
        <v>265</v>
      </c>
      <c r="J534" s="12" t="s">
        <v>450</v>
      </c>
      <c r="K534" s="12" t="s">
        <v>1371</v>
      </c>
      <c r="L534" s="12" t="s">
        <v>972</v>
      </c>
      <c r="M534" s="12" t="s">
        <v>1372</v>
      </c>
      <c r="N534" s="12" t="s">
        <v>974</v>
      </c>
      <c r="O534" s="28" t="s">
        <v>1861</v>
      </c>
      <c r="P53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Quemchi por tipo de cultivo, durante el Periodo 2020-2021 de acuerdo a datos recopilados por la Ministerio de Ciencias, Tecnología, Conocimiento e Innovación- Unidades</v>
      </c>
      <c r="Q534" s="27" t="s">
        <v>709</v>
      </c>
      <c r="R534" s="28"/>
      <c r="S534" s="15" t="s">
        <v>1862</v>
      </c>
      <c r="T534" s="16">
        <f t="shared" si="281"/>
        <v>777</v>
      </c>
      <c r="U534" s="24" t="s">
        <v>445</v>
      </c>
      <c r="V534" s="20" t="str">
        <f>+Sitio_Publico[[#This Row],[idcoleccion]]&amp;"-"&amp;Sitio_Publico[[#This Row],[id]]</f>
        <v>1-0533</v>
      </c>
      <c r="W534" s="20">
        <f>+VLOOKUP(Sitio_Publico[[#This Row],[territorio]],Estructura!$AE$4:$AH$1500,4,0)</f>
        <v>40010209</v>
      </c>
      <c r="X534" s="20" t="str">
        <f>+VLOOKUP(Sitio_Publico[[#This Row],[tema]],Estructura!$G$4:$J$1514,4,0)</f>
        <v>T-365</v>
      </c>
      <c r="Y534" s="20" t="str">
        <f>+VLOOKUP(Sitio_Publico[[#This Row],[contenido]],Estructura!$L$4:$O$18,4,0)</f>
        <v>C-366</v>
      </c>
      <c r="Z534" s="20" t="str">
        <f>+VLOOKUP(Sitio_Publico[[#This Row],[Filtro Integrado]],Estructura!$U$4:$W$52,3,0)</f>
        <v>FI-1</v>
      </c>
      <c r="AA534" s="20" t="str">
        <f>+VLOOKUP(Sitio_Publico[[#This Row],[Muestra]],Estructura!$Y$4:$AB$175,4,0)</f>
        <v>M-414</v>
      </c>
    </row>
    <row r="535" spans="1:27" ht="36" x14ac:dyDescent="0.3">
      <c r="A535" s="18" t="s">
        <v>1227</v>
      </c>
      <c r="B535" s="12">
        <f t="shared" si="280"/>
        <v>1</v>
      </c>
      <c r="C535" s="13" t="s">
        <v>968</v>
      </c>
      <c r="D535" s="13" t="s">
        <v>969</v>
      </c>
      <c r="E535" s="17">
        <v>10210</v>
      </c>
      <c r="F535" s="13" t="s">
        <v>1369</v>
      </c>
      <c r="G535" s="25" t="s">
        <v>1370</v>
      </c>
      <c r="H535" s="52" t="s">
        <v>749</v>
      </c>
      <c r="I535" s="12" t="s">
        <v>266</v>
      </c>
      <c r="J535" s="12" t="s">
        <v>450</v>
      </c>
      <c r="K535" s="12" t="s">
        <v>1371</v>
      </c>
      <c r="L535" s="12" t="s">
        <v>972</v>
      </c>
      <c r="M535" s="12" t="s">
        <v>1372</v>
      </c>
      <c r="N535" s="12" t="s">
        <v>974</v>
      </c>
      <c r="O535" s="28" t="s">
        <v>1863</v>
      </c>
      <c r="P53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Quinchao por tipo de cultivo, durante el Periodo 2020-2021 de acuerdo a datos recopilados por la Ministerio de Ciencias, Tecnología, Conocimiento e Innovación- Unidades</v>
      </c>
      <c r="Q535" s="27" t="s">
        <v>709</v>
      </c>
      <c r="R535" s="28"/>
      <c r="S535" s="15" t="s">
        <v>1864</v>
      </c>
      <c r="T535" s="16">
        <f t="shared" si="281"/>
        <v>777</v>
      </c>
      <c r="U535" s="24" t="s">
        <v>445</v>
      </c>
      <c r="V535" s="20" t="str">
        <f>+Sitio_Publico[[#This Row],[idcoleccion]]&amp;"-"&amp;Sitio_Publico[[#This Row],[id]]</f>
        <v>1-0534</v>
      </c>
      <c r="W535" s="20">
        <f>+VLOOKUP(Sitio_Publico[[#This Row],[territorio]],Estructura!$AE$4:$AH$1500,4,0)</f>
        <v>40010210</v>
      </c>
      <c r="X535" s="20" t="str">
        <f>+VLOOKUP(Sitio_Publico[[#This Row],[tema]],Estructura!$G$4:$J$1514,4,0)</f>
        <v>T-365</v>
      </c>
      <c r="Y535" s="20" t="str">
        <f>+VLOOKUP(Sitio_Publico[[#This Row],[contenido]],Estructura!$L$4:$O$18,4,0)</f>
        <v>C-366</v>
      </c>
      <c r="Z535" s="20" t="str">
        <f>+VLOOKUP(Sitio_Publico[[#This Row],[Filtro Integrado]],Estructura!$U$4:$W$52,3,0)</f>
        <v>FI-1</v>
      </c>
      <c r="AA535" s="20" t="str">
        <f>+VLOOKUP(Sitio_Publico[[#This Row],[Muestra]],Estructura!$Y$4:$AB$175,4,0)</f>
        <v>M-414</v>
      </c>
    </row>
    <row r="536" spans="1:27" ht="36" x14ac:dyDescent="0.3">
      <c r="A536" s="18" t="s">
        <v>1228</v>
      </c>
      <c r="B536" s="12">
        <f t="shared" si="280"/>
        <v>1</v>
      </c>
      <c r="C536" s="13" t="s">
        <v>968</v>
      </c>
      <c r="D536" s="13" t="s">
        <v>969</v>
      </c>
      <c r="E536" s="17">
        <v>10301</v>
      </c>
      <c r="F536" s="13" t="s">
        <v>1369</v>
      </c>
      <c r="G536" s="25" t="s">
        <v>1370</v>
      </c>
      <c r="H536" s="52" t="s">
        <v>749</v>
      </c>
      <c r="I536" s="12" t="s">
        <v>267</v>
      </c>
      <c r="J536" s="12" t="s">
        <v>450</v>
      </c>
      <c r="K536" s="12" t="s">
        <v>1371</v>
      </c>
      <c r="L536" s="12" t="s">
        <v>972</v>
      </c>
      <c r="M536" s="12" t="s">
        <v>1372</v>
      </c>
      <c r="N536" s="12" t="s">
        <v>974</v>
      </c>
      <c r="O536" s="28" t="s">
        <v>1865</v>
      </c>
      <c r="P53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Osorno por tipo de cultivo, durante el Periodo 2020-2021 de acuerdo a datos recopilados por la Ministerio de Ciencias, Tecnología, Conocimiento e Innovación- Unidades</v>
      </c>
      <c r="Q536" s="27" t="s">
        <v>709</v>
      </c>
      <c r="R536" s="28"/>
      <c r="S536" s="15" t="s">
        <v>1866</v>
      </c>
      <c r="T536" s="16">
        <f t="shared" si="281"/>
        <v>777</v>
      </c>
      <c r="U536" s="24" t="s">
        <v>445</v>
      </c>
      <c r="V536" s="20" t="str">
        <f>+Sitio_Publico[[#This Row],[idcoleccion]]&amp;"-"&amp;Sitio_Publico[[#This Row],[id]]</f>
        <v>1-0535</v>
      </c>
      <c r="W536" s="20">
        <f>+VLOOKUP(Sitio_Publico[[#This Row],[territorio]],Estructura!$AE$4:$AH$1500,4,0)</f>
        <v>40010301</v>
      </c>
      <c r="X536" s="20" t="str">
        <f>+VLOOKUP(Sitio_Publico[[#This Row],[tema]],Estructura!$G$4:$J$1514,4,0)</f>
        <v>T-365</v>
      </c>
      <c r="Y536" s="20" t="str">
        <f>+VLOOKUP(Sitio_Publico[[#This Row],[contenido]],Estructura!$L$4:$O$18,4,0)</f>
        <v>C-366</v>
      </c>
      <c r="Z536" s="20" t="str">
        <f>+VLOOKUP(Sitio_Publico[[#This Row],[Filtro Integrado]],Estructura!$U$4:$W$52,3,0)</f>
        <v>FI-1</v>
      </c>
      <c r="AA536" s="20" t="str">
        <f>+VLOOKUP(Sitio_Publico[[#This Row],[Muestra]],Estructura!$Y$4:$AB$175,4,0)</f>
        <v>M-414</v>
      </c>
    </row>
    <row r="537" spans="1:27" ht="40.799999999999997" x14ac:dyDescent="0.3">
      <c r="A537" s="18" t="s">
        <v>1229</v>
      </c>
      <c r="B537" s="12">
        <f t="shared" si="280"/>
        <v>1</v>
      </c>
      <c r="C537" s="13" t="s">
        <v>968</v>
      </c>
      <c r="D537" s="13" t="s">
        <v>969</v>
      </c>
      <c r="E537" s="17">
        <v>10302</v>
      </c>
      <c r="F537" s="13" t="s">
        <v>1369</v>
      </c>
      <c r="G537" s="25" t="s">
        <v>1370</v>
      </c>
      <c r="H537" s="52" t="s">
        <v>749</v>
      </c>
      <c r="I537" s="12" t="s">
        <v>268</v>
      </c>
      <c r="J537" s="12" t="s">
        <v>450</v>
      </c>
      <c r="K537" s="12" t="s">
        <v>1371</v>
      </c>
      <c r="L537" s="12" t="s">
        <v>972</v>
      </c>
      <c r="M537" s="12" t="s">
        <v>1372</v>
      </c>
      <c r="N537" s="12" t="s">
        <v>974</v>
      </c>
      <c r="O537" s="28" t="s">
        <v>1867</v>
      </c>
      <c r="P53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Puerto Octay por tipo de cultivo, durante el Periodo 2020-2021 de acuerdo a datos recopilados por la Ministerio de Ciencias, Tecnología, Conocimiento e Innovación- Unidades</v>
      </c>
      <c r="Q537" s="27" t="s">
        <v>709</v>
      </c>
      <c r="R537" s="28"/>
      <c r="S537" s="15" t="s">
        <v>1868</v>
      </c>
      <c r="T537" s="16">
        <f t="shared" si="281"/>
        <v>777</v>
      </c>
      <c r="U537" s="24" t="s">
        <v>445</v>
      </c>
      <c r="V537" s="20" t="str">
        <f>+Sitio_Publico[[#This Row],[idcoleccion]]&amp;"-"&amp;Sitio_Publico[[#This Row],[id]]</f>
        <v>1-0536</v>
      </c>
      <c r="W537" s="20">
        <f>+VLOOKUP(Sitio_Publico[[#This Row],[territorio]],Estructura!$AE$4:$AH$1500,4,0)</f>
        <v>40010302</v>
      </c>
      <c r="X537" s="20" t="str">
        <f>+VLOOKUP(Sitio_Publico[[#This Row],[tema]],Estructura!$G$4:$J$1514,4,0)</f>
        <v>T-365</v>
      </c>
      <c r="Y537" s="20" t="str">
        <f>+VLOOKUP(Sitio_Publico[[#This Row],[contenido]],Estructura!$L$4:$O$18,4,0)</f>
        <v>C-366</v>
      </c>
      <c r="Z537" s="20" t="str">
        <f>+VLOOKUP(Sitio_Publico[[#This Row],[Filtro Integrado]],Estructura!$U$4:$W$52,3,0)</f>
        <v>FI-1</v>
      </c>
      <c r="AA537" s="20" t="str">
        <f>+VLOOKUP(Sitio_Publico[[#This Row],[Muestra]],Estructura!$Y$4:$AB$175,4,0)</f>
        <v>M-414</v>
      </c>
    </row>
    <row r="538" spans="1:27" ht="40.799999999999997" x14ac:dyDescent="0.3">
      <c r="A538" s="18" t="s">
        <v>1230</v>
      </c>
      <c r="B538" s="12">
        <f t="shared" si="280"/>
        <v>1</v>
      </c>
      <c r="C538" s="13" t="s">
        <v>968</v>
      </c>
      <c r="D538" s="13" t="s">
        <v>969</v>
      </c>
      <c r="E538" s="17">
        <v>10303</v>
      </c>
      <c r="F538" s="13" t="s">
        <v>1369</v>
      </c>
      <c r="G538" s="25" t="s">
        <v>1370</v>
      </c>
      <c r="H538" s="52" t="s">
        <v>749</v>
      </c>
      <c r="I538" s="12" t="s">
        <v>269</v>
      </c>
      <c r="J538" s="12" t="s">
        <v>450</v>
      </c>
      <c r="K538" s="12" t="s">
        <v>1371</v>
      </c>
      <c r="L538" s="12" t="s">
        <v>972</v>
      </c>
      <c r="M538" s="12" t="s">
        <v>1372</v>
      </c>
      <c r="N538" s="12" t="s">
        <v>974</v>
      </c>
      <c r="O538" s="28" t="s">
        <v>1869</v>
      </c>
      <c r="P53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Purranque por tipo de cultivo, durante el Periodo 2020-2021 de acuerdo a datos recopilados por la Ministerio de Ciencias, Tecnología, Conocimiento e Innovación- Unidades</v>
      </c>
      <c r="Q538" s="27" t="s">
        <v>709</v>
      </c>
      <c r="R538" s="28"/>
      <c r="S538" s="15" t="s">
        <v>1870</v>
      </c>
      <c r="T538" s="16">
        <f t="shared" si="281"/>
        <v>777</v>
      </c>
      <c r="U538" s="24" t="s">
        <v>445</v>
      </c>
      <c r="V538" s="20" t="str">
        <f>+Sitio_Publico[[#This Row],[idcoleccion]]&amp;"-"&amp;Sitio_Publico[[#This Row],[id]]</f>
        <v>1-0537</v>
      </c>
      <c r="W538" s="20">
        <f>+VLOOKUP(Sitio_Publico[[#This Row],[territorio]],Estructura!$AE$4:$AH$1500,4,0)</f>
        <v>40010303</v>
      </c>
      <c r="X538" s="20" t="str">
        <f>+VLOOKUP(Sitio_Publico[[#This Row],[tema]],Estructura!$G$4:$J$1514,4,0)</f>
        <v>T-365</v>
      </c>
      <c r="Y538" s="20" t="str">
        <f>+VLOOKUP(Sitio_Publico[[#This Row],[contenido]],Estructura!$L$4:$O$18,4,0)</f>
        <v>C-366</v>
      </c>
      <c r="Z538" s="20" t="str">
        <f>+VLOOKUP(Sitio_Publico[[#This Row],[Filtro Integrado]],Estructura!$U$4:$W$52,3,0)</f>
        <v>FI-1</v>
      </c>
      <c r="AA538" s="20" t="str">
        <f>+VLOOKUP(Sitio_Publico[[#This Row],[Muestra]],Estructura!$Y$4:$AB$175,4,0)</f>
        <v>M-414</v>
      </c>
    </row>
    <row r="539" spans="1:27" ht="36" x14ac:dyDescent="0.3">
      <c r="A539" s="18" t="s">
        <v>1231</v>
      </c>
      <c r="B539" s="12">
        <f t="shared" si="280"/>
        <v>1</v>
      </c>
      <c r="C539" s="13" t="s">
        <v>968</v>
      </c>
      <c r="D539" s="13" t="s">
        <v>969</v>
      </c>
      <c r="E539" s="17">
        <v>10304</v>
      </c>
      <c r="F539" s="13" t="s">
        <v>1369</v>
      </c>
      <c r="G539" s="25" t="s">
        <v>1370</v>
      </c>
      <c r="H539" s="52" t="s">
        <v>749</v>
      </c>
      <c r="I539" s="12" t="s">
        <v>270</v>
      </c>
      <c r="J539" s="12" t="s">
        <v>450</v>
      </c>
      <c r="K539" s="12" t="s">
        <v>1371</v>
      </c>
      <c r="L539" s="12" t="s">
        <v>972</v>
      </c>
      <c r="M539" s="12" t="s">
        <v>1372</v>
      </c>
      <c r="N539" s="12" t="s">
        <v>974</v>
      </c>
      <c r="O539" s="28" t="s">
        <v>1871</v>
      </c>
      <c r="P53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Puyehue por tipo de cultivo, durante el Periodo 2020-2021 de acuerdo a datos recopilados por la Ministerio de Ciencias, Tecnología, Conocimiento e Innovación- Unidades</v>
      </c>
      <c r="Q539" s="27" t="s">
        <v>709</v>
      </c>
      <c r="R539" s="28"/>
      <c r="S539" s="15" t="s">
        <v>1872</v>
      </c>
      <c r="T539" s="16">
        <f t="shared" si="281"/>
        <v>777</v>
      </c>
      <c r="U539" s="24" t="s">
        <v>445</v>
      </c>
      <c r="V539" s="20" t="str">
        <f>+Sitio_Publico[[#This Row],[idcoleccion]]&amp;"-"&amp;Sitio_Publico[[#This Row],[id]]</f>
        <v>1-0538</v>
      </c>
      <c r="W539" s="20">
        <f>+VLOOKUP(Sitio_Publico[[#This Row],[territorio]],Estructura!$AE$4:$AH$1500,4,0)</f>
        <v>40010304</v>
      </c>
      <c r="X539" s="20" t="str">
        <f>+VLOOKUP(Sitio_Publico[[#This Row],[tema]],Estructura!$G$4:$J$1514,4,0)</f>
        <v>T-365</v>
      </c>
      <c r="Y539" s="20" t="str">
        <f>+VLOOKUP(Sitio_Publico[[#This Row],[contenido]],Estructura!$L$4:$O$18,4,0)</f>
        <v>C-366</v>
      </c>
      <c r="Z539" s="20" t="str">
        <f>+VLOOKUP(Sitio_Publico[[#This Row],[Filtro Integrado]],Estructura!$U$4:$W$52,3,0)</f>
        <v>FI-1</v>
      </c>
      <c r="AA539" s="20" t="str">
        <f>+VLOOKUP(Sitio_Publico[[#This Row],[Muestra]],Estructura!$Y$4:$AB$175,4,0)</f>
        <v>M-414</v>
      </c>
    </row>
    <row r="540" spans="1:27" ht="36" x14ac:dyDescent="0.3">
      <c r="A540" s="18" t="s">
        <v>1232</v>
      </c>
      <c r="B540" s="12">
        <f t="shared" si="280"/>
        <v>1</v>
      </c>
      <c r="C540" s="13" t="s">
        <v>968</v>
      </c>
      <c r="D540" s="13" t="s">
        <v>969</v>
      </c>
      <c r="E540" s="17">
        <v>10305</v>
      </c>
      <c r="F540" s="13" t="s">
        <v>1369</v>
      </c>
      <c r="G540" s="25" t="s">
        <v>1370</v>
      </c>
      <c r="H540" s="52" t="s">
        <v>749</v>
      </c>
      <c r="I540" s="12" t="s">
        <v>271</v>
      </c>
      <c r="J540" s="12" t="s">
        <v>450</v>
      </c>
      <c r="K540" s="12" t="s">
        <v>1371</v>
      </c>
      <c r="L540" s="12" t="s">
        <v>972</v>
      </c>
      <c r="M540" s="12" t="s">
        <v>1372</v>
      </c>
      <c r="N540" s="12" t="s">
        <v>974</v>
      </c>
      <c r="O540" s="28" t="s">
        <v>1873</v>
      </c>
      <c r="P54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Negro por tipo de cultivo, durante el Periodo 2020-2021 de acuerdo a datos recopilados por la Ministerio de Ciencias, Tecnología, Conocimiento e Innovación- Unidades</v>
      </c>
      <c r="Q540" s="27" t="s">
        <v>709</v>
      </c>
      <c r="R540" s="28"/>
      <c r="S540" s="15" t="s">
        <v>1874</v>
      </c>
      <c r="T540" s="16">
        <f t="shared" si="281"/>
        <v>777</v>
      </c>
      <c r="U540" s="24" t="s">
        <v>445</v>
      </c>
      <c r="V540" s="20" t="str">
        <f>+Sitio_Publico[[#This Row],[idcoleccion]]&amp;"-"&amp;Sitio_Publico[[#This Row],[id]]</f>
        <v>1-0539</v>
      </c>
      <c r="W540" s="20">
        <f>+VLOOKUP(Sitio_Publico[[#This Row],[territorio]],Estructura!$AE$4:$AH$1500,4,0)</f>
        <v>40010305</v>
      </c>
      <c r="X540" s="20" t="str">
        <f>+VLOOKUP(Sitio_Publico[[#This Row],[tema]],Estructura!$G$4:$J$1514,4,0)</f>
        <v>T-365</v>
      </c>
      <c r="Y540" s="20" t="str">
        <f>+VLOOKUP(Sitio_Publico[[#This Row],[contenido]],Estructura!$L$4:$O$18,4,0)</f>
        <v>C-366</v>
      </c>
      <c r="Z540" s="20" t="str">
        <f>+VLOOKUP(Sitio_Publico[[#This Row],[Filtro Integrado]],Estructura!$U$4:$W$52,3,0)</f>
        <v>FI-1</v>
      </c>
      <c r="AA540" s="20" t="str">
        <f>+VLOOKUP(Sitio_Publico[[#This Row],[Muestra]],Estructura!$Y$4:$AB$175,4,0)</f>
        <v>M-414</v>
      </c>
    </row>
    <row r="541" spans="1:27" ht="40.799999999999997" x14ac:dyDescent="0.3">
      <c r="A541" s="18" t="s">
        <v>1233</v>
      </c>
      <c r="B541" s="12">
        <f t="shared" si="280"/>
        <v>1</v>
      </c>
      <c r="C541" s="13" t="s">
        <v>968</v>
      </c>
      <c r="D541" s="13" t="s">
        <v>969</v>
      </c>
      <c r="E541" s="17">
        <v>10306</v>
      </c>
      <c r="F541" s="13" t="s">
        <v>1369</v>
      </c>
      <c r="G541" s="25" t="s">
        <v>1370</v>
      </c>
      <c r="H541" s="52" t="s">
        <v>749</v>
      </c>
      <c r="I541" s="12" t="s">
        <v>272</v>
      </c>
      <c r="J541" s="12" t="s">
        <v>450</v>
      </c>
      <c r="K541" s="12" t="s">
        <v>1371</v>
      </c>
      <c r="L541" s="12" t="s">
        <v>972</v>
      </c>
      <c r="M541" s="12" t="s">
        <v>1372</v>
      </c>
      <c r="N541" s="12" t="s">
        <v>974</v>
      </c>
      <c r="O541" s="28" t="s">
        <v>1875</v>
      </c>
      <c r="P54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Juan de La Costa por tipo de cultivo, durante el Periodo 2020-2021 de acuerdo a datos recopilados por la Ministerio de Ciencias, Tecnología, Conocimiento e Innovación- Unidades</v>
      </c>
      <c r="Q541" s="27" t="s">
        <v>709</v>
      </c>
      <c r="R541" s="28"/>
      <c r="S541" s="15" t="s">
        <v>1876</v>
      </c>
      <c r="T541" s="16">
        <f t="shared" si="281"/>
        <v>777</v>
      </c>
      <c r="U541" s="24" t="s">
        <v>445</v>
      </c>
      <c r="V541" s="20" t="str">
        <f>+Sitio_Publico[[#This Row],[idcoleccion]]&amp;"-"&amp;Sitio_Publico[[#This Row],[id]]</f>
        <v>1-0540</v>
      </c>
      <c r="W541" s="20">
        <f>+VLOOKUP(Sitio_Publico[[#This Row],[territorio]],Estructura!$AE$4:$AH$1500,4,0)</f>
        <v>40010306</v>
      </c>
      <c r="X541" s="20" t="str">
        <f>+VLOOKUP(Sitio_Publico[[#This Row],[tema]],Estructura!$G$4:$J$1514,4,0)</f>
        <v>T-365</v>
      </c>
      <c r="Y541" s="20" t="str">
        <f>+VLOOKUP(Sitio_Publico[[#This Row],[contenido]],Estructura!$L$4:$O$18,4,0)</f>
        <v>C-366</v>
      </c>
      <c r="Z541" s="20" t="str">
        <f>+VLOOKUP(Sitio_Publico[[#This Row],[Filtro Integrado]],Estructura!$U$4:$W$52,3,0)</f>
        <v>FI-1</v>
      </c>
      <c r="AA541" s="20" t="str">
        <f>+VLOOKUP(Sitio_Publico[[#This Row],[Muestra]],Estructura!$Y$4:$AB$175,4,0)</f>
        <v>M-414</v>
      </c>
    </row>
    <row r="542" spans="1:27" ht="36" x14ac:dyDescent="0.3">
      <c r="A542" s="18" t="s">
        <v>1234</v>
      </c>
      <c r="B542" s="12">
        <f t="shared" si="280"/>
        <v>1</v>
      </c>
      <c r="C542" s="13" t="s">
        <v>968</v>
      </c>
      <c r="D542" s="13" t="s">
        <v>969</v>
      </c>
      <c r="E542" s="17">
        <v>10307</v>
      </c>
      <c r="F542" s="13" t="s">
        <v>1369</v>
      </c>
      <c r="G542" s="25" t="s">
        <v>1370</v>
      </c>
      <c r="H542" s="52" t="s">
        <v>749</v>
      </c>
      <c r="I542" s="12" t="s">
        <v>273</v>
      </c>
      <c r="J542" s="12" t="s">
        <v>450</v>
      </c>
      <c r="K542" s="12" t="s">
        <v>1371</v>
      </c>
      <c r="L542" s="12" t="s">
        <v>972</v>
      </c>
      <c r="M542" s="12" t="s">
        <v>1372</v>
      </c>
      <c r="N542" s="12" t="s">
        <v>974</v>
      </c>
      <c r="O542" s="28" t="s">
        <v>1877</v>
      </c>
      <c r="P54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Pablo por tipo de cultivo, durante el Periodo 2020-2021 de acuerdo a datos recopilados por la Ministerio de Ciencias, Tecnología, Conocimiento e Innovación- Unidades</v>
      </c>
      <c r="Q542" s="27" t="s">
        <v>709</v>
      </c>
      <c r="R542" s="28"/>
      <c r="S542" s="15" t="s">
        <v>1878</v>
      </c>
      <c r="T542" s="16">
        <f t="shared" si="281"/>
        <v>777</v>
      </c>
      <c r="U542" s="24" t="s">
        <v>445</v>
      </c>
      <c r="V542" s="20" t="str">
        <f>+Sitio_Publico[[#This Row],[idcoleccion]]&amp;"-"&amp;Sitio_Publico[[#This Row],[id]]</f>
        <v>1-0541</v>
      </c>
      <c r="W542" s="20">
        <f>+VLOOKUP(Sitio_Publico[[#This Row],[territorio]],Estructura!$AE$4:$AH$1500,4,0)</f>
        <v>40010307</v>
      </c>
      <c r="X542" s="20" t="str">
        <f>+VLOOKUP(Sitio_Publico[[#This Row],[tema]],Estructura!$G$4:$J$1514,4,0)</f>
        <v>T-365</v>
      </c>
      <c r="Y542" s="20" t="str">
        <f>+VLOOKUP(Sitio_Publico[[#This Row],[contenido]],Estructura!$L$4:$O$18,4,0)</f>
        <v>C-366</v>
      </c>
      <c r="Z542" s="20" t="str">
        <f>+VLOOKUP(Sitio_Publico[[#This Row],[Filtro Integrado]],Estructura!$U$4:$W$52,3,0)</f>
        <v>FI-1</v>
      </c>
      <c r="AA542" s="20" t="str">
        <f>+VLOOKUP(Sitio_Publico[[#This Row],[Muestra]],Estructura!$Y$4:$AB$175,4,0)</f>
        <v>M-414</v>
      </c>
    </row>
    <row r="543" spans="1:27" ht="36" x14ac:dyDescent="0.3">
      <c r="A543" s="18" t="s">
        <v>1235</v>
      </c>
      <c r="B543" s="12">
        <f t="shared" si="280"/>
        <v>1</v>
      </c>
      <c r="C543" s="13" t="s">
        <v>968</v>
      </c>
      <c r="D543" s="13" t="s">
        <v>969</v>
      </c>
      <c r="E543" s="17">
        <v>10401</v>
      </c>
      <c r="F543" s="13" t="s">
        <v>1369</v>
      </c>
      <c r="G543" s="25" t="s">
        <v>1370</v>
      </c>
      <c r="H543" s="52" t="s">
        <v>749</v>
      </c>
      <c r="I543" s="12" t="s">
        <v>274</v>
      </c>
      <c r="J543" s="12" t="s">
        <v>450</v>
      </c>
      <c r="K543" s="12" t="s">
        <v>1371</v>
      </c>
      <c r="L543" s="12" t="s">
        <v>972</v>
      </c>
      <c r="M543" s="12" t="s">
        <v>1372</v>
      </c>
      <c r="N543" s="12" t="s">
        <v>974</v>
      </c>
      <c r="O543" s="28" t="s">
        <v>1879</v>
      </c>
      <c r="P54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Chaitén por tipo de cultivo, durante el Periodo 2020-2021 de acuerdo a datos recopilados por la Ministerio de Ciencias, Tecnología, Conocimiento e Innovación- Unidades</v>
      </c>
      <c r="Q543" s="27" t="s">
        <v>709</v>
      </c>
      <c r="R543" s="28"/>
      <c r="S543" s="15" t="s">
        <v>1880</v>
      </c>
      <c r="T543" s="16">
        <f t="shared" si="281"/>
        <v>777</v>
      </c>
      <c r="U543" s="24" t="s">
        <v>445</v>
      </c>
      <c r="V543" s="20" t="str">
        <f>+Sitio_Publico[[#This Row],[idcoleccion]]&amp;"-"&amp;Sitio_Publico[[#This Row],[id]]</f>
        <v>1-0542</v>
      </c>
      <c r="W543" s="20">
        <f>+VLOOKUP(Sitio_Publico[[#This Row],[territorio]],Estructura!$AE$4:$AH$1500,4,0)</f>
        <v>40010401</v>
      </c>
      <c r="X543" s="20" t="str">
        <f>+VLOOKUP(Sitio_Publico[[#This Row],[tema]],Estructura!$G$4:$J$1514,4,0)</f>
        <v>T-365</v>
      </c>
      <c r="Y543" s="20" t="str">
        <f>+VLOOKUP(Sitio_Publico[[#This Row],[contenido]],Estructura!$L$4:$O$18,4,0)</f>
        <v>C-366</v>
      </c>
      <c r="Z543" s="20" t="str">
        <f>+VLOOKUP(Sitio_Publico[[#This Row],[Filtro Integrado]],Estructura!$U$4:$W$52,3,0)</f>
        <v>FI-1</v>
      </c>
      <c r="AA543" s="20" t="str">
        <f>+VLOOKUP(Sitio_Publico[[#This Row],[Muestra]],Estructura!$Y$4:$AB$175,4,0)</f>
        <v>M-414</v>
      </c>
    </row>
    <row r="544" spans="1:27" ht="36" x14ac:dyDescent="0.3">
      <c r="A544" s="18" t="s">
        <v>1236</v>
      </c>
      <c r="B544" s="12">
        <f t="shared" si="280"/>
        <v>1</v>
      </c>
      <c r="C544" s="13" t="s">
        <v>968</v>
      </c>
      <c r="D544" s="13" t="s">
        <v>969</v>
      </c>
      <c r="E544" s="17">
        <v>10402</v>
      </c>
      <c r="F544" s="13" t="s">
        <v>1369</v>
      </c>
      <c r="G544" s="25" t="s">
        <v>1370</v>
      </c>
      <c r="H544" s="52" t="s">
        <v>749</v>
      </c>
      <c r="I544" s="12" t="s">
        <v>275</v>
      </c>
      <c r="J544" s="12" t="s">
        <v>450</v>
      </c>
      <c r="K544" s="12" t="s">
        <v>1371</v>
      </c>
      <c r="L544" s="12" t="s">
        <v>972</v>
      </c>
      <c r="M544" s="12" t="s">
        <v>1372</v>
      </c>
      <c r="N544" s="12" t="s">
        <v>974</v>
      </c>
      <c r="O544" s="28" t="s">
        <v>1881</v>
      </c>
      <c r="P54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Futaleufú por tipo de cultivo, durante el Periodo 2020-2021 de acuerdo a datos recopilados por la Ministerio de Ciencias, Tecnología, Conocimiento e Innovación- Unidades</v>
      </c>
      <c r="Q544" s="27" t="s">
        <v>709</v>
      </c>
      <c r="R544" s="28"/>
      <c r="S544" s="15" t="s">
        <v>1882</v>
      </c>
      <c r="T544" s="16">
        <f t="shared" si="281"/>
        <v>777</v>
      </c>
      <c r="U544" s="24" t="s">
        <v>445</v>
      </c>
      <c r="V544" s="20" t="str">
        <f>+Sitio_Publico[[#This Row],[idcoleccion]]&amp;"-"&amp;Sitio_Publico[[#This Row],[id]]</f>
        <v>1-0543</v>
      </c>
      <c r="W544" s="20">
        <f>+VLOOKUP(Sitio_Publico[[#This Row],[territorio]],Estructura!$AE$4:$AH$1500,4,0)</f>
        <v>40010402</v>
      </c>
      <c r="X544" s="20" t="str">
        <f>+VLOOKUP(Sitio_Publico[[#This Row],[tema]],Estructura!$G$4:$J$1514,4,0)</f>
        <v>T-365</v>
      </c>
      <c r="Y544" s="20" t="str">
        <f>+VLOOKUP(Sitio_Publico[[#This Row],[contenido]],Estructura!$L$4:$O$18,4,0)</f>
        <v>C-366</v>
      </c>
      <c r="Z544" s="20" t="str">
        <f>+VLOOKUP(Sitio_Publico[[#This Row],[Filtro Integrado]],Estructura!$U$4:$W$52,3,0)</f>
        <v>FI-1</v>
      </c>
      <c r="AA544" s="20" t="str">
        <f>+VLOOKUP(Sitio_Publico[[#This Row],[Muestra]],Estructura!$Y$4:$AB$175,4,0)</f>
        <v>M-414</v>
      </c>
    </row>
    <row r="545" spans="1:27" ht="40.799999999999997" x14ac:dyDescent="0.3">
      <c r="A545" s="18" t="s">
        <v>1237</v>
      </c>
      <c r="B545" s="12">
        <f t="shared" si="280"/>
        <v>1</v>
      </c>
      <c r="C545" s="13" t="s">
        <v>968</v>
      </c>
      <c r="D545" s="13" t="s">
        <v>969</v>
      </c>
      <c r="E545" s="17">
        <v>10403</v>
      </c>
      <c r="F545" s="13" t="s">
        <v>1369</v>
      </c>
      <c r="G545" s="25" t="s">
        <v>1370</v>
      </c>
      <c r="H545" s="52" t="s">
        <v>749</v>
      </c>
      <c r="I545" s="12" t="s">
        <v>276</v>
      </c>
      <c r="J545" s="12" t="s">
        <v>450</v>
      </c>
      <c r="K545" s="12" t="s">
        <v>1371</v>
      </c>
      <c r="L545" s="12" t="s">
        <v>972</v>
      </c>
      <c r="M545" s="12" t="s">
        <v>1372</v>
      </c>
      <c r="N545" s="12" t="s">
        <v>974</v>
      </c>
      <c r="O545" s="28" t="s">
        <v>1883</v>
      </c>
      <c r="P54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Hualaihué por tipo de cultivo, durante el Periodo 2020-2021 de acuerdo a datos recopilados por la Ministerio de Ciencias, Tecnología, Conocimiento e Innovación- Unidades</v>
      </c>
      <c r="Q545" s="27" t="s">
        <v>709</v>
      </c>
      <c r="R545" s="28"/>
      <c r="S545" s="15" t="s">
        <v>1884</v>
      </c>
      <c r="T545" s="16">
        <f t="shared" si="281"/>
        <v>777</v>
      </c>
      <c r="U545" s="24" t="s">
        <v>445</v>
      </c>
      <c r="V545" s="20" t="str">
        <f>+Sitio_Publico[[#This Row],[idcoleccion]]&amp;"-"&amp;Sitio_Publico[[#This Row],[id]]</f>
        <v>1-0544</v>
      </c>
      <c r="W545" s="20">
        <f>+VLOOKUP(Sitio_Publico[[#This Row],[territorio]],Estructura!$AE$4:$AH$1500,4,0)</f>
        <v>40010403</v>
      </c>
      <c r="X545" s="20" t="str">
        <f>+VLOOKUP(Sitio_Publico[[#This Row],[tema]],Estructura!$G$4:$J$1514,4,0)</f>
        <v>T-365</v>
      </c>
      <c r="Y545" s="20" t="str">
        <f>+VLOOKUP(Sitio_Publico[[#This Row],[contenido]],Estructura!$L$4:$O$18,4,0)</f>
        <v>C-366</v>
      </c>
      <c r="Z545" s="20" t="str">
        <f>+VLOOKUP(Sitio_Publico[[#This Row],[Filtro Integrado]],Estructura!$U$4:$W$52,3,0)</f>
        <v>FI-1</v>
      </c>
      <c r="AA545" s="20" t="str">
        <f>+VLOOKUP(Sitio_Publico[[#This Row],[Muestra]],Estructura!$Y$4:$AB$175,4,0)</f>
        <v>M-414</v>
      </c>
    </row>
    <row r="546" spans="1:27" ht="36" x14ac:dyDescent="0.3">
      <c r="A546" s="18" t="s">
        <v>1238</v>
      </c>
      <c r="B546" s="12">
        <f t="shared" si="280"/>
        <v>1</v>
      </c>
      <c r="C546" s="13" t="s">
        <v>968</v>
      </c>
      <c r="D546" s="13" t="s">
        <v>969</v>
      </c>
      <c r="E546" s="17">
        <v>10404</v>
      </c>
      <c r="F546" s="13" t="s">
        <v>1369</v>
      </c>
      <c r="G546" s="25" t="s">
        <v>1370</v>
      </c>
      <c r="H546" s="52" t="s">
        <v>749</v>
      </c>
      <c r="I546" s="12" t="s">
        <v>277</v>
      </c>
      <c r="J546" s="12" t="s">
        <v>450</v>
      </c>
      <c r="K546" s="12" t="s">
        <v>1371</v>
      </c>
      <c r="L546" s="12" t="s">
        <v>972</v>
      </c>
      <c r="M546" s="12" t="s">
        <v>1372</v>
      </c>
      <c r="N546" s="12" t="s">
        <v>974</v>
      </c>
      <c r="O546" s="28" t="s">
        <v>1885</v>
      </c>
      <c r="P54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Palena por tipo de cultivo, durante el Periodo 2020-2021 de acuerdo a datos recopilados por la Ministerio de Ciencias, Tecnología, Conocimiento e Innovación- Unidades</v>
      </c>
      <c r="Q546" s="27" t="s">
        <v>709</v>
      </c>
      <c r="R546" s="28"/>
      <c r="S546" s="15" t="s">
        <v>1886</v>
      </c>
      <c r="T546" s="16">
        <f t="shared" si="281"/>
        <v>777</v>
      </c>
      <c r="U546" s="24" t="s">
        <v>445</v>
      </c>
      <c r="V546" s="20" t="str">
        <f>+Sitio_Publico[[#This Row],[idcoleccion]]&amp;"-"&amp;Sitio_Publico[[#This Row],[id]]</f>
        <v>1-0545</v>
      </c>
      <c r="W546" s="20">
        <f>+VLOOKUP(Sitio_Publico[[#This Row],[territorio]],Estructura!$AE$4:$AH$1500,4,0)</f>
        <v>40010404</v>
      </c>
      <c r="X546" s="20" t="str">
        <f>+VLOOKUP(Sitio_Publico[[#This Row],[tema]],Estructura!$G$4:$J$1514,4,0)</f>
        <v>T-365</v>
      </c>
      <c r="Y546" s="20" t="str">
        <f>+VLOOKUP(Sitio_Publico[[#This Row],[contenido]],Estructura!$L$4:$O$18,4,0)</f>
        <v>C-366</v>
      </c>
      <c r="Z546" s="20" t="str">
        <f>+VLOOKUP(Sitio_Publico[[#This Row],[Filtro Integrado]],Estructura!$U$4:$W$52,3,0)</f>
        <v>FI-1</v>
      </c>
      <c r="AA546" s="20" t="str">
        <f>+VLOOKUP(Sitio_Publico[[#This Row],[Muestra]],Estructura!$Y$4:$AB$175,4,0)</f>
        <v>M-414</v>
      </c>
    </row>
    <row r="547" spans="1:27" ht="40.799999999999997" x14ac:dyDescent="0.3">
      <c r="A547" s="18" t="s">
        <v>1239</v>
      </c>
      <c r="B547" s="12">
        <f t="shared" si="280"/>
        <v>1</v>
      </c>
      <c r="C547" s="13" t="s">
        <v>968</v>
      </c>
      <c r="D547" s="13" t="s">
        <v>969</v>
      </c>
      <c r="E547" s="17">
        <v>11101</v>
      </c>
      <c r="F547" s="13" t="s">
        <v>1369</v>
      </c>
      <c r="G547" s="25" t="s">
        <v>1370</v>
      </c>
      <c r="H547" s="52" t="s">
        <v>749</v>
      </c>
      <c r="I547" s="12" t="s">
        <v>278</v>
      </c>
      <c r="J547" s="12" t="s">
        <v>450</v>
      </c>
      <c r="K547" s="12" t="s">
        <v>1371</v>
      </c>
      <c r="L547" s="12" t="s">
        <v>972</v>
      </c>
      <c r="M547" s="12" t="s">
        <v>1372</v>
      </c>
      <c r="N547" s="12" t="s">
        <v>974</v>
      </c>
      <c r="O547" s="28" t="s">
        <v>1887</v>
      </c>
      <c r="P54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Coihaique por tipo de cultivo, durante el Periodo 2020-2021 de acuerdo a datos recopilados por la Ministerio de Ciencias, Tecnología, Conocimiento e Innovación- Unidades</v>
      </c>
      <c r="Q547" s="27" t="s">
        <v>709</v>
      </c>
      <c r="R547" s="28"/>
      <c r="S547" s="15" t="s">
        <v>1888</v>
      </c>
      <c r="T547" s="16">
        <f t="shared" si="281"/>
        <v>777</v>
      </c>
      <c r="U547" s="24" t="s">
        <v>445</v>
      </c>
      <c r="V547" s="20" t="str">
        <f>+Sitio_Publico[[#This Row],[idcoleccion]]&amp;"-"&amp;Sitio_Publico[[#This Row],[id]]</f>
        <v>1-0546</v>
      </c>
      <c r="W547" s="20">
        <f>+VLOOKUP(Sitio_Publico[[#This Row],[territorio]],Estructura!$AE$4:$AH$1500,4,0)</f>
        <v>40011101</v>
      </c>
      <c r="X547" s="20" t="str">
        <f>+VLOOKUP(Sitio_Publico[[#This Row],[tema]],Estructura!$G$4:$J$1514,4,0)</f>
        <v>T-365</v>
      </c>
      <c r="Y547" s="20" t="str">
        <f>+VLOOKUP(Sitio_Publico[[#This Row],[contenido]],Estructura!$L$4:$O$18,4,0)</f>
        <v>C-366</v>
      </c>
      <c r="Z547" s="20" t="str">
        <f>+VLOOKUP(Sitio_Publico[[#This Row],[Filtro Integrado]],Estructura!$U$4:$W$52,3,0)</f>
        <v>FI-1</v>
      </c>
      <c r="AA547" s="20" t="str">
        <f>+VLOOKUP(Sitio_Publico[[#This Row],[Muestra]],Estructura!$Y$4:$AB$175,4,0)</f>
        <v>M-414</v>
      </c>
    </row>
    <row r="548" spans="1:27" ht="40.799999999999997" x14ac:dyDescent="0.3">
      <c r="A548" s="18" t="s">
        <v>1240</v>
      </c>
      <c r="B548" s="12">
        <f t="shared" si="280"/>
        <v>1</v>
      </c>
      <c r="C548" s="13" t="s">
        <v>968</v>
      </c>
      <c r="D548" s="13" t="s">
        <v>969</v>
      </c>
      <c r="E548" s="17">
        <v>11102</v>
      </c>
      <c r="F548" s="13" t="s">
        <v>1369</v>
      </c>
      <c r="G548" s="25" t="s">
        <v>1370</v>
      </c>
      <c r="H548" s="52" t="s">
        <v>749</v>
      </c>
      <c r="I548" s="12" t="s">
        <v>279</v>
      </c>
      <c r="J548" s="12" t="s">
        <v>450</v>
      </c>
      <c r="K548" s="12" t="s">
        <v>1371</v>
      </c>
      <c r="L548" s="12" t="s">
        <v>972</v>
      </c>
      <c r="M548" s="12" t="s">
        <v>1372</v>
      </c>
      <c r="N548" s="12" t="s">
        <v>974</v>
      </c>
      <c r="O548" s="28" t="s">
        <v>1889</v>
      </c>
      <c r="P54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Lago Verde por tipo de cultivo, durante el Periodo 2020-2021 de acuerdo a datos recopilados por la Ministerio de Ciencias, Tecnología, Conocimiento e Innovación- Unidades</v>
      </c>
      <c r="Q548" s="27" t="s">
        <v>709</v>
      </c>
      <c r="R548" s="28"/>
      <c r="S548" s="15" t="s">
        <v>1890</v>
      </c>
      <c r="T548" s="16">
        <f t="shared" si="281"/>
        <v>777</v>
      </c>
      <c r="U548" s="24" t="s">
        <v>445</v>
      </c>
      <c r="V548" s="20" t="str">
        <f>+Sitio_Publico[[#This Row],[idcoleccion]]&amp;"-"&amp;Sitio_Publico[[#This Row],[id]]</f>
        <v>1-0547</v>
      </c>
      <c r="W548" s="20">
        <f>+VLOOKUP(Sitio_Publico[[#This Row],[territorio]],Estructura!$AE$4:$AH$1500,4,0)</f>
        <v>40011102</v>
      </c>
      <c r="X548" s="20" t="str">
        <f>+VLOOKUP(Sitio_Publico[[#This Row],[tema]],Estructura!$G$4:$J$1514,4,0)</f>
        <v>T-365</v>
      </c>
      <c r="Y548" s="20" t="str">
        <f>+VLOOKUP(Sitio_Publico[[#This Row],[contenido]],Estructura!$L$4:$O$18,4,0)</f>
        <v>C-366</v>
      </c>
      <c r="Z548" s="20" t="str">
        <f>+VLOOKUP(Sitio_Publico[[#This Row],[Filtro Integrado]],Estructura!$U$4:$W$52,3,0)</f>
        <v>FI-1</v>
      </c>
      <c r="AA548" s="20" t="str">
        <f>+VLOOKUP(Sitio_Publico[[#This Row],[Muestra]],Estructura!$Y$4:$AB$175,4,0)</f>
        <v>M-414</v>
      </c>
    </row>
    <row r="549" spans="1:27" ht="36" x14ac:dyDescent="0.3">
      <c r="A549" s="18" t="s">
        <v>1241</v>
      </c>
      <c r="B549" s="12">
        <f t="shared" si="280"/>
        <v>1</v>
      </c>
      <c r="C549" s="13" t="s">
        <v>968</v>
      </c>
      <c r="D549" s="13" t="s">
        <v>969</v>
      </c>
      <c r="E549" s="17">
        <v>11201</v>
      </c>
      <c r="F549" s="13" t="s">
        <v>1369</v>
      </c>
      <c r="G549" s="25" t="s">
        <v>1370</v>
      </c>
      <c r="H549" s="52" t="s">
        <v>749</v>
      </c>
      <c r="I549" s="12" t="s">
        <v>280</v>
      </c>
      <c r="J549" s="12" t="s">
        <v>450</v>
      </c>
      <c r="K549" s="12" t="s">
        <v>1371</v>
      </c>
      <c r="L549" s="12" t="s">
        <v>972</v>
      </c>
      <c r="M549" s="12" t="s">
        <v>1372</v>
      </c>
      <c r="N549" s="12" t="s">
        <v>974</v>
      </c>
      <c r="O549" s="28" t="s">
        <v>1891</v>
      </c>
      <c r="P54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Aisén por tipo de cultivo, durante el Periodo 2020-2021 de acuerdo a datos recopilados por la Ministerio de Ciencias, Tecnología, Conocimiento e Innovación- Unidades</v>
      </c>
      <c r="Q549" s="27" t="s">
        <v>709</v>
      </c>
      <c r="R549" s="28"/>
      <c r="S549" s="15" t="s">
        <v>1892</v>
      </c>
      <c r="T549" s="16">
        <f t="shared" si="281"/>
        <v>777</v>
      </c>
      <c r="U549" s="24" t="s">
        <v>445</v>
      </c>
      <c r="V549" s="20" t="str">
        <f>+Sitio_Publico[[#This Row],[idcoleccion]]&amp;"-"&amp;Sitio_Publico[[#This Row],[id]]</f>
        <v>1-0548</v>
      </c>
      <c r="W549" s="20">
        <f>+VLOOKUP(Sitio_Publico[[#This Row],[territorio]],Estructura!$AE$4:$AH$1500,4,0)</f>
        <v>40011201</v>
      </c>
      <c r="X549" s="20" t="str">
        <f>+VLOOKUP(Sitio_Publico[[#This Row],[tema]],Estructura!$G$4:$J$1514,4,0)</f>
        <v>T-365</v>
      </c>
      <c r="Y549" s="20" t="str">
        <f>+VLOOKUP(Sitio_Publico[[#This Row],[contenido]],Estructura!$L$4:$O$18,4,0)</f>
        <v>C-366</v>
      </c>
      <c r="Z549" s="20" t="str">
        <f>+VLOOKUP(Sitio_Publico[[#This Row],[Filtro Integrado]],Estructura!$U$4:$W$52,3,0)</f>
        <v>FI-1</v>
      </c>
      <c r="AA549" s="20" t="str">
        <f>+VLOOKUP(Sitio_Publico[[#This Row],[Muestra]],Estructura!$Y$4:$AB$175,4,0)</f>
        <v>M-414</v>
      </c>
    </row>
    <row r="550" spans="1:27" ht="36" x14ac:dyDescent="0.3">
      <c r="A550" s="18" t="s">
        <v>1242</v>
      </c>
      <c r="B550" s="12">
        <f t="shared" si="280"/>
        <v>1</v>
      </c>
      <c r="C550" s="13" t="s">
        <v>968</v>
      </c>
      <c r="D550" s="13" t="s">
        <v>969</v>
      </c>
      <c r="E550" s="17">
        <v>11202</v>
      </c>
      <c r="F550" s="13" t="s">
        <v>1369</v>
      </c>
      <c r="G550" s="25" t="s">
        <v>1370</v>
      </c>
      <c r="H550" s="52" t="s">
        <v>749</v>
      </c>
      <c r="I550" s="12" t="s">
        <v>281</v>
      </c>
      <c r="J550" s="12" t="s">
        <v>450</v>
      </c>
      <c r="K550" s="12" t="s">
        <v>1371</v>
      </c>
      <c r="L550" s="12" t="s">
        <v>972</v>
      </c>
      <c r="M550" s="12" t="s">
        <v>1372</v>
      </c>
      <c r="N550" s="12" t="s">
        <v>974</v>
      </c>
      <c r="O550" s="28" t="s">
        <v>1893</v>
      </c>
      <c r="P55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Cisnes por tipo de cultivo, durante el Periodo 2020-2021 de acuerdo a datos recopilados por la Ministerio de Ciencias, Tecnología, Conocimiento e Innovación- Unidades</v>
      </c>
      <c r="Q550" s="27" t="s">
        <v>709</v>
      </c>
      <c r="R550" s="28"/>
      <c r="S550" s="15" t="s">
        <v>1894</v>
      </c>
      <c r="T550" s="16">
        <f t="shared" si="281"/>
        <v>777</v>
      </c>
      <c r="U550" s="24" t="s">
        <v>445</v>
      </c>
      <c r="V550" s="20" t="str">
        <f>+Sitio_Publico[[#This Row],[idcoleccion]]&amp;"-"&amp;Sitio_Publico[[#This Row],[id]]</f>
        <v>1-0549</v>
      </c>
      <c r="W550" s="20">
        <f>+VLOOKUP(Sitio_Publico[[#This Row],[territorio]],Estructura!$AE$4:$AH$1500,4,0)</f>
        <v>40011202</v>
      </c>
      <c r="X550" s="20" t="str">
        <f>+VLOOKUP(Sitio_Publico[[#This Row],[tema]],Estructura!$G$4:$J$1514,4,0)</f>
        <v>T-365</v>
      </c>
      <c r="Y550" s="20" t="str">
        <f>+VLOOKUP(Sitio_Publico[[#This Row],[contenido]],Estructura!$L$4:$O$18,4,0)</f>
        <v>C-366</v>
      </c>
      <c r="Z550" s="20" t="str">
        <f>+VLOOKUP(Sitio_Publico[[#This Row],[Filtro Integrado]],Estructura!$U$4:$W$52,3,0)</f>
        <v>FI-1</v>
      </c>
      <c r="AA550" s="20" t="str">
        <f>+VLOOKUP(Sitio_Publico[[#This Row],[Muestra]],Estructura!$Y$4:$AB$175,4,0)</f>
        <v>M-414</v>
      </c>
    </row>
    <row r="551" spans="1:27" ht="36" x14ac:dyDescent="0.3">
      <c r="A551" s="18" t="s">
        <v>1243</v>
      </c>
      <c r="B551" s="12">
        <f t="shared" si="280"/>
        <v>1</v>
      </c>
      <c r="C551" s="13" t="s">
        <v>968</v>
      </c>
      <c r="D551" s="13" t="s">
        <v>969</v>
      </c>
      <c r="E551" s="17">
        <v>11203</v>
      </c>
      <c r="F551" s="13" t="s">
        <v>1369</v>
      </c>
      <c r="G551" s="25" t="s">
        <v>1370</v>
      </c>
      <c r="H551" s="52" t="s">
        <v>749</v>
      </c>
      <c r="I551" s="12" t="s">
        <v>282</v>
      </c>
      <c r="J551" s="12" t="s">
        <v>450</v>
      </c>
      <c r="K551" s="12" t="s">
        <v>1371</v>
      </c>
      <c r="L551" s="12" t="s">
        <v>972</v>
      </c>
      <c r="M551" s="12" t="s">
        <v>1372</v>
      </c>
      <c r="N551" s="12" t="s">
        <v>974</v>
      </c>
      <c r="O551" s="28" t="s">
        <v>1895</v>
      </c>
      <c r="P55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Guaitecas por tipo de cultivo, durante el Periodo 2020-2021 de acuerdo a datos recopilados por la Ministerio de Ciencias, Tecnología, Conocimiento e Innovación- Unidades</v>
      </c>
      <c r="Q551" s="27" t="s">
        <v>709</v>
      </c>
      <c r="R551" s="28"/>
      <c r="S551" s="15" t="s">
        <v>1896</v>
      </c>
      <c r="T551" s="16">
        <f t="shared" si="281"/>
        <v>777</v>
      </c>
      <c r="U551" s="24" t="s">
        <v>445</v>
      </c>
      <c r="V551" s="20" t="str">
        <f>+Sitio_Publico[[#This Row],[idcoleccion]]&amp;"-"&amp;Sitio_Publico[[#This Row],[id]]</f>
        <v>1-0550</v>
      </c>
      <c r="W551" s="20">
        <f>+VLOOKUP(Sitio_Publico[[#This Row],[territorio]],Estructura!$AE$4:$AH$1500,4,0)</f>
        <v>40011203</v>
      </c>
      <c r="X551" s="20" t="str">
        <f>+VLOOKUP(Sitio_Publico[[#This Row],[tema]],Estructura!$G$4:$J$1514,4,0)</f>
        <v>T-365</v>
      </c>
      <c r="Y551" s="20" t="str">
        <f>+VLOOKUP(Sitio_Publico[[#This Row],[contenido]],Estructura!$L$4:$O$18,4,0)</f>
        <v>C-366</v>
      </c>
      <c r="Z551" s="20" t="str">
        <f>+VLOOKUP(Sitio_Publico[[#This Row],[Filtro Integrado]],Estructura!$U$4:$W$52,3,0)</f>
        <v>FI-1</v>
      </c>
      <c r="AA551" s="20" t="str">
        <f>+VLOOKUP(Sitio_Publico[[#This Row],[Muestra]],Estructura!$Y$4:$AB$175,4,0)</f>
        <v>M-414</v>
      </c>
    </row>
    <row r="552" spans="1:27" ht="36" x14ac:dyDescent="0.3">
      <c r="A552" s="18" t="s">
        <v>1244</v>
      </c>
      <c r="B552" s="12">
        <f t="shared" si="280"/>
        <v>1</v>
      </c>
      <c r="C552" s="13" t="s">
        <v>968</v>
      </c>
      <c r="D552" s="13" t="s">
        <v>969</v>
      </c>
      <c r="E552" s="17">
        <v>11301</v>
      </c>
      <c r="F552" s="13" t="s">
        <v>1369</v>
      </c>
      <c r="G552" s="25" t="s">
        <v>1370</v>
      </c>
      <c r="H552" s="52" t="s">
        <v>749</v>
      </c>
      <c r="I552" s="12" t="s">
        <v>283</v>
      </c>
      <c r="J552" s="12" t="s">
        <v>450</v>
      </c>
      <c r="K552" s="12" t="s">
        <v>1371</v>
      </c>
      <c r="L552" s="12" t="s">
        <v>972</v>
      </c>
      <c r="M552" s="12" t="s">
        <v>1372</v>
      </c>
      <c r="N552" s="12" t="s">
        <v>974</v>
      </c>
      <c r="O552" s="28" t="s">
        <v>1897</v>
      </c>
      <c r="P55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Cochrane por tipo de cultivo, durante el Periodo 2020-2021 de acuerdo a datos recopilados por la Ministerio de Ciencias, Tecnología, Conocimiento e Innovación- Unidades</v>
      </c>
      <c r="Q552" s="27" t="s">
        <v>709</v>
      </c>
      <c r="R552" s="28"/>
      <c r="S552" s="15" t="s">
        <v>1898</v>
      </c>
      <c r="T552" s="16">
        <f t="shared" si="281"/>
        <v>777</v>
      </c>
      <c r="U552" s="24" t="s">
        <v>445</v>
      </c>
      <c r="V552" s="20" t="str">
        <f>+Sitio_Publico[[#This Row],[idcoleccion]]&amp;"-"&amp;Sitio_Publico[[#This Row],[id]]</f>
        <v>1-0551</v>
      </c>
      <c r="W552" s="20">
        <f>+VLOOKUP(Sitio_Publico[[#This Row],[territorio]],Estructura!$AE$4:$AH$1500,4,0)</f>
        <v>40011301</v>
      </c>
      <c r="X552" s="20" t="str">
        <f>+VLOOKUP(Sitio_Publico[[#This Row],[tema]],Estructura!$G$4:$J$1514,4,0)</f>
        <v>T-365</v>
      </c>
      <c r="Y552" s="20" t="str">
        <f>+VLOOKUP(Sitio_Publico[[#This Row],[contenido]],Estructura!$L$4:$O$18,4,0)</f>
        <v>C-366</v>
      </c>
      <c r="Z552" s="20" t="str">
        <f>+VLOOKUP(Sitio_Publico[[#This Row],[Filtro Integrado]],Estructura!$U$4:$W$52,3,0)</f>
        <v>FI-1</v>
      </c>
      <c r="AA552" s="20" t="str">
        <f>+VLOOKUP(Sitio_Publico[[#This Row],[Muestra]],Estructura!$Y$4:$AB$175,4,0)</f>
        <v>M-414</v>
      </c>
    </row>
    <row r="553" spans="1:27" ht="36" x14ac:dyDescent="0.3">
      <c r="A553" s="18" t="s">
        <v>1245</v>
      </c>
      <c r="B553" s="12">
        <f t="shared" si="280"/>
        <v>1</v>
      </c>
      <c r="C553" s="13" t="s">
        <v>968</v>
      </c>
      <c r="D553" s="13" t="s">
        <v>969</v>
      </c>
      <c r="E553" s="17">
        <v>11302</v>
      </c>
      <c r="F553" s="13" t="s">
        <v>1369</v>
      </c>
      <c r="G553" s="25" t="s">
        <v>1370</v>
      </c>
      <c r="H553" s="52" t="s">
        <v>749</v>
      </c>
      <c r="I553" s="12" t="s">
        <v>19</v>
      </c>
      <c r="J553" s="12" t="s">
        <v>450</v>
      </c>
      <c r="K553" s="12" t="s">
        <v>1371</v>
      </c>
      <c r="L553" s="12" t="s">
        <v>972</v>
      </c>
      <c r="M553" s="12" t="s">
        <v>1372</v>
      </c>
      <c r="N553" s="12" t="s">
        <v>974</v>
      </c>
      <c r="O553" s="28" t="s">
        <v>1899</v>
      </c>
      <c r="P55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O'Higgins por tipo de cultivo, durante el Periodo 2020-2021 de acuerdo a datos recopilados por la Ministerio de Ciencias, Tecnología, Conocimiento e Innovación- Unidades</v>
      </c>
      <c r="Q553" s="27" t="s">
        <v>709</v>
      </c>
      <c r="R553" s="28"/>
      <c r="S553" s="15" t="s">
        <v>1900</v>
      </c>
      <c r="T553" s="16">
        <f t="shared" si="281"/>
        <v>777</v>
      </c>
      <c r="U553" s="24" t="s">
        <v>445</v>
      </c>
      <c r="V553" s="20" t="str">
        <f>+Sitio_Publico[[#This Row],[idcoleccion]]&amp;"-"&amp;Sitio_Publico[[#This Row],[id]]</f>
        <v>1-0552</v>
      </c>
      <c r="W553" s="20">
        <f>+VLOOKUP(Sitio_Publico[[#This Row],[territorio]],Estructura!$AE$4:$AH$1500,4,0)</f>
        <v>40011302</v>
      </c>
      <c r="X553" s="20" t="str">
        <f>+VLOOKUP(Sitio_Publico[[#This Row],[tema]],Estructura!$G$4:$J$1514,4,0)</f>
        <v>T-365</v>
      </c>
      <c r="Y553" s="20" t="str">
        <f>+VLOOKUP(Sitio_Publico[[#This Row],[contenido]],Estructura!$L$4:$O$18,4,0)</f>
        <v>C-366</v>
      </c>
      <c r="Z553" s="20" t="str">
        <f>+VLOOKUP(Sitio_Publico[[#This Row],[Filtro Integrado]],Estructura!$U$4:$W$52,3,0)</f>
        <v>FI-1</v>
      </c>
      <c r="AA553" s="20" t="str">
        <f>+VLOOKUP(Sitio_Publico[[#This Row],[Muestra]],Estructura!$Y$4:$AB$175,4,0)</f>
        <v>M-414</v>
      </c>
    </row>
    <row r="554" spans="1:27" ht="36" x14ac:dyDescent="0.3">
      <c r="A554" s="18" t="s">
        <v>1246</v>
      </c>
      <c r="B554" s="12">
        <f t="shared" si="280"/>
        <v>1</v>
      </c>
      <c r="C554" s="13" t="s">
        <v>968</v>
      </c>
      <c r="D554" s="13" t="s">
        <v>969</v>
      </c>
      <c r="E554" s="17">
        <v>11303</v>
      </c>
      <c r="F554" s="13" t="s">
        <v>1369</v>
      </c>
      <c r="G554" s="25" t="s">
        <v>1370</v>
      </c>
      <c r="H554" s="52" t="s">
        <v>749</v>
      </c>
      <c r="I554" s="12" t="s">
        <v>284</v>
      </c>
      <c r="J554" s="12" t="s">
        <v>450</v>
      </c>
      <c r="K554" s="12" t="s">
        <v>1371</v>
      </c>
      <c r="L554" s="12" t="s">
        <v>972</v>
      </c>
      <c r="M554" s="12" t="s">
        <v>1372</v>
      </c>
      <c r="N554" s="12" t="s">
        <v>974</v>
      </c>
      <c r="O554" s="28" t="s">
        <v>1901</v>
      </c>
      <c r="P55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Tortel por tipo de cultivo, durante el Periodo 2020-2021 de acuerdo a datos recopilados por la Ministerio de Ciencias, Tecnología, Conocimiento e Innovación- Unidades</v>
      </c>
      <c r="Q554" s="27" t="s">
        <v>709</v>
      </c>
      <c r="R554" s="28"/>
      <c r="S554" s="15" t="s">
        <v>1902</v>
      </c>
      <c r="T554" s="16">
        <f t="shared" si="281"/>
        <v>777</v>
      </c>
      <c r="U554" s="24" t="s">
        <v>445</v>
      </c>
      <c r="V554" s="20" t="str">
        <f>+Sitio_Publico[[#This Row],[idcoleccion]]&amp;"-"&amp;Sitio_Publico[[#This Row],[id]]</f>
        <v>1-0553</v>
      </c>
      <c r="W554" s="20">
        <f>+VLOOKUP(Sitio_Publico[[#This Row],[territorio]],Estructura!$AE$4:$AH$1500,4,0)</f>
        <v>40011303</v>
      </c>
      <c r="X554" s="20" t="str">
        <f>+VLOOKUP(Sitio_Publico[[#This Row],[tema]],Estructura!$G$4:$J$1514,4,0)</f>
        <v>T-365</v>
      </c>
      <c r="Y554" s="20" t="str">
        <f>+VLOOKUP(Sitio_Publico[[#This Row],[contenido]],Estructura!$L$4:$O$18,4,0)</f>
        <v>C-366</v>
      </c>
      <c r="Z554" s="20" t="str">
        <f>+VLOOKUP(Sitio_Publico[[#This Row],[Filtro Integrado]],Estructura!$U$4:$W$52,3,0)</f>
        <v>FI-1</v>
      </c>
      <c r="AA554" s="20" t="str">
        <f>+VLOOKUP(Sitio_Publico[[#This Row],[Muestra]],Estructura!$Y$4:$AB$175,4,0)</f>
        <v>M-414</v>
      </c>
    </row>
    <row r="555" spans="1:27" ht="40.799999999999997" x14ac:dyDescent="0.3">
      <c r="A555" s="18" t="s">
        <v>1247</v>
      </c>
      <c r="B555" s="12">
        <f t="shared" si="280"/>
        <v>1</v>
      </c>
      <c r="C555" s="13" t="s">
        <v>968</v>
      </c>
      <c r="D555" s="13" t="s">
        <v>969</v>
      </c>
      <c r="E555" s="17">
        <v>11401</v>
      </c>
      <c r="F555" s="13" t="s">
        <v>1369</v>
      </c>
      <c r="G555" s="25" t="s">
        <v>1370</v>
      </c>
      <c r="H555" s="52" t="s">
        <v>749</v>
      </c>
      <c r="I555" s="12" t="s">
        <v>285</v>
      </c>
      <c r="J555" s="12" t="s">
        <v>450</v>
      </c>
      <c r="K555" s="12" t="s">
        <v>1371</v>
      </c>
      <c r="L555" s="12" t="s">
        <v>972</v>
      </c>
      <c r="M555" s="12" t="s">
        <v>1372</v>
      </c>
      <c r="N555" s="12" t="s">
        <v>974</v>
      </c>
      <c r="O555" s="28" t="s">
        <v>1903</v>
      </c>
      <c r="P55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Chile Chico por tipo de cultivo, durante el Periodo 2020-2021 de acuerdo a datos recopilados por la Ministerio de Ciencias, Tecnología, Conocimiento e Innovación- Unidades</v>
      </c>
      <c r="Q555" s="27" t="s">
        <v>709</v>
      </c>
      <c r="R555" s="28"/>
      <c r="S555" s="15" t="s">
        <v>1904</v>
      </c>
      <c r="T555" s="16">
        <f t="shared" si="281"/>
        <v>777</v>
      </c>
      <c r="U555" s="24" t="s">
        <v>445</v>
      </c>
      <c r="V555" s="20" t="str">
        <f>+Sitio_Publico[[#This Row],[idcoleccion]]&amp;"-"&amp;Sitio_Publico[[#This Row],[id]]</f>
        <v>1-0554</v>
      </c>
      <c r="W555" s="20">
        <f>+VLOOKUP(Sitio_Publico[[#This Row],[territorio]],Estructura!$AE$4:$AH$1500,4,0)</f>
        <v>40011401</v>
      </c>
      <c r="X555" s="20" t="str">
        <f>+VLOOKUP(Sitio_Publico[[#This Row],[tema]],Estructura!$G$4:$J$1514,4,0)</f>
        <v>T-365</v>
      </c>
      <c r="Y555" s="20" t="str">
        <f>+VLOOKUP(Sitio_Publico[[#This Row],[contenido]],Estructura!$L$4:$O$18,4,0)</f>
        <v>C-366</v>
      </c>
      <c r="Z555" s="20" t="str">
        <f>+VLOOKUP(Sitio_Publico[[#This Row],[Filtro Integrado]],Estructura!$U$4:$W$52,3,0)</f>
        <v>FI-1</v>
      </c>
      <c r="AA555" s="20" t="str">
        <f>+VLOOKUP(Sitio_Publico[[#This Row],[Muestra]],Estructura!$Y$4:$AB$175,4,0)</f>
        <v>M-414</v>
      </c>
    </row>
    <row r="556" spans="1:27" ht="40.799999999999997" x14ac:dyDescent="0.3">
      <c r="A556" s="18" t="s">
        <v>1248</v>
      </c>
      <c r="B556" s="12">
        <f t="shared" si="280"/>
        <v>1</v>
      </c>
      <c r="C556" s="13" t="s">
        <v>968</v>
      </c>
      <c r="D556" s="13" t="s">
        <v>969</v>
      </c>
      <c r="E556" s="17">
        <v>11402</v>
      </c>
      <c r="F556" s="13" t="s">
        <v>1369</v>
      </c>
      <c r="G556" s="25" t="s">
        <v>1370</v>
      </c>
      <c r="H556" s="52" t="s">
        <v>749</v>
      </c>
      <c r="I556" s="12" t="s">
        <v>286</v>
      </c>
      <c r="J556" s="12" t="s">
        <v>450</v>
      </c>
      <c r="K556" s="12" t="s">
        <v>1371</v>
      </c>
      <c r="L556" s="12" t="s">
        <v>972</v>
      </c>
      <c r="M556" s="12" t="s">
        <v>1372</v>
      </c>
      <c r="N556" s="12" t="s">
        <v>974</v>
      </c>
      <c r="O556" s="28" t="s">
        <v>1905</v>
      </c>
      <c r="P55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Ibáñez por tipo de cultivo, durante el Periodo 2020-2021 de acuerdo a datos recopilados por la Ministerio de Ciencias, Tecnología, Conocimiento e Innovación- Unidades</v>
      </c>
      <c r="Q556" s="27" t="s">
        <v>709</v>
      </c>
      <c r="R556" s="28"/>
      <c r="S556" s="15" t="s">
        <v>1906</v>
      </c>
      <c r="T556" s="16">
        <f t="shared" si="281"/>
        <v>777</v>
      </c>
      <c r="U556" s="24" t="s">
        <v>445</v>
      </c>
      <c r="V556" s="20" t="str">
        <f>+Sitio_Publico[[#This Row],[idcoleccion]]&amp;"-"&amp;Sitio_Publico[[#This Row],[id]]</f>
        <v>1-0555</v>
      </c>
      <c r="W556" s="20">
        <f>+VLOOKUP(Sitio_Publico[[#This Row],[territorio]],Estructura!$AE$4:$AH$1500,4,0)</f>
        <v>40011402</v>
      </c>
      <c r="X556" s="20" t="str">
        <f>+VLOOKUP(Sitio_Publico[[#This Row],[tema]],Estructura!$G$4:$J$1514,4,0)</f>
        <v>T-365</v>
      </c>
      <c r="Y556" s="20" t="str">
        <f>+VLOOKUP(Sitio_Publico[[#This Row],[contenido]],Estructura!$L$4:$O$18,4,0)</f>
        <v>C-366</v>
      </c>
      <c r="Z556" s="20" t="str">
        <f>+VLOOKUP(Sitio_Publico[[#This Row],[Filtro Integrado]],Estructura!$U$4:$W$52,3,0)</f>
        <v>FI-1</v>
      </c>
      <c r="AA556" s="20" t="str">
        <f>+VLOOKUP(Sitio_Publico[[#This Row],[Muestra]],Estructura!$Y$4:$AB$175,4,0)</f>
        <v>M-414</v>
      </c>
    </row>
    <row r="557" spans="1:27" ht="40.799999999999997" x14ac:dyDescent="0.3">
      <c r="A557" s="18" t="s">
        <v>1249</v>
      </c>
      <c r="B557" s="12">
        <f t="shared" si="280"/>
        <v>1</v>
      </c>
      <c r="C557" s="13" t="s">
        <v>968</v>
      </c>
      <c r="D557" s="13" t="s">
        <v>969</v>
      </c>
      <c r="E557" s="17">
        <v>12101</v>
      </c>
      <c r="F557" s="13" t="s">
        <v>1369</v>
      </c>
      <c r="G557" s="25" t="s">
        <v>1370</v>
      </c>
      <c r="H557" s="52" t="s">
        <v>749</v>
      </c>
      <c r="I557" s="12" t="s">
        <v>287</v>
      </c>
      <c r="J557" s="12" t="s">
        <v>450</v>
      </c>
      <c r="K557" s="12" t="s">
        <v>1371</v>
      </c>
      <c r="L557" s="12" t="s">
        <v>972</v>
      </c>
      <c r="M557" s="12" t="s">
        <v>1372</v>
      </c>
      <c r="N557" s="12" t="s">
        <v>974</v>
      </c>
      <c r="O557" s="28" t="s">
        <v>1907</v>
      </c>
      <c r="P55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Punta Arenas por tipo de cultivo, durante el Periodo 2020-2021 de acuerdo a datos recopilados por la Ministerio de Ciencias, Tecnología, Conocimiento e Innovación- Unidades</v>
      </c>
      <c r="Q557" s="27" t="s">
        <v>709</v>
      </c>
      <c r="R557" s="28"/>
      <c r="S557" s="15" t="s">
        <v>1908</v>
      </c>
      <c r="T557" s="16">
        <f t="shared" si="281"/>
        <v>777</v>
      </c>
      <c r="U557" s="24" t="s">
        <v>445</v>
      </c>
      <c r="V557" s="20" t="str">
        <f>+Sitio_Publico[[#This Row],[idcoleccion]]&amp;"-"&amp;Sitio_Publico[[#This Row],[id]]</f>
        <v>1-0556</v>
      </c>
      <c r="W557" s="20">
        <f>+VLOOKUP(Sitio_Publico[[#This Row],[territorio]],Estructura!$AE$4:$AH$1500,4,0)</f>
        <v>40012101</v>
      </c>
      <c r="X557" s="20" t="str">
        <f>+VLOOKUP(Sitio_Publico[[#This Row],[tema]],Estructura!$G$4:$J$1514,4,0)</f>
        <v>T-365</v>
      </c>
      <c r="Y557" s="20" t="str">
        <f>+VLOOKUP(Sitio_Publico[[#This Row],[contenido]],Estructura!$L$4:$O$18,4,0)</f>
        <v>C-366</v>
      </c>
      <c r="Z557" s="20" t="str">
        <f>+VLOOKUP(Sitio_Publico[[#This Row],[Filtro Integrado]],Estructura!$U$4:$W$52,3,0)</f>
        <v>FI-1</v>
      </c>
      <c r="AA557" s="20" t="str">
        <f>+VLOOKUP(Sitio_Publico[[#This Row],[Muestra]],Estructura!$Y$4:$AB$175,4,0)</f>
        <v>M-414</v>
      </c>
    </row>
    <row r="558" spans="1:27" ht="40.799999999999997" x14ac:dyDescent="0.3">
      <c r="A558" s="18" t="s">
        <v>1250</v>
      </c>
      <c r="B558" s="12">
        <f t="shared" si="280"/>
        <v>1</v>
      </c>
      <c r="C558" s="13" t="s">
        <v>968</v>
      </c>
      <c r="D558" s="13" t="s">
        <v>969</v>
      </c>
      <c r="E558" s="17">
        <v>12102</v>
      </c>
      <c r="F558" s="13" t="s">
        <v>1369</v>
      </c>
      <c r="G558" s="25" t="s">
        <v>1370</v>
      </c>
      <c r="H558" s="52" t="s">
        <v>749</v>
      </c>
      <c r="I558" s="12" t="s">
        <v>288</v>
      </c>
      <c r="J558" s="12" t="s">
        <v>450</v>
      </c>
      <c r="K558" s="12" t="s">
        <v>1371</v>
      </c>
      <c r="L558" s="12" t="s">
        <v>972</v>
      </c>
      <c r="M558" s="12" t="s">
        <v>1372</v>
      </c>
      <c r="N558" s="12" t="s">
        <v>974</v>
      </c>
      <c r="O558" s="28" t="s">
        <v>1909</v>
      </c>
      <c r="P55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Laguna Blanca por tipo de cultivo, durante el Periodo 2020-2021 de acuerdo a datos recopilados por la Ministerio de Ciencias, Tecnología, Conocimiento e Innovación- Unidades</v>
      </c>
      <c r="Q558" s="27" t="s">
        <v>709</v>
      </c>
      <c r="R558" s="28"/>
      <c r="S558" s="15" t="s">
        <v>1910</v>
      </c>
      <c r="T558" s="16">
        <f t="shared" si="281"/>
        <v>777</v>
      </c>
      <c r="U558" s="24" t="s">
        <v>445</v>
      </c>
      <c r="V558" s="20" t="str">
        <f>+Sitio_Publico[[#This Row],[idcoleccion]]&amp;"-"&amp;Sitio_Publico[[#This Row],[id]]</f>
        <v>1-0557</v>
      </c>
      <c r="W558" s="20">
        <f>+VLOOKUP(Sitio_Publico[[#This Row],[territorio]],Estructura!$AE$4:$AH$1500,4,0)</f>
        <v>40012102</v>
      </c>
      <c r="X558" s="20" t="str">
        <f>+VLOOKUP(Sitio_Publico[[#This Row],[tema]],Estructura!$G$4:$J$1514,4,0)</f>
        <v>T-365</v>
      </c>
      <c r="Y558" s="20" t="str">
        <f>+VLOOKUP(Sitio_Publico[[#This Row],[contenido]],Estructura!$L$4:$O$18,4,0)</f>
        <v>C-366</v>
      </c>
      <c r="Z558" s="20" t="str">
        <f>+VLOOKUP(Sitio_Publico[[#This Row],[Filtro Integrado]],Estructura!$U$4:$W$52,3,0)</f>
        <v>FI-1</v>
      </c>
      <c r="AA558" s="20" t="str">
        <f>+VLOOKUP(Sitio_Publico[[#This Row],[Muestra]],Estructura!$Y$4:$AB$175,4,0)</f>
        <v>M-414</v>
      </c>
    </row>
    <row r="559" spans="1:27" ht="36" x14ac:dyDescent="0.3">
      <c r="A559" s="18" t="s">
        <v>1251</v>
      </c>
      <c r="B559" s="12">
        <f t="shared" si="280"/>
        <v>1</v>
      </c>
      <c r="C559" s="13" t="s">
        <v>968</v>
      </c>
      <c r="D559" s="13" t="s">
        <v>969</v>
      </c>
      <c r="E559" s="17">
        <v>12103</v>
      </c>
      <c r="F559" s="13" t="s">
        <v>1369</v>
      </c>
      <c r="G559" s="25" t="s">
        <v>1370</v>
      </c>
      <c r="H559" s="52" t="s">
        <v>749</v>
      </c>
      <c r="I559" s="12" t="s">
        <v>289</v>
      </c>
      <c r="J559" s="12" t="s">
        <v>450</v>
      </c>
      <c r="K559" s="12" t="s">
        <v>1371</v>
      </c>
      <c r="L559" s="12" t="s">
        <v>972</v>
      </c>
      <c r="M559" s="12" t="s">
        <v>1372</v>
      </c>
      <c r="N559" s="12" t="s">
        <v>974</v>
      </c>
      <c r="O559" s="28" t="s">
        <v>1911</v>
      </c>
      <c r="P55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Río Verde por tipo de cultivo, durante el Periodo 2020-2021 de acuerdo a datos recopilados por la Ministerio de Ciencias, Tecnología, Conocimiento e Innovación- Unidades</v>
      </c>
      <c r="Q559" s="27" t="s">
        <v>709</v>
      </c>
      <c r="R559" s="28"/>
      <c r="S559" s="15" t="s">
        <v>1912</v>
      </c>
      <c r="T559" s="16">
        <f t="shared" si="281"/>
        <v>777</v>
      </c>
      <c r="U559" s="24" t="s">
        <v>445</v>
      </c>
      <c r="V559" s="20" t="str">
        <f>+Sitio_Publico[[#This Row],[idcoleccion]]&amp;"-"&amp;Sitio_Publico[[#This Row],[id]]</f>
        <v>1-0558</v>
      </c>
      <c r="W559" s="20">
        <f>+VLOOKUP(Sitio_Publico[[#This Row],[territorio]],Estructura!$AE$4:$AH$1500,4,0)</f>
        <v>40012103</v>
      </c>
      <c r="X559" s="20" t="str">
        <f>+VLOOKUP(Sitio_Publico[[#This Row],[tema]],Estructura!$G$4:$J$1514,4,0)</f>
        <v>T-365</v>
      </c>
      <c r="Y559" s="20" t="str">
        <f>+VLOOKUP(Sitio_Publico[[#This Row],[contenido]],Estructura!$L$4:$O$18,4,0)</f>
        <v>C-366</v>
      </c>
      <c r="Z559" s="20" t="str">
        <f>+VLOOKUP(Sitio_Publico[[#This Row],[Filtro Integrado]],Estructura!$U$4:$W$52,3,0)</f>
        <v>FI-1</v>
      </c>
      <c r="AA559" s="20" t="str">
        <f>+VLOOKUP(Sitio_Publico[[#This Row],[Muestra]],Estructura!$Y$4:$AB$175,4,0)</f>
        <v>M-414</v>
      </c>
    </row>
    <row r="560" spans="1:27" ht="40.799999999999997" x14ac:dyDescent="0.3">
      <c r="A560" s="18" t="s">
        <v>1252</v>
      </c>
      <c r="B560" s="12">
        <f t="shared" si="280"/>
        <v>1</v>
      </c>
      <c r="C560" s="13" t="s">
        <v>968</v>
      </c>
      <c r="D560" s="13" t="s">
        <v>969</v>
      </c>
      <c r="E560" s="17">
        <v>12104</v>
      </c>
      <c r="F560" s="13" t="s">
        <v>1369</v>
      </c>
      <c r="G560" s="25" t="s">
        <v>1370</v>
      </c>
      <c r="H560" s="52" t="s">
        <v>749</v>
      </c>
      <c r="I560" s="12" t="s">
        <v>290</v>
      </c>
      <c r="J560" s="12" t="s">
        <v>450</v>
      </c>
      <c r="K560" s="12" t="s">
        <v>1371</v>
      </c>
      <c r="L560" s="12" t="s">
        <v>972</v>
      </c>
      <c r="M560" s="12" t="s">
        <v>1372</v>
      </c>
      <c r="N560" s="12" t="s">
        <v>974</v>
      </c>
      <c r="O560" s="28" t="s">
        <v>1913</v>
      </c>
      <c r="P56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Gregorio por tipo de cultivo, durante el Periodo 2020-2021 de acuerdo a datos recopilados por la Ministerio de Ciencias, Tecnología, Conocimiento e Innovación- Unidades</v>
      </c>
      <c r="Q560" s="27" t="s">
        <v>709</v>
      </c>
      <c r="R560" s="28"/>
      <c r="S560" s="15" t="s">
        <v>1914</v>
      </c>
      <c r="T560" s="16">
        <f t="shared" si="281"/>
        <v>777</v>
      </c>
      <c r="U560" s="24" t="s">
        <v>445</v>
      </c>
      <c r="V560" s="20" t="str">
        <f>+Sitio_Publico[[#This Row],[idcoleccion]]&amp;"-"&amp;Sitio_Publico[[#This Row],[id]]</f>
        <v>1-0559</v>
      </c>
      <c r="W560" s="20">
        <f>+VLOOKUP(Sitio_Publico[[#This Row],[territorio]],Estructura!$AE$4:$AH$1500,4,0)</f>
        <v>40012104</v>
      </c>
      <c r="X560" s="20" t="str">
        <f>+VLOOKUP(Sitio_Publico[[#This Row],[tema]],Estructura!$G$4:$J$1514,4,0)</f>
        <v>T-365</v>
      </c>
      <c r="Y560" s="20" t="str">
        <f>+VLOOKUP(Sitio_Publico[[#This Row],[contenido]],Estructura!$L$4:$O$18,4,0)</f>
        <v>C-366</v>
      </c>
      <c r="Z560" s="20" t="str">
        <f>+VLOOKUP(Sitio_Publico[[#This Row],[Filtro Integrado]],Estructura!$U$4:$W$52,3,0)</f>
        <v>FI-1</v>
      </c>
      <c r="AA560" s="20" t="str">
        <f>+VLOOKUP(Sitio_Publico[[#This Row],[Muestra]],Estructura!$Y$4:$AB$175,4,0)</f>
        <v>M-414</v>
      </c>
    </row>
    <row r="561" spans="1:27" ht="40.799999999999997" x14ac:dyDescent="0.3">
      <c r="A561" s="18" t="s">
        <v>1253</v>
      </c>
      <c r="B561" s="12">
        <f t="shared" si="280"/>
        <v>1</v>
      </c>
      <c r="C561" s="13" t="s">
        <v>968</v>
      </c>
      <c r="D561" s="13" t="s">
        <v>969</v>
      </c>
      <c r="E561" s="17">
        <v>12201</v>
      </c>
      <c r="F561" s="13" t="s">
        <v>1369</v>
      </c>
      <c r="G561" s="25" t="s">
        <v>1370</v>
      </c>
      <c r="H561" s="52" t="s">
        <v>749</v>
      </c>
      <c r="I561" s="12" t="s">
        <v>291</v>
      </c>
      <c r="J561" s="12" t="s">
        <v>450</v>
      </c>
      <c r="K561" s="12" t="s">
        <v>1371</v>
      </c>
      <c r="L561" s="12" t="s">
        <v>972</v>
      </c>
      <c r="M561" s="12" t="s">
        <v>1372</v>
      </c>
      <c r="N561" s="12" t="s">
        <v>974</v>
      </c>
      <c r="O561" s="28" t="s">
        <v>1915</v>
      </c>
      <c r="P56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Cabo de Hornos por tipo de cultivo, durante el Periodo 2020-2021 de acuerdo a datos recopilados por la Ministerio de Ciencias, Tecnología, Conocimiento e Innovación- Unidades</v>
      </c>
      <c r="Q561" s="27" t="s">
        <v>709</v>
      </c>
      <c r="R561" s="28"/>
      <c r="S561" s="15" t="s">
        <v>1916</v>
      </c>
      <c r="T561" s="16">
        <f t="shared" si="281"/>
        <v>777</v>
      </c>
      <c r="U561" s="24" t="s">
        <v>445</v>
      </c>
      <c r="V561" s="20" t="str">
        <f>+Sitio_Publico[[#This Row],[idcoleccion]]&amp;"-"&amp;Sitio_Publico[[#This Row],[id]]</f>
        <v>1-0560</v>
      </c>
      <c r="W561" s="20">
        <f>+VLOOKUP(Sitio_Publico[[#This Row],[territorio]],Estructura!$AE$4:$AH$1500,4,0)</f>
        <v>40012201</v>
      </c>
      <c r="X561" s="20" t="str">
        <f>+VLOOKUP(Sitio_Publico[[#This Row],[tema]],Estructura!$G$4:$J$1514,4,0)</f>
        <v>T-365</v>
      </c>
      <c r="Y561" s="20" t="str">
        <f>+VLOOKUP(Sitio_Publico[[#This Row],[contenido]],Estructura!$L$4:$O$18,4,0)</f>
        <v>C-366</v>
      </c>
      <c r="Z561" s="20" t="str">
        <f>+VLOOKUP(Sitio_Publico[[#This Row],[Filtro Integrado]],Estructura!$U$4:$W$52,3,0)</f>
        <v>FI-1</v>
      </c>
      <c r="AA561" s="20" t="str">
        <f>+VLOOKUP(Sitio_Publico[[#This Row],[Muestra]],Estructura!$Y$4:$AB$175,4,0)</f>
        <v>M-414</v>
      </c>
    </row>
    <row r="562" spans="1:27" ht="36" x14ac:dyDescent="0.3">
      <c r="A562" s="18" t="s">
        <v>1254</v>
      </c>
      <c r="B562" s="12">
        <f t="shared" si="280"/>
        <v>1</v>
      </c>
      <c r="C562" s="13" t="s">
        <v>968</v>
      </c>
      <c r="D562" s="13" t="s">
        <v>969</v>
      </c>
      <c r="E562" s="17">
        <v>12301</v>
      </c>
      <c r="F562" s="13" t="s">
        <v>1369</v>
      </c>
      <c r="G562" s="25" t="s">
        <v>1370</v>
      </c>
      <c r="H562" s="52" t="s">
        <v>749</v>
      </c>
      <c r="I562" s="12" t="s">
        <v>292</v>
      </c>
      <c r="J562" s="12" t="s">
        <v>450</v>
      </c>
      <c r="K562" s="12" t="s">
        <v>1371</v>
      </c>
      <c r="L562" s="12" t="s">
        <v>972</v>
      </c>
      <c r="M562" s="12" t="s">
        <v>1372</v>
      </c>
      <c r="N562" s="12" t="s">
        <v>974</v>
      </c>
      <c r="O562" s="28" t="s">
        <v>1917</v>
      </c>
      <c r="P56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Porvenir por tipo de cultivo, durante el Periodo 2020-2021 de acuerdo a datos recopilados por la Ministerio de Ciencias, Tecnología, Conocimiento e Innovación- Unidades</v>
      </c>
      <c r="Q562" s="27" t="s">
        <v>709</v>
      </c>
      <c r="R562" s="28"/>
      <c r="S562" s="15" t="s">
        <v>1918</v>
      </c>
      <c r="T562" s="16">
        <f t="shared" si="281"/>
        <v>777</v>
      </c>
      <c r="U562" s="24" t="s">
        <v>445</v>
      </c>
      <c r="V562" s="20" t="str">
        <f>+Sitio_Publico[[#This Row],[idcoleccion]]&amp;"-"&amp;Sitio_Publico[[#This Row],[id]]</f>
        <v>1-0561</v>
      </c>
      <c r="W562" s="20">
        <f>+VLOOKUP(Sitio_Publico[[#This Row],[territorio]],Estructura!$AE$4:$AH$1500,4,0)</f>
        <v>40012301</v>
      </c>
      <c r="X562" s="20" t="str">
        <f>+VLOOKUP(Sitio_Publico[[#This Row],[tema]],Estructura!$G$4:$J$1514,4,0)</f>
        <v>T-365</v>
      </c>
      <c r="Y562" s="20" t="str">
        <f>+VLOOKUP(Sitio_Publico[[#This Row],[contenido]],Estructura!$L$4:$O$18,4,0)</f>
        <v>C-366</v>
      </c>
      <c r="Z562" s="20" t="str">
        <f>+VLOOKUP(Sitio_Publico[[#This Row],[Filtro Integrado]],Estructura!$U$4:$W$52,3,0)</f>
        <v>FI-1</v>
      </c>
      <c r="AA562" s="20" t="str">
        <f>+VLOOKUP(Sitio_Publico[[#This Row],[Muestra]],Estructura!$Y$4:$AB$175,4,0)</f>
        <v>M-414</v>
      </c>
    </row>
    <row r="563" spans="1:27" ht="40.799999999999997" x14ac:dyDescent="0.3">
      <c r="A563" s="18" t="s">
        <v>1255</v>
      </c>
      <c r="B563" s="12">
        <f t="shared" si="280"/>
        <v>1</v>
      </c>
      <c r="C563" s="13" t="s">
        <v>968</v>
      </c>
      <c r="D563" s="13" t="s">
        <v>969</v>
      </c>
      <c r="E563" s="17">
        <v>12302</v>
      </c>
      <c r="F563" s="13" t="s">
        <v>1369</v>
      </c>
      <c r="G563" s="25" t="s">
        <v>1370</v>
      </c>
      <c r="H563" s="52" t="s">
        <v>749</v>
      </c>
      <c r="I563" s="12" t="s">
        <v>293</v>
      </c>
      <c r="J563" s="12" t="s">
        <v>450</v>
      </c>
      <c r="K563" s="12" t="s">
        <v>1371</v>
      </c>
      <c r="L563" s="12" t="s">
        <v>972</v>
      </c>
      <c r="M563" s="12" t="s">
        <v>1372</v>
      </c>
      <c r="N563" s="12" t="s">
        <v>974</v>
      </c>
      <c r="O563" s="28" t="s">
        <v>1919</v>
      </c>
      <c r="P56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Primavera por tipo de cultivo, durante el Periodo 2020-2021 de acuerdo a datos recopilados por la Ministerio de Ciencias, Tecnología, Conocimiento e Innovación- Unidades</v>
      </c>
      <c r="Q563" s="27" t="s">
        <v>709</v>
      </c>
      <c r="R563" s="28"/>
      <c r="S563" s="15" t="s">
        <v>1920</v>
      </c>
      <c r="T563" s="16">
        <f t="shared" si="281"/>
        <v>777</v>
      </c>
      <c r="U563" s="24" t="s">
        <v>445</v>
      </c>
      <c r="V563" s="20" t="str">
        <f>+Sitio_Publico[[#This Row],[idcoleccion]]&amp;"-"&amp;Sitio_Publico[[#This Row],[id]]</f>
        <v>1-0562</v>
      </c>
      <c r="W563" s="20">
        <f>+VLOOKUP(Sitio_Publico[[#This Row],[territorio]],Estructura!$AE$4:$AH$1500,4,0)</f>
        <v>40012302</v>
      </c>
      <c r="X563" s="20" t="str">
        <f>+VLOOKUP(Sitio_Publico[[#This Row],[tema]],Estructura!$G$4:$J$1514,4,0)</f>
        <v>T-365</v>
      </c>
      <c r="Y563" s="20" t="str">
        <f>+VLOOKUP(Sitio_Publico[[#This Row],[contenido]],Estructura!$L$4:$O$18,4,0)</f>
        <v>C-366</v>
      </c>
      <c r="Z563" s="20" t="str">
        <f>+VLOOKUP(Sitio_Publico[[#This Row],[Filtro Integrado]],Estructura!$U$4:$W$52,3,0)</f>
        <v>FI-1</v>
      </c>
      <c r="AA563" s="20" t="str">
        <f>+VLOOKUP(Sitio_Publico[[#This Row],[Muestra]],Estructura!$Y$4:$AB$175,4,0)</f>
        <v>M-414</v>
      </c>
    </row>
    <row r="564" spans="1:27" ht="36" x14ac:dyDescent="0.3">
      <c r="A564" s="18" t="s">
        <v>1256</v>
      </c>
      <c r="B564" s="12">
        <f t="shared" si="280"/>
        <v>1</v>
      </c>
      <c r="C564" s="13" t="s">
        <v>968</v>
      </c>
      <c r="D564" s="13" t="s">
        <v>969</v>
      </c>
      <c r="E564" s="17">
        <v>12303</v>
      </c>
      <c r="F564" s="13" t="s">
        <v>1369</v>
      </c>
      <c r="G564" s="25" t="s">
        <v>1370</v>
      </c>
      <c r="H564" s="52" t="s">
        <v>749</v>
      </c>
      <c r="I564" s="12" t="s">
        <v>294</v>
      </c>
      <c r="J564" s="12" t="s">
        <v>450</v>
      </c>
      <c r="K564" s="12" t="s">
        <v>1371</v>
      </c>
      <c r="L564" s="12" t="s">
        <v>972</v>
      </c>
      <c r="M564" s="12" t="s">
        <v>1372</v>
      </c>
      <c r="N564" s="12" t="s">
        <v>974</v>
      </c>
      <c r="O564" s="28" t="s">
        <v>1921</v>
      </c>
      <c r="P56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Timaukel por tipo de cultivo, durante el Periodo 2020-2021 de acuerdo a datos recopilados por la Ministerio de Ciencias, Tecnología, Conocimiento e Innovación- Unidades</v>
      </c>
      <c r="Q564" s="27" t="s">
        <v>709</v>
      </c>
      <c r="R564" s="28"/>
      <c r="S564" s="15" t="s">
        <v>1922</v>
      </c>
      <c r="T564" s="16">
        <f t="shared" si="281"/>
        <v>777</v>
      </c>
      <c r="U564" s="24" t="s">
        <v>445</v>
      </c>
      <c r="V564" s="20" t="str">
        <f>+Sitio_Publico[[#This Row],[idcoleccion]]&amp;"-"&amp;Sitio_Publico[[#This Row],[id]]</f>
        <v>1-0563</v>
      </c>
      <c r="W564" s="20">
        <f>+VLOOKUP(Sitio_Publico[[#This Row],[territorio]],Estructura!$AE$4:$AH$1500,4,0)</f>
        <v>40012303</v>
      </c>
      <c r="X564" s="20" t="str">
        <f>+VLOOKUP(Sitio_Publico[[#This Row],[tema]],Estructura!$G$4:$J$1514,4,0)</f>
        <v>T-365</v>
      </c>
      <c r="Y564" s="20" t="str">
        <f>+VLOOKUP(Sitio_Publico[[#This Row],[contenido]],Estructura!$L$4:$O$18,4,0)</f>
        <v>C-366</v>
      </c>
      <c r="Z564" s="20" t="str">
        <f>+VLOOKUP(Sitio_Publico[[#This Row],[Filtro Integrado]],Estructura!$U$4:$W$52,3,0)</f>
        <v>FI-1</v>
      </c>
      <c r="AA564" s="20" t="str">
        <f>+VLOOKUP(Sitio_Publico[[#This Row],[Muestra]],Estructura!$Y$4:$AB$175,4,0)</f>
        <v>M-414</v>
      </c>
    </row>
    <row r="565" spans="1:27" ht="36" x14ac:dyDescent="0.3">
      <c r="A565" s="18" t="s">
        <v>1257</v>
      </c>
      <c r="B565" s="12">
        <f t="shared" si="280"/>
        <v>1</v>
      </c>
      <c r="C565" s="13" t="s">
        <v>968</v>
      </c>
      <c r="D565" s="13" t="s">
        <v>969</v>
      </c>
      <c r="E565" s="17">
        <v>12401</v>
      </c>
      <c r="F565" s="13" t="s">
        <v>1369</v>
      </c>
      <c r="G565" s="25" t="s">
        <v>1370</v>
      </c>
      <c r="H565" s="52" t="s">
        <v>749</v>
      </c>
      <c r="I565" s="12" t="s">
        <v>295</v>
      </c>
      <c r="J565" s="12" t="s">
        <v>450</v>
      </c>
      <c r="K565" s="12" t="s">
        <v>1371</v>
      </c>
      <c r="L565" s="12" t="s">
        <v>972</v>
      </c>
      <c r="M565" s="12" t="s">
        <v>1372</v>
      </c>
      <c r="N565" s="12" t="s">
        <v>974</v>
      </c>
      <c r="O565" s="28" t="s">
        <v>1923</v>
      </c>
      <c r="P56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Natales por tipo de cultivo, durante el Periodo 2020-2021 de acuerdo a datos recopilados por la Ministerio de Ciencias, Tecnología, Conocimiento e Innovación- Unidades</v>
      </c>
      <c r="Q565" s="27" t="s">
        <v>709</v>
      </c>
      <c r="R565" s="28"/>
      <c r="S565" s="15" t="s">
        <v>1924</v>
      </c>
      <c r="T565" s="16">
        <f t="shared" si="281"/>
        <v>777</v>
      </c>
      <c r="U565" s="24" t="s">
        <v>445</v>
      </c>
      <c r="V565" s="20" t="str">
        <f>+Sitio_Publico[[#This Row],[idcoleccion]]&amp;"-"&amp;Sitio_Publico[[#This Row],[id]]</f>
        <v>1-0564</v>
      </c>
      <c r="W565" s="20">
        <f>+VLOOKUP(Sitio_Publico[[#This Row],[territorio]],Estructura!$AE$4:$AH$1500,4,0)</f>
        <v>40012401</v>
      </c>
      <c r="X565" s="20" t="str">
        <f>+VLOOKUP(Sitio_Publico[[#This Row],[tema]],Estructura!$G$4:$J$1514,4,0)</f>
        <v>T-365</v>
      </c>
      <c r="Y565" s="20" t="str">
        <f>+VLOOKUP(Sitio_Publico[[#This Row],[contenido]],Estructura!$L$4:$O$18,4,0)</f>
        <v>C-366</v>
      </c>
      <c r="Z565" s="20" t="str">
        <f>+VLOOKUP(Sitio_Publico[[#This Row],[Filtro Integrado]],Estructura!$U$4:$W$52,3,0)</f>
        <v>FI-1</v>
      </c>
      <c r="AA565" s="20" t="str">
        <f>+VLOOKUP(Sitio_Publico[[#This Row],[Muestra]],Estructura!$Y$4:$AB$175,4,0)</f>
        <v>M-414</v>
      </c>
    </row>
    <row r="566" spans="1:27" ht="40.799999999999997" x14ac:dyDescent="0.3">
      <c r="A566" s="18" t="s">
        <v>1258</v>
      </c>
      <c r="B566" s="12">
        <f t="shared" si="280"/>
        <v>1</v>
      </c>
      <c r="C566" s="13" t="s">
        <v>968</v>
      </c>
      <c r="D566" s="13" t="s">
        <v>969</v>
      </c>
      <c r="E566" s="17">
        <v>12402</v>
      </c>
      <c r="F566" s="13" t="s">
        <v>1369</v>
      </c>
      <c r="G566" s="25" t="s">
        <v>1370</v>
      </c>
      <c r="H566" s="52" t="s">
        <v>749</v>
      </c>
      <c r="I566" s="12" t="s">
        <v>296</v>
      </c>
      <c r="J566" s="12" t="s">
        <v>450</v>
      </c>
      <c r="K566" s="12" t="s">
        <v>1371</v>
      </c>
      <c r="L566" s="12" t="s">
        <v>972</v>
      </c>
      <c r="M566" s="12" t="s">
        <v>1372</v>
      </c>
      <c r="N566" s="12" t="s">
        <v>974</v>
      </c>
      <c r="O566" s="28" t="s">
        <v>1925</v>
      </c>
      <c r="P56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Torres del Paine por tipo de cultivo, durante el Periodo 2020-2021 de acuerdo a datos recopilados por la Ministerio de Ciencias, Tecnología, Conocimiento e Innovación- Unidades</v>
      </c>
      <c r="Q566" s="27" t="s">
        <v>709</v>
      </c>
      <c r="R566" s="28"/>
      <c r="S566" s="15" t="s">
        <v>1926</v>
      </c>
      <c r="T566" s="16">
        <f t="shared" si="281"/>
        <v>777</v>
      </c>
      <c r="U566" s="24" t="s">
        <v>445</v>
      </c>
      <c r="V566" s="20" t="str">
        <f>+Sitio_Publico[[#This Row],[idcoleccion]]&amp;"-"&amp;Sitio_Publico[[#This Row],[id]]</f>
        <v>1-0565</v>
      </c>
      <c r="W566" s="20">
        <f>+VLOOKUP(Sitio_Publico[[#This Row],[territorio]],Estructura!$AE$4:$AH$1500,4,0)</f>
        <v>40012402</v>
      </c>
      <c r="X566" s="20" t="str">
        <f>+VLOOKUP(Sitio_Publico[[#This Row],[tema]],Estructura!$G$4:$J$1514,4,0)</f>
        <v>T-365</v>
      </c>
      <c r="Y566" s="20" t="str">
        <f>+VLOOKUP(Sitio_Publico[[#This Row],[contenido]],Estructura!$L$4:$O$18,4,0)</f>
        <v>C-366</v>
      </c>
      <c r="Z566" s="20" t="str">
        <f>+VLOOKUP(Sitio_Publico[[#This Row],[Filtro Integrado]],Estructura!$U$4:$W$52,3,0)</f>
        <v>FI-1</v>
      </c>
      <c r="AA566" s="20" t="str">
        <f>+VLOOKUP(Sitio_Publico[[#This Row],[Muestra]],Estructura!$Y$4:$AB$175,4,0)</f>
        <v>M-414</v>
      </c>
    </row>
    <row r="567" spans="1:27" ht="36" x14ac:dyDescent="0.3">
      <c r="A567" s="18" t="s">
        <v>1259</v>
      </c>
      <c r="B567" s="12">
        <f t="shared" si="280"/>
        <v>1</v>
      </c>
      <c r="C567" s="13" t="s">
        <v>968</v>
      </c>
      <c r="D567" s="13" t="s">
        <v>969</v>
      </c>
      <c r="E567" s="17">
        <v>13101</v>
      </c>
      <c r="F567" s="13" t="s">
        <v>1369</v>
      </c>
      <c r="G567" s="25" t="s">
        <v>1370</v>
      </c>
      <c r="H567" s="52" t="s">
        <v>749</v>
      </c>
      <c r="I567" s="12" t="s">
        <v>297</v>
      </c>
      <c r="J567" s="12" t="s">
        <v>450</v>
      </c>
      <c r="K567" s="12" t="s">
        <v>1371</v>
      </c>
      <c r="L567" s="12" t="s">
        <v>972</v>
      </c>
      <c r="M567" s="12" t="s">
        <v>1372</v>
      </c>
      <c r="N567" s="12" t="s">
        <v>974</v>
      </c>
      <c r="O567" s="28" t="s">
        <v>1927</v>
      </c>
      <c r="P56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Santiago por tipo de cultivo, durante el Periodo 2020-2021 de acuerdo a datos recopilados por la Ministerio de Ciencias, Tecnología, Conocimiento e Innovación- Unidades</v>
      </c>
      <c r="Q567" s="27" t="s">
        <v>709</v>
      </c>
      <c r="R567" s="28"/>
      <c r="S567" s="15" t="s">
        <v>1928</v>
      </c>
      <c r="T567" s="16">
        <f t="shared" si="281"/>
        <v>777</v>
      </c>
      <c r="U567" s="24" t="s">
        <v>445</v>
      </c>
      <c r="V567" s="20" t="str">
        <f>+Sitio_Publico[[#This Row],[idcoleccion]]&amp;"-"&amp;Sitio_Publico[[#This Row],[id]]</f>
        <v>1-0566</v>
      </c>
      <c r="W567" s="20">
        <f>+VLOOKUP(Sitio_Publico[[#This Row],[territorio]],Estructura!$AE$4:$AH$1500,4,0)</f>
        <v>40013101</v>
      </c>
      <c r="X567" s="20" t="str">
        <f>+VLOOKUP(Sitio_Publico[[#This Row],[tema]],Estructura!$G$4:$J$1514,4,0)</f>
        <v>T-365</v>
      </c>
      <c r="Y567" s="20" t="str">
        <f>+VLOOKUP(Sitio_Publico[[#This Row],[contenido]],Estructura!$L$4:$O$18,4,0)</f>
        <v>C-366</v>
      </c>
      <c r="Z567" s="20" t="str">
        <f>+VLOOKUP(Sitio_Publico[[#This Row],[Filtro Integrado]],Estructura!$U$4:$W$52,3,0)</f>
        <v>FI-1</v>
      </c>
      <c r="AA567" s="20" t="str">
        <f>+VLOOKUP(Sitio_Publico[[#This Row],[Muestra]],Estructura!$Y$4:$AB$175,4,0)</f>
        <v>M-414</v>
      </c>
    </row>
    <row r="568" spans="1:27" ht="36" x14ac:dyDescent="0.3">
      <c r="A568" s="18" t="s">
        <v>1260</v>
      </c>
      <c r="B568" s="12">
        <f t="shared" si="280"/>
        <v>1</v>
      </c>
      <c r="C568" s="13" t="s">
        <v>968</v>
      </c>
      <c r="D568" s="13" t="s">
        <v>969</v>
      </c>
      <c r="E568" s="17">
        <v>13102</v>
      </c>
      <c r="F568" s="13" t="s">
        <v>1369</v>
      </c>
      <c r="G568" s="25" t="s">
        <v>1370</v>
      </c>
      <c r="H568" s="52" t="s">
        <v>749</v>
      </c>
      <c r="I568" s="12" t="s">
        <v>298</v>
      </c>
      <c r="J568" s="12" t="s">
        <v>450</v>
      </c>
      <c r="K568" s="12" t="s">
        <v>1371</v>
      </c>
      <c r="L568" s="12" t="s">
        <v>972</v>
      </c>
      <c r="M568" s="12" t="s">
        <v>1372</v>
      </c>
      <c r="N568" s="12" t="s">
        <v>974</v>
      </c>
      <c r="O568" s="28" t="s">
        <v>1929</v>
      </c>
      <c r="P56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Cerrillos por tipo de cultivo, durante el Periodo 2020-2021 de acuerdo a datos recopilados por la Ministerio de Ciencias, Tecnología, Conocimiento e Innovación- Unidades</v>
      </c>
      <c r="Q568" s="27" t="s">
        <v>709</v>
      </c>
      <c r="R568" s="28"/>
      <c r="S568" s="15" t="s">
        <v>1930</v>
      </c>
      <c r="T568" s="16">
        <f t="shared" si="281"/>
        <v>777</v>
      </c>
      <c r="U568" s="24" t="s">
        <v>445</v>
      </c>
      <c r="V568" s="20" t="str">
        <f>+Sitio_Publico[[#This Row],[idcoleccion]]&amp;"-"&amp;Sitio_Publico[[#This Row],[id]]</f>
        <v>1-0567</v>
      </c>
      <c r="W568" s="20">
        <f>+VLOOKUP(Sitio_Publico[[#This Row],[territorio]],Estructura!$AE$4:$AH$1500,4,0)</f>
        <v>40013102</v>
      </c>
      <c r="X568" s="20" t="str">
        <f>+VLOOKUP(Sitio_Publico[[#This Row],[tema]],Estructura!$G$4:$J$1514,4,0)</f>
        <v>T-365</v>
      </c>
      <c r="Y568" s="20" t="str">
        <f>+VLOOKUP(Sitio_Publico[[#This Row],[contenido]],Estructura!$L$4:$O$18,4,0)</f>
        <v>C-366</v>
      </c>
      <c r="Z568" s="20" t="str">
        <f>+VLOOKUP(Sitio_Publico[[#This Row],[Filtro Integrado]],Estructura!$U$4:$W$52,3,0)</f>
        <v>FI-1</v>
      </c>
      <c r="AA568" s="20" t="str">
        <f>+VLOOKUP(Sitio_Publico[[#This Row],[Muestra]],Estructura!$Y$4:$AB$175,4,0)</f>
        <v>M-414</v>
      </c>
    </row>
    <row r="569" spans="1:27" ht="40.799999999999997" x14ac:dyDescent="0.3">
      <c r="A569" s="18" t="s">
        <v>1261</v>
      </c>
      <c r="B569" s="12">
        <f t="shared" si="280"/>
        <v>1</v>
      </c>
      <c r="C569" s="13" t="s">
        <v>968</v>
      </c>
      <c r="D569" s="13" t="s">
        <v>969</v>
      </c>
      <c r="E569" s="17">
        <v>13103</v>
      </c>
      <c r="F569" s="13" t="s">
        <v>1369</v>
      </c>
      <c r="G569" s="25" t="s">
        <v>1370</v>
      </c>
      <c r="H569" s="52" t="s">
        <v>749</v>
      </c>
      <c r="I569" s="12" t="s">
        <v>299</v>
      </c>
      <c r="J569" s="12" t="s">
        <v>450</v>
      </c>
      <c r="K569" s="12" t="s">
        <v>1371</v>
      </c>
      <c r="L569" s="12" t="s">
        <v>972</v>
      </c>
      <c r="M569" s="12" t="s">
        <v>1372</v>
      </c>
      <c r="N569" s="12" t="s">
        <v>974</v>
      </c>
      <c r="O569" s="28" t="s">
        <v>1931</v>
      </c>
      <c r="P56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Cerro Navia por tipo de cultivo, durante el Periodo 2020-2021 de acuerdo a datos recopilados por la Ministerio de Ciencias, Tecnología, Conocimiento e Innovación- Unidades</v>
      </c>
      <c r="Q569" s="27" t="s">
        <v>709</v>
      </c>
      <c r="R569" s="28"/>
      <c r="S569" s="15" t="s">
        <v>1932</v>
      </c>
      <c r="T569" s="16">
        <f t="shared" si="281"/>
        <v>777</v>
      </c>
      <c r="U569" s="24" t="s">
        <v>445</v>
      </c>
      <c r="V569" s="20" t="str">
        <f>+Sitio_Publico[[#This Row],[idcoleccion]]&amp;"-"&amp;Sitio_Publico[[#This Row],[id]]</f>
        <v>1-0568</v>
      </c>
      <c r="W569" s="20">
        <f>+VLOOKUP(Sitio_Publico[[#This Row],[territorio]],Estructura!$AE$4:$AH$1500,4,0)</f>
        <v>40013103</v>
      </c>
      <c r="X569" s="20" t="str">
        <f>+VLOOKUP(Sitio_Publico[[#This Row],[tema]],Estructura!$G$4:$J$1514,4,0)</f>
        <v>T-365</v>
      </c>
      <c r="Y569" s="20" t="str">
        <f>+VLOOKUP(Sitio_Publico[[#This Row],[contenido]],Estructura!$L$4:$O$18,4,0)</f>
        <v>C-366</v>
      </c>
      <c r="Z569" s="20" t="str">
        <f>+VLOOKUP(Sitio_Publico[[#This Row],[Filtro Integrado]],Estructura!$U$4:$W$52,3,0)</f>
        <v>FI-1</v>
      </c>
      <c r="AA569" s="20" t="str">
        <f>+VLOOKUP(Sitio_Publico[[#This Row],[Muestra]],Estructura!$Y$4:$AB$175,4,0)</f>
        <v>M-414</v>
      </c>
    </row>
    <row r="570" spans="1:27" ht="36" x14ac:dyDescent="0.3">
      <c r="A570" s="18" t="s">
        <v>1262</v>
      </c>
      <c r="B570" s="12">
        <f t="shared" si="280"/>
        <v>1</v>
      </c>
      <c r="C570" s="13" t="s">
        <v>968</v>
      </c>
      <c r="D570" s="13" t="s">
        <v>969</v>
      </c>
      <c r="E570" s="17">
        <v>13104</v>
      </c>
      <c r="F570" s="13" t="s">
        <v>1369</v>
      </c>
      <c r="G570" s="25" t="s">
        <v>1370</v>
      </c>
      <c r="H570" s="52" t="s">
        <v>749</v>
      </c>
      <c r="I570" s="12" t="s">
        <v>300</v>
      </c>
      <c r="J570" s="12" t="s">
        <v>450</v>
      </c>
      <c r="K570" s="12" t="s">
        <v>1371</v>
      </c>
      <c r="L570" s="12" t="s">
        <v>972</v>
      </c>
      <c r="M570" s="12" t="s">
        <v>1372</v>
      </c>
      <c r="N570" s="12" t="s">
        <v>974</v>
      </c>
      <c r="O570" s="28" t="s">
        <v>1933</v>
      </c>
      <c r="P57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Conchalí por tipo de cultivo, durante el Periodo 2020-2021 de acuerdo a datos recopilados por la Ministerio de Ciencias, Tecnología, Conocimiento e Innovación- Unidades</v>
      </c>
      <c r="Q570" s="27" t="s">
        <v>709</v>
      </c>
      <c r="R570" s="28"/>
      <c r="S570" s="15" t="s">
        <v>1934</v>
      </c>
      <c r="T570" s="16">
        <f t="shared" si="281"/>
        <v>777</v>
      </c>
      <c r="U570" s="24" t="s">
        <v>445</v>
      </c>
      <c r="V570" s="20" t="str">
        <f>+Sitio_Publico[[#This Row],[idcoleccion]]&amp;"-"&amp;Sitio_Publico[[#This Row],[id]]</f>
        <v>1-0569</v>
      </c>
      <c r="W570" s="20">
        <f>+VLOOKUP(Sitio_Publico[[#This Row],[territorio]],Estructura!$AE$4:$AH$1500,4,0)</f>
        <v>40013104</v>
      </c>
      <c r="X570" s="20" t="str">
        <f>+VLOOKUP(Sitio_Publico[[#This Row],[tema]],Estructura!$G$4:$J$1514,4,0)</f>
        <v>T-365</v>
      </c>
      <c r="Y570" s="20" t="str">
        <f>+VLOOKUP(Sitio_Publico[[#This Row],[contenido]],Estructura!$L$4:$O$18,4,0)</f>
        <v>C-366</v>
      </c>
      <c r="Z570" s="20" t="str">
        <f>+VLOOKUP(Sitio_Publico[[#This Row],[Filtro Integrado]],Estructura!$U$4:$W$52,3,0)</f>
        <v>FI-1</v>
      </c>
      <c r="AA570" s="20" t="str">
        <f>+VLOOKUP(Sitio_Publico[[#This Row],[Muestra]],Estructura!$Y$4:$AB$175,4,0)</f>
        <v>M-414</v>
      </c>
    </row>
    <row r="571" spans="1:27" ht="36" x14ac:dyDescent="0.3">
      <c r="A571" s="18" t="s">
        <v>1263</v>
      </c>
      <c r="B571" s="12">
        <f t="shared" si="280"/>
        <v>1</v>
      </c>
      <c r="C571" s="13" t="s">
        <v>968</v>
      </c>
      <c r="D571" s="13" t="s">
        <v>969</v>
      </c>
      <c r="E571" s="17">
        <v>13105</v>
      </c>
      <c r="F571" s="13" t="s">
        <v>1369</v>
      </c>
      <c r="G571" s="25" t="s">
        <v>1370</v>
      </c>
      <c r="H571" s="52" t="s">
        <v>749</v>
      </c>
      <c r="I571" s="12" t="s">
        <v>301</v>
      </c>
      <c r="J571" s="12" t="s">
        <v>450</v>
      </c>
      <c r="K571" s="12" t="s">
        <v>1371</v>
      </c>
      <c r="L571" s="12" t="s">
        <v>972</v>
      </c>
      <c r="M571" s="12" t="s">
        <v>1372</v>
      </c>
      <c r="N571" s="12" t="s">
        <v>974</v>
      </c>
      <c r="O571" s="28" t="s">
        <v>1935</v>
      </c>
      <c r="P57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Bosque por tipo de cultivo, durante el Periodo 2020-2021 de acuerdo a datos recopilados por la Ministerio de Ciencias, Tecnología, Conocimiento e Innovación- Unidades</v>
      </c>
      <c r="Q571" s="27" t="s">
        <v>709</v>
      </c>
      <c r="R571" s="28"/>
      <c r="S571" s="15" t="s">
        <v>1936</v>
      </c>
      <c r="T571" s="16">
        <f t="shared" si="281"/>
        <v>777</v>
      </c>
      <c r="U571" s="24" t="s">
        <v>445</v>
      </c>
      <c r="V571" s="20" t="str">
        <f>+Sitio_Publico[[#This Row],[idcoleccion]]&amp;"-"&amp;Sitio_Publico[[#This Row],[id]]</f>
        <v>1-0570</v>
      </c>
      <c r="W571" s="20">
        <f>+VLOOKUP(Sitio_Publico[[#This Row],[territorio]],Estructura!$AE$4:$AH$1500,4,0)</f>
        <v>40013105</v>
      </c>
      <c r="X571" s="20" t="str">
        <f>+VLOOKUP(Sitio_Publico[[#This Row],[tema]],Estructura!$G$4:$J$1514,4,0)</f>
        <v>T-365</v>
      </c>
      <c r="Y571" s="20" t="str">
        <f>+VLOOKUP(Sitio_Publico[[#This Row],[contenido]],Estructura!$L$4:$O$18,4,0)</f>
        <v>C-366</v>
      </c>
      <c r="Z571" s="20" t="str">
        <f>+VLOOKUP(Sitio_Publico[[#This Row],[Filtro Integrado]],Estructura!$U$4:$W$52,3,0)</f>
        <v>FI-1</v>
      </c>
      <c r="AA571" s="20" t="str">
        <f>+VLOOKUP(Sitio_Publico[[#This Row],[Muestra]],Estructura!$Y$4:$AB$175,4,0)</f>
        <v>M-414</v>
      </c>
    </row>
    <row r="572" spans="1:27" ht="40.799999999999997" x14ac:dyDescent="0.3">
      <c r="A572" s="18" t="s">
        <v>1264</v>
      </c>
      <c r="B572" s="12">
        <f t="shared" si="280"/>
        <v>1</v>
      </c>
      <c r="C572" s="13" t="s">
        <v>968</v>
      </c>
      <c r="D572" s="13" t="s">
        <v>969</v>
      </c>
      <c r="E572" s="17">
        <v>13106</v>
      </c>
      <c r="F572" s="13" t="s">
        <v>1369</v>
      </c>
      <c r="G572" s="25" t="s">
        <v>1370</v>
      </c>
      <c r="H572" s="52" t="s">
        <v>749</v>
      </c>
      <c r="I572" s="12" t="s">
        <v>302</v>
      </c>
      <c r="J572" s="12" t="s">
        <v>450</v>
      </c>
      <c r="K572" s="12" t="s">
        <v>1371</v>
      </c>
      <c r="L572" s="12" t="s">
        <v>972</v>
      </c>
      <c r="M572" s="12" t="s">
        <v>1372</v>
      </c>
      <c r="N572" s="12" t="s">
        <v>974</v>
      </c>
      <c r="O572" s="28" t="s">
        <v>1937</v>
      </c>
      <c r="P57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Estación Central por tipo de cultivo, durante el Periodo 2020-2021 de acuerdo a datos recopilados por la Ministerio de Ciencias, Tecnología, Conocimiento e Innovación- Unidades</v>
      </c>
      <c r="Q572" s="27" t="s">
        <v>709</v>
      </c>
      <c r="R572" s="28"/>
      <c r="S572" s="15" t="s">
        <v>1938</v>
      </c>
      <c r="T572" s="16">
        <f t="shared" si="281"/>
        <v>777</v>
      </c>
      <c r="U572" s="24" t="s">
        <v>445</v>
      </c>
      <c r="V572" s="20" t="str">
        <f>+Sitio_Publico[[#This Row],[idcoleccion]]&amp;"-"&amp;Sitio_Publico[[#This Row],[id]]</f>
        <v>1-0571</v>
      </c>
      <c r="W572" s="20">
        <f>+VLOOKUP(Sitio_Publico[[#This Row],[territorio]],Estructura!$AE$4:$AH$1500,4,0)</f>
        <v>40013106</v>
      </c>
      <c r="X572" s="20" t="str">
        <f>+VLOOKUP(Sitio_Publico[[#This Row],[tema]],Estructura!$G$4:$J$1514,4,0)</f>
        <v>T-365</v>
      </c>
      <c r="Y572" s="20" t="str">
        <f>+VLOOKUP(Sitio_Publico[[#This Row],[contenido]],Estructura!$L$4:$O$18,4,0)</f>
        <v>C-366</v>
      </c>
      <c r="Z572" s="20" t="str">
        <f>+VLOOKUP(Sitio_Publico[[#This Row],[Filtro Integrado]],Estructura!$U$4:$W$52,3,0)</f>
        <v>FI-1</v>
      </c>
      <c r="AA572" s="20" t="str">
        <f>+VLOOKUP(Sitio_Publico[[#This Row],[Muestra]],Estructura!$Y$4:$AB$175,4,0)</f>
        <v>M-414</v>
      </c>
    </row>
    <row r="573" spans="1:27" ht="40.799999999999997" x14ac:dyDescent="0.3">
      <c r="A573" s="18" t="s">
        <v>1265</v>
      </c>
      <c r="B573" s="12">
        <f t="shared" si="280"/>
        <v>1</v>
      </c>
      <c r="C573" s="13" t="s">
        <v>968</v>
      </c>
      <c r="D573" s="13" t="s">
        <v>969</v>
      </c>
      <c r="E573" s="17">
        <v>13107</v>
      </c>
      <c r="F573" s="13" t="s">
        <v>1369</v>
      </c>
      <c r="G573" s="25" t="s">
        <v>1370</v>
      </c>
      <c r="H573" s="52" t="s">
        <v>749</v>
      </c>
      <c r="I573" s="12" t="s">
        <v>303</v>
      </c>
      <c r="J573" s="12" t="s">
        <v>450</v>
      </c>
      <c r="K573" s="12" t="s">
        <v>1371</v>
      </c>
      <c r="L573" s="12" t="s">
        <v>972</v>
      </c>
      <c r="M573" s="12" t="s">
        <v>1372</v>
      </c>
      <c r="N573" s="12" t="s">
        <v>974</v>
      </c>
      <c r="O573" s="28" t="s">
        <v>1939</v>
      </c>
      <c r="P57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Huechuraba por tipo de cultivo, durante el Periodo 2020-2021 de acuerdo a datos recopilados por la Ministerio de Ciencias, Tecnología, Conocimiento e Innovación- Unidades</v>
      </c>
      <c r="Q573" s="27" t="s">
        <v>709</v>
      </c>
      <c r="R573" s="28"/>
      <c r="S573" s="15" t="s">
        <v>1940</v>
      </c>
      <c r="T573" s="16">
        <f t="shared" si="281"/>
        <v>777</v>
      </c>
      <c r="U573" s="24" t="s">
        <v>445</v>
      </c>
      <c r="V573" s="20" t="str">
        <f>+Sitio_Publico[[#This Row],[idcoleccion]]&amp;"-"&amp;Sitio_Publico[[#This Row],[id]]</f>
        <v>1-0572</v>
      </c>
      <c r="W573" s="20">
        <f>+VLOOKUP(Sitio_Publico[[#This Row],[territorio]],Estructura!$AE$4:$AH$1500,4,0)</f>
        <v>40013107</v>
      </c>
      <c r="X573" s="20" t="str">
        <f>+VLOOKUP(Sitio_Publico[[#This Row],[tema]],Estructura!$G$4:$J$1514,4,0)</f>
        <v>T-365</v>
      </c>
      <c r="Y573" s="20" t="str">
        <f>+VLOOKUP(Sitio_Publico[[#This Row],[contenido]],Estructura!$L$4:$O$18,4,0)</f>
        <v>C-366</v>
      </c>
      <c r="Z573" s="20" t="str">
        <f>+VLOOKUP(Sitio_Publico[[#This Row],[Filtro Integrado]],Estructura!$U$4:$W$52,3,0)</f>
        <v>FI-1</v>
      </c>
      <c r="AA573" s="20" t="str">
        <f>+VLOOKUP(Sitio_Publico[[#This Row],[Muestra]],Estructura!$Y$4:$AB$175,4,0)</f>
        <v>M-414</v>
      </c>
    </row>
    <row r="574" spans="1:27" ht="40.799999999999997" x14ac:dyDescent="0.3">
      <c r="A574" s="18" t="s">
        <v>1266</v>
      </c>
      <c r="B574" s="12">
        <f t="shared" si="280"/>
        <v>1</v>
      </c>
      <c r="C574" s="13" t="s">
        <v>968</v>
      </c>
      <c r="D574" s="13" t="s">
        <v>969</v>
      </c>
      <c r="E574" s="17">
        <v>13108</v>
      </c>
      <c r="F574" s="13" t="s">
        <v>1369</v>
      </c>
      <c r="G574" s="25" t="s">
        <v>1370</v>
      </c>
      <c r="H574" s="52" t="s">
        <v>749</v>
      </c>
      <c r="I574" s="12" t="s">
        <v>304</v>
      </c>
      <c r="J574" s="12" t="s">
        <v>450</v>
      </c>
      <c r="K574" s="12" t="s">
        <v>1371</v>
      </c>
      <c r="L574" s="12" t="s">
        <v>972</v>
      </c>
      <c r="M574" s="12" t="s">
        <v>1372</v>
      </c>
      <c r="N574" s="12" t="s">
        <v>974</v>
      </c>
      <c r="O574" s="28" t="s">
        <v>1941</v>
      </c>
      <c r="P57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Independencia por tipo de cultivo, durante el Periodo 2020-2021 de acuerdo a datos recopilados por la Ministerio de Ciencias, Tecnología, Conocimiento e Innovación- Unidades</v>
      </c>
      <c r="Q574" s="27" t="s">
        <v>709</v>
      </c>
      <c r="R574" s="28"/>
      <c r="S574" s="15" t="s">
        <v>1942</v>
      </c>
      <c r="T574" s="16">
        <f t="shared" si="281"/>
        <v>777</v>
      </c>
      <c r="U574" s="24" t="s">
        <v>445</v>
      </c>
      <c r="V574" s="20" t="str">
        <f>+Sitio_Publico[[#This Row],[idcoleccion]]&amp;"-"&amp;Sitio_Publico[[#This Row],[id]]</f>
        <v>1-0573</v>
      </c>
      <c r="W574" s="20">
        <f>+VLOOKUP(Sitio_Publico[[#This Row],[territorio]],Estructura!$AE$4:$AH$1500,4,0)</f>
        <v>40013108</v>
      </c>
      <c r="X574" s="20" t="str">
        <f>+VLOOKUP(Sitio_Publico[[#This Row],[tema]],Estructura!$G$4:$J$1514,4,0)</f>
        <v>T-365</v>
      </c>
      <c r="Y574" s="20" t="str">
        <f>+VLOOKUP(Sitio_Publico[[#This Row],[contenido]],Estructura!$L$4:$O$18,4,0)</f>
        <v>C-366</v>
      </c>
      <c r="Z574" s="20" t="str">
        <f>+VLOOKUP(Sitio_Publico[[#This Row],[Filtro Integrado]],Estructura!$U$4:$W$52,3,0)</f>
        <v>FI-1</v>
      </c>
      <c r="AA574" s="20" t="str">
        <f>+VLOOKUP(Sitio_Publico[[#This Row],[Muestra]],Estructura!$Y$4:$AB$175,4,0)</f>
        <v>M-414</v>
      </c>
    </row>
    <row r="575" spans="1:27" ht="40.799999999999997" x14ac:dyDescent="0.3">
      <c r="A575" s="18" t="s">
        <v>1267</v>
      </c>
      <c r="B575" s="12">
        <f t="shared" si="280"/>
        <v>1</v>
      </c>
      <c r="C575" s="13" t="s">
        <v>968</v>
      </c>
      <c r="D575" s="13" t="s">
        <v>969</v>
      </c>
      <c r="E575" s="17">
        <v>13109</v>
      </c>
      <c r="F575" s="13" t="s">
        <v>1369</v>
      </c>
      <c r="G575" s="25" t="s">
        <v>1370</v>
      </c>
      <c r="H575" s="52" t="s">
        <v>749</v>
      </c>
      <c r="I575" s="12" t="s">
        <v>305</v>
      </c>
      <c r="J575" s="12" t="s">
        <v>450</v>
      </c>
      <c r="K575" s="12" t="s">
        <v>1371</v>
      </c>
      <c r="L575" s="12" t="s">
        <v>972</v>
      </c>
      <c r="M575" s="12" t="s">
        <v>1372</v>
      </c>
      <c r="N575" s="12" t="s">
        <v>974</v>
      </c>
      <c r="O575" s="28" t="s">
        <v>1943</v>
      </c>
      <c r="P57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Cisterna por tipo de cultivo, durante el Periodo 2020-2021 de acuerdo a datos recopilados por la Ministerio de Ciencias, Tecnología, Conocimiento e Innovación- Unidades</v>
      </c>
      <c r="Q575" s="27" t="s">
        <v>709</v>
      </c>
      <c r="R575" s="28"/>
      <c r="S575" s="15" t="s">
        <v>1944</v>
      </c>
      <c r="T575" s="16">
        <f t="shared" si="281"/>
        <v>777</v>
      </c>
      <c r="U575" s="24" t="s">
        <v>445</v>
      </c>
      <c r="V575" s="20" t="str">
        <f>+Sitio_Publico[[#This Row],[idcoleccion]]&amp;"-"&amp;Sitio_Publico[[#This Row],[id]]</f>
        <v>1-0574</v>
      </c>
      <c r="W575" s="20">
        <f>+VLOOKUP(Sitio_Publico[[#This Row],[territorio]],Estructura!$AE$4:$AH$1500,4,0)</f>
        <v>40013109</v>
      </c>
      <c r="X575" s="20" t="str">
        <f>+VLOOKUP(Sitio_Publico[[#This Row],[tema]],Estructura!$G$4:$J$1514,4,0)</f>
        <v>T-365</v>
      </c>
      <c r="Y575" s="20" t="str">
        <f>+VLOOKUP(Sitio_Publico[[#This Row],[contenido]],Estructura!$L$4:$O$18,4,0)</f>
        <v>C-366</v>
      </c>
      <c r="Z575" s="20" t="str">
        <f>+VLOOKUP(Sitio_Publico[[#This Row],[Filtro Integrado]],Estructura!$U$4:$W$52,3,0)</f>
        <v>FI-1</v>
      </c>
      <c r="AA575" s="20" t="str">
        <f>+VLOOKUP(Sitio_Publico[[#This Row],[Muestra]],Estructura!$Y$4:$AB$175,4,0)</f>
        <v>M-414</v>
      </c>
    </row>
    <row r="576" spans="1:27" ht="36" x14ac:dyDescent="0.3">
      <c r="A576" s="18" t="s">
        <v>1268</v>
      </c>
      <c r="B576" s="12">
        <f t="shared" si="280"/>
        <v>1</v>
      </c>
      <c r="C576" s="13" t="s">
        <v>968</v>
      </c>
      <c r="D576" s="13" t="s">
        <v>969</v>
      </c>
      <c r="E576" s="17">
        <v>13110</v>
      </c>
      <c r="F576" s="13" t="s">
        <v>1369</v>
      </c>
      <c r="G576" s="25" t="s">
        <v>1370</v>
      </c>
      <c r="H576" s="52" t="s">
        <v>749</v>
      </c>
      <c r="I576" s="12" t="s">
        <v>306</v>
      </c>
      <c r="J576" s="12" t="s">
        <v>450</v>
      </c>
      <c r="K576" s="12" t="s">
        <v>1371</v>
      </c>
      <c r="L576" s="12" t="s">
        <v>972</v>
      </c>
      <c r="M576" s="12" t="s">
        <v>1372</v>
      </c>
      <c r="N576" s="12" t="s">
        <v>974</v>
      </c>
      <c r="O576" s="28" t="s">
        <v>1945</v>
      </c>
      <c r="P57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Florida por tipo de cultivo, durante el Periodo 2020-2021 de acuerdo a datos recopilados por la Ministerio de Ciencias, Tecnología, Conocimiento e Innovación- Unidades</v>
      </c>
      <c r="Q576" s="27" t="s">
        <v>709</v>
      </c>
      <c r="R576" s="28"/>
      <c r="S576" s="15" t="s">
        <v>1946</v>
      </c>
      <c r="T576" s="16">
        <f t="shared" si="281"/>
        <v>777</v>
      </c>
      <c r="U576" s="24" t="s">
        <v>445</v>
      </c>
      <c r="V576" s="20" t="str">
        <f>+Sitio_Publico[[#This Row],[idcoleccion]]&amp;"-"&amp;Sitio_Publico[[#This Row],[id]]</f>
        <v>1-0575</v>
      </c>
      <c r="W576" s="20">
        <f>+VLOOKUP(Sitio_Publico[[#This Row],[territorio]],Estructura!$AE$4:$AH$1500,4,0)</f>
        <v>40013110</v>
      </c>
      <c r="X576" s="20" t="str">
        <f>+VLOOKUP(Sitio_Publico[[#This Row],[tema]],Estructura!$G$4:$J$1514,4,0)</f>
        <v>T-365</v>
      </c>
      <c r="Y576" s="20" t="str">
        <f>+VLOOKUP(Sitio_Publico[[#This Row],[contenido]],Estructura!$L$4:$O$18,4,0)</f>
        <v>C-366</v>
      </c>
      <c r="Z576" s="20" t="str">
        <f>+VLOOKUP(Sitio_Publico[[#This Row],[Filtro Integrado]],Estructura!$U$4:$W$52,3,0)</f>
        <v>FI-1</v>
      </c>
      <c r="AA576" s="20" t="str">
        <f>+VLOOKUP(Sitio_Publico[[#This Row],[Muestra]],Estructura!$Y$4:$AB$175,4,0)</f>
        <v>M-414</v>
      </c>
    </row>
    <row r="577" spans="1:27" ht="36" x14ac:dyDescent="0.3">
      <c r="A577" s="18" t="s">
        <v>1269</v>
      </c>
      <c r="B577" s="12">
        <f t="shared" si="280"/>
        <v>1</v>
      </c>
      <c r="C577" s="13" t="s">
        <v>968</v>
      </c>
      <c r="D577" s="13" t="s">
        <v>969</v>
      </c>
      <c r="E577" s="17">
        <v>13111</v>
      </c>
      <c r="F577" s="13" t="s">
        <v>1369</v>
      </c>
      <c r="G577" s="25" t="s">
        <v>1370</v>
      </c>
      <c r="H577" s="52" t="s">
        <v>749</v>
      </c>
      <c r="I577" s="12" t="s">
        <v>307</v>
      </c>
      <c r="J577" s="12" t="s">
        <v>450</v>
      </c>
      <c r="K577" s="12" t="s">
        <v>1371</v>
      </c>
      <c r="L577" s="12" t="s">
        <v>972</v>
      </c>
      <c r="M577" s="12" t="s">
        <v>1372</v>
      </c>
      <c r="N577" s="12" t="s">
        <v>974</v>
      </c>
      <c r="O577" s="28" t="s">
        <v>1947</v>
      </c>
      <c r="P57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Granja por tipo de cultivo, durante el Periodo 2020-2021 de acuerdo a datos recopilados por la Ministerio de Ciencias, Tecnología, Conocimiento e Innovación- Unidades</v>
      </c>
      <c r="Q577" s="27" t="s">
        <v>709</v>
      </c>
      <c r="R577" s="28"/>
      <c r="S577" s="15" t="s">
        <v>1948</v>
      </c>
      <c r="T577" s="16">
        <f t="shared" si="281"/>
        <v>777</v>
      </c>
      <c r="U577" s="24" t="s">
        <v>445</v>
      </c>
      <c r="V577" s="20" t="str">
        <f>+Sitio_Publico[[#This Row],[idcoleccion]]&amp;"-"&amp;Sitio_Publico[[#This Row],[id]]</f>
        <v>1-0576</v>
      </c>
      <c r="W577" s="20">
        <f>+VLOOKUP(Sitio_Publico[[#This Row],[territorio]],Estructura!$AE$4:$AH$1500,4,0)</f>
        <v>40013111</v>
      </c>
      <c r="X577" s="20" t="str">
        <f>+VLOOKUP(Sitio_Publico[[#This Row],[tema]],Estructura!$G$4:$J$1514,4,0)</f>
        <v>T-365</v>
      </c>
      <c r="Y577" s="20" t="str">
        <f>+VLOOKUP(Sitio_Publico[[#This Row],[contenido]],Estructura!$L$4:$O$18,4,0)</f>
        <v>C-366</v>
      </c>
      <c r="Z577" s="20" t="str">
        <f>+VLOOKUP(Sitio_Publico[[#This Row],[Filtro Integrado]],Estructura!$U$4:$W$52,3,0)</f>
        <v>FI-1</v>
      </c>
      <c r="AA577" s="20" t="str">
        <f>+VLOOKUP(Sitio_Publico[[#This Row],[Muestra]],Estructura!$Y$4:$AB$175,4,0)</f>
        <v>M-414</v>
      </c>
    </row>
    <row r="578" spans="1:27" ht="40.799999999999997" x14ac:dyDescent="0.3">
      <c r="A578" s="18" t="s">
        <v>1270</v>
      </c>
      <c r="B578" s="12">
        <f t="shared" si="280"/>
        <v>1</v>
      </c>
      <c r="C578" s="13" t="s">
        <v>968</v>
      </c>
      <c r="D578" s="13" t="s">
        <v>969</v>
      </c>
      <c r="E578" s="17">
        <v>13112</v>
      </c>
      <c r="F578" s="13" t="s">
        <v>1369</v>
      </c>
      <c r="G578" s="25" t="s">
        <v>1370</v>
      </c>
      <c r="H578" s="52" t="s">
        <v>749</v>
      </c>
      <c r="I578" s="12" t="s">
        <v>308</v>
      </c>
      <c r="J578" s="12" t="s">
        <v>450</v>
      </c>
      <c r="K578" s="12" t="s">
        <v>1371</v>
      </c>
      <c r="L578" s="12" t="s">
        <v>972</v>
      </c>
      <c r="M578" s="12" t="s">
        <v>1372</v>
      </c>
      <c r="N578" s="12" t="s">
        <v>974</v>
      </c>
      <c r="O578" s="28" t="s">
        <v>1949</v>
      </c>
      <c r="P57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Pintana por tipo de cultivo, durante el Periodo 2020-2021 de acuerdo a datos recopilados por la Ministerio de Ciencias, Tecnología, Conocimiento e Innovación- Unidades</v>
      </c>
      <c r="Q578" s="27" t="s">
        <v>709</v>
      </c>
      <c r="R578" s="28"/>
      <c r="S578" s="15" t="s">
        <v>1950</v>
      </c>
      <c r="T578" s="16">
        <f t="shared" si="281"/>
        <v>777</v>
      </c>
      <c r="U578" s="24" t="s">
        <v>445</v>
      </c>
      <c r="V578" s="20" t="str">
        <f>+Sitio_Publico[[#This Row],[idcoleccion]]&amp;"-"&amp;Sitio_Publico[[#This Row],[id]]</f>
        <v>1-0577</v>
      </c>
      <c r="W578" s="20">
        <f>+VLOOKUP(Sitio_Publico[[#This Row],[territorio]],Estructura!$AE$4:$AH$1500,4,0)</f>
        <v>40013112</v>
      </c>
      <c r="X578" s="20" t="str">
        <f>+VLOOKUP(Sitio_Publico[[#This Row],[tema]],Estructura!$G$4:$J$1514,4,0)</f>
        <v>T-365</v>
      </c>
      <c r="Y578" s="20" t="str">
        <f>+VLOOKUP(Sitio_Publico[[#This Row],[contenido]],Estructura!$L$4:$O$18,4,0)</f>
        <v>C-366</v>
      </c>
      <c r="Z578" s="20" t="str">
        <f>+VLOOKUP(Sitio_Publico[[#This Row],[Filtro Integrado]],Estructura!$U$4:$W$52,3,0)</f>
        <v>FI-1</v>
      </c>
      <c r="AA578" s="20" t="str">
        <f>+VLOOKUP(Sitio_Publico[[#This Row],[Muestra]],Estructura!$Y$4:$AB$175,4,0)</f>
        <v>M-414</v>
      </c>
    </row>
    <row r="579" spans="1:27" ht="36" x14ac:dyDescent="0.3">
      <c r="A579" s="18" t="s">
        <v>1271</v>
      </c>
      <c r="B579" s="12">
        <f t="shared" si="280"/>
        <v>1</v>
      </c>
      <c r="C579" s="13" t="s">
        <v>968</v>
      </c>
      <c r="D579" s="13" t="s">
        <v>969</v>
      </c>
      <c r="E579" s="17">
        <v>13113</v>
      </c>
      <c r="F579" s="13" t="s">
        <v>1369</v>
      </c>
      <c r="G579" s="25" t="s">
        <v>1370</v>
      </c>
      <c r="H579" s="52" t="s">
        <v>749</v>
      </c>
      <c r="I579" s="12" t="s">
        <v>309</v>
      </c>
      <c r="J579" s="12" t="s">
        <v>450</v>
      </c>
      <c r="K579" s="12" t="s">
        <v>1371</v>
      </c>
      <c r="L579" s="12" t="s">
        <v>972</v>
      </c>
      <c r="M579" s="12" t="s">
        <v>1372</v>
      </c>
      <c r="N579" s="12" t="s">
        <v>974</v>
      </c>
      <c r="O579" s="28" t="s">
        <v>1951</v>
      </c>
      <c r="P57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Reina por tipo de cultivo, durante el Periodo 2020-2021 de acuerdo a datos recopilados por la Ministerio de Ciencias, Tecnología, Conocimiento e Innovación- Unidades</v>
      </c>
      <c r="Q579" s="27" t="s">
        <v>709</v>
      </c>
      <c r="R579" s="28"/>
      <c r="S579" s="15" t="s">
        <v>1952</v>
      </c>
      <c r="T579" s="16">
        <f t="shared" si="281"/>
        <v>777</v>
      </c>
      <c r="U579" s="24" t="s">
        <v>445</v>
      </c>
      <c r="V579" s="20" t="str">
        <f>+Sitio_Publico[[#This Row],[idcoleccion]]&amp;"-"&amp;Sitio_Publico[[#This Row],[id]]</f>
        <v>1-0578</v>
      </c>
      <c r="W579" s="20">
        <f>+VLOOKUP(Sitio_Publico[[#This Row],[territorio]],Estructura!$AE$4:$AH$1500,4,0)</f>
        <v>40013113</v>
      </c>
      <c r="X579" s="20" t="str">
        <f>+VLOOKUP(Sitio_Publico[[#This Row],[tema]],Estructura!$G$4:$J$1514,4,0)</f>
        <v>T-365</v>
      </c>
      <c r="Y579" s="20" t="str">
        <f>+VLOOKUP(Sitio_Publico[[#This Row],[contenido]],Estructura!$L$4:$O$18,4,0)</f>
        <v>C-366</v>
      </c>
      <c r="Z579" s="20" t="str">
        <f>+VLOOKUP(Sitio_Publico[[#This Row],[Filtro Integrado]],Estructura!$U$4:$W$52,3,0)</f>
        <v>FI-1</v>
      </c>
      <c r="AA579" s="20" t="str">
        <f>+VLOOKUP(Sitio_Publico[[#This Row],[Muestra]],Estructura!$Y$4:$AB$175,4,0)</f>
        <v>M-414</v>
      </c>
    </row>
    <row r="580" spans="1:27" ht="40.799999999999997" x14ac:dyDescent="0.3">
      <c r="A580" s="18" t="s">
        <v>1272</v>
      </c>
      <c r="B580" s="12">
        <f t="shared" ref="B580:B628" si="282">+B579</f>
        <v>1</v>
      </c>
      <c r="C580" s="13" t="s">
        <v>968</v>
      </c>
      <c r="D580" s="13" t="s">
        <v>969</v>
      </c>
      <c r="E580" s="17">
        <v>13114</v>
      </c>
      <c r="F580" s="13" t="s">
        <v>1369</v>
      </c>
      <c r="G580" s="25" t="s">
        <v>1370</v>
      </c>
      <c r="H580" s="52" t="s">
        <v>749</v>
      </c>
      <c r="I580" s="12" t="s">
        <v>310</v>
      </c>
      <c r="J580" s="12" t="s">
        <v>450</v>
      </c>
      <c r="K580" s="12" t="s">
        <v>1371</v>
      </c>
      <c r="L580" s="12" t="s">
        <v>972</v>
      </c>
      <c r="M580" s="12" t="s">
        <v>1372</v>
      </c>
      <c r="N580" s="12" t="s">
        <v>974</v>
      </c>
      <c r="O580" s="28" t="s">
        <v>1953</v>
      </c>
      <c r="P58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Las Condes por tipo de cultivo, durante el Periodo 2020-2021 de acuerdo a datos recopilados por la Ministerio de Ciencias, Tecnología, Conocimiento e Innovación- Unidades</v>
      </c>
      <c r="Q580" s="27" t="s">
        <v>709</v>
      </c>
      <c r="R580" s="28"/>
      <c r="S580" s="15" t="s">
        <v>1954</v>
      </c>
      <c r="T580" s="16">
        <f t="shared" ref="T580:T628" si="283">+T579</f>
        <v>777</v>
      </c>
      <c r="U580" s="24" t="s">
        <v>445</v>
      </c>
      <c r="V580" s="20" t="str">
        <f>+Sitio_Publico[[#This Row],[idcoleccion]]&amp;"-"&amp;Sitio_Publico[[#This Row],[id]]</f>
        <v>1-0579</v>
      </c>
      <c r="W580" s="20">
        <f>+VLOOKUP(Sitio_Publico[[#This Row],[territorio]],Estructura!$AE$4:$AH$1500,4,0)</f>
        <v>40013114</v>
      </c>
      <c r="X580" s="20" t="str">
        <f>+VLOOKUP(Sitio_Publico[[#This Row],[tema]],Estructura!$G$4:$J$1514,4,0)</f>
        <v>T-365</v>
      </c>
      <c r="Y580" s="20" t="str">
        <f>+VLOOKUP(Sitio_Publico[[#This Row],[contenido]],Estructura!$L$4:$O$18,4,0)</f>
        <v>C-366</v>
      </c>
      <c r="Z580" s="20" t="str">
        <f>+VLOOKUP(Sitio_Publico[[#This Row],[Filtro Integrado]],Estructura!$U$4:$W$52,3,0)</f>
        <v>FI-1</v>
      </c>
      <c r="AA580" s="20" t="str">
        <f>+VLOOKUP(Sitio_Publico[[#This Row],[Muestra]],Estructura!$Y$4:$AB$175,4,0)</f>
        <v>M-414</v>
      </c>
    </row>
    <row r="581" spans="1:27" ht="40.799999999999997" x14ac:dyDescent="0.3">
      <c r="A581" s="18" t="s">
        <v>1273</v>
      </c>
      <c r="B581" s="12">
        <f t="shared" si="282"/>
        <v>1</v>
      </c>
      <c r="C581" s="13" t="s">
        <v>968</v>
      </c>
      <c r="D581" s="13" t="s">
        <v>969</v>
      </c>
      <c r="E581" s="17">
        <v>13115</v>
      </c>
      <c r="F581" s="13" t="s">
        <v>1369</v>
      </c>
      <c r="G581" s="25" t="s">
        <v>1370</v>
      </c>
      <c r="H581" s="52" t="s">
        <v>749</v>
      </c>
      <c r="I581" s="12" t="s">
        <v>311</v>
      </c>
      <c r="J581" s="12" t="s">
        <v>450</v>
      </c>
      <c r="K581" s="12" t="s">
        <v>1371</v>
      </c>
      <c r="L581" s="12" t="s">
        <v>972</v>
      </c>
      <c r="M581" s="12" t="s">
        <v>1372</v>
      </c>
      <c r="N581" s="12" t="s">
        <v>974</v>
      </c>
      <c r="O581" s="28" t="s">
        <v>1955</v>
      </c>
      <c r="P58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 Barnechea por tipo de cultivo, durante el Periodo 2020-2021 de acuerdo a datos recopilados por la Ministerio de Ciencias, Tecnología, Conocimiento e Innovación- Unidades</v>
      </c>
      <c r="Q581" s="27" t="s">
        <v>709</v>
      </c>
      <c r="R581" s="28"/>
      <c r="S581" s="15" t="s">
        <v>1956</v>
      </c>
      <c r="T581" s="16">
        <f t="shared" si="283"/>
        <v>777</v>
      </c>
      <c r="U581" s="24" t="s">
        <v>445</v>
      </c>
      <c r="V581" s="20" t="str">
        <f>+Sitio_Publico[[#This Row],[idcoleccion]]&amp;"-"&amp;Sitio_Publico[[#This Row],[id]]</f>
        <v>1-0580</v>
      </c>
      <c r="W581" s="20">
        <f>+VLOOKUP(Sitio_Publico[[#This Row],[territorio]],Estructura!$AE$4:$AH$1500,4,0)</f>
        <v>40013115</v>
      </c>
      <c r="X581" s="20" t="str">
        <f>+VLOOKUP(Sitio_Publico[[#This Row],[tema]],Estructura!$G$4:$J$1514,4,0)</f>
        <v>T-365</v>
      </c>
      <c r="Y581" s="20" t="str">
        <f>+VLOOKUP(Sitio_Publico[[#This Row],[contenido]],Estructura!$L$4:$O$18,4,0)</f>
        <v>C-366</v>
      </c>
      <c r="Z581" s="20" t="str">
        <f>+VLOOKUP(Sitio_Publico[[#This Row],[Filtro Integrado]],Estructura!$U$4:$W$52,3,0)</f>
        <v>FI-1</v>
      </c>
      <c r="AA581" s="20" t="str">
        <f>+VLOOKUP(Sitio_Publico[[#This Row],[Muestra]],Estructura!$Y$4:$AB$175,4,0)</f>
        <v>M-414</v>
      </c>
    </row>
    <row r="582" spans="1:27" ht="36" x14ac:dyDescent="0.3">
      <c r="A582" s="18" t="s">
        <v>1274</v>
      </c>
      <c r="B582" s="12">
        <f t="shared" si="282"/>
        <v>1</v>
      </c>
      <c r="C582" s="13" t="s">
        <v>968</v>
      </c>
      <c r="D582" s="13" t="s">
        <v>969</v>
      </c>
      <c r="E582" s="17">
        <v>13116</v>
      </c>
      <c r="F582" s="13" t="s">
        <v>1369</v>
      </c>
      <c r="G582" s="25" t="s">
        <v>1370</v>
      </c>
      <c r="H582" s="52" t="s">
        <v>749</v>
      </c>
      <c r="I582" s="12" t="s">
        <v>312</v>
      </c>
      <c r="J582" s="12" t="s">
        <v>450</v>
      </c>
      <c r="K582" s="12" t="s">
        <v>1371</v>
      </c>
      <c r="L582" s="12" t="s">
        <v>972</v>
      </c>
      <c r="M582" s="12" t="s">
        <v>1372</v>
      </c>
      <c r="N582" s="12" t="s">
        <v>974</v>
      </c>
      <c r="O582" s="28" t="s">
        <v>1957</v>
      </c>
      <c r="P58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 Espejo por tipo de cultivo, durante el Periodo 2020-2021 de acuerdo a datos recopilados por la Ministerio de Ciencias, Tecnología, Conocimiento e Innovación- Unidades</v>
      </c>
      <c r="Q582" s="27" t="s">
        <v>709</v>
      </c>
      <c r="R582" s="28"/>
      <c r="S582" s="15" t="s">
        <v>1958</v>
      </c>
      <c r="T582" s="16">
        <f t="shared" si="283"/>
        <v>777</v>
      </c>
      <c r="U582" s="24" t="s">
        <v>445</v>
      </c>
      <c r="V582" s="20" t="str">
        <f>+Sitio_Publico[[#This Row],[idcoleccion]]&amp;"-"&amp;Sitio_Publico[[#This Row],[id]]</f>
        <v>1-0581</v>
      </c>
      <c r="W582" s="20">
        <f>+VLOOKUP(Sitio_Publico[[#This Row],[territorio]],Estructura!$AE$4:$AH$1500,4,0)</f>
        <v>40013116</v>
      </c>
      <c r="X582" s="20" t="str">
        <f>+VLOOKUP(Sitio_Publico[[#This Row],[tema]],Estructura!$G$4:$J$1514,4,0)</f>
        <v>T-365</v>
      </c>
      <c r="Y582" s="20" t="str">
        <f>+VLOOKUP(Sitio_Publico[[#This Row],[contenido]],Estructura!$L$4:$O$18,4,0)</f>
        <v>C-366</v>
      </c>
      <c r="Z582" s="20" t="str">
        <f>+VLOOKUP(Sitio_Publico[[#This Row],[Filtro Integrado]],Estructura!$U$4:$W$52,3,0)</f>
        <v>FI-1</v>
      </c>
      <c r="AA582" s="20" t="str">
        <f>+VLOOKUP(Sitio_Publico[[#This Row],[Muestra]],Estructura!$Y$4:$AB$175,4,0)</f>
        <v>M-414</v>
      </c>
    </row>
    <row r="583" spans="1:27" ht="36" x14ac:dyDescent="0.3">
      <c r="A583" s="18" t="s">
        <v>1275</v>
      </c>
      <c r="B583" s="12">
        <f t="shared" si="282"/>
        <v>1</v>
      </c>
      <c r="C583" s="13" t="s">
        <v>968</v>
      </c>
      <c r="D583" s="13" t="s">
        <v>969</v>
      </c>
      <c r="E583" s="17">
        <v>13117</v>
      </c>
      <c r="F583" s="13" t="s">
        <v>1369</v>
      </c>
      <c r="G583" s="25" t="s">
        <v>1370</v>
      </c>
      <c r="H583" s="52" t="s">
        <v>749</v>
      </c>
      <c r="I583" s="12" t="s">
        <v>313</v>
      </c>
      <c r="J583" s="12" t="s">
        <v>450</v>
      </c>
      <c r="K583" s="12" t="s">
        <v>1371</v>
      </c>
      <c r="L583" s="12" t="s">
        <v>972</v>
      </c>
      <c r="M583" s="12" t="s">
        <v>1372</v>
      </c>
      <c r="N583" s="12" t="s">
        <v>974</v>
      </c>
      <c r="O583" s="28" t="s">
        <v>1959</v>
      </c>
      <c r="P58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 Prado por tipo de cultivo, durante el Periodo 2020-2021 de acuerdo a datos recopilados por la Ministerio de Ciencias, Tecnología, Conocimiento e Innovación- Unidades</v>
      </c>
      <c r="Q583" s="27" t="s">
        <v>709</v>
      </c>
      <c r="R583" s="28"/>
      <c r="S583" s="15" t="s">
        <v>1960</v>
      </c>
      <c r="T583" s="16">
        <f t="shared" si="283"/>
        <v>777</v>
      </c>
      <c r="U583" s="24" t="s">
        <v>445</v>
      </c>
      <c r="V583" s="20" t="str">
        <f>+Sitio_Publico[[#This Row],[idcoleccion]]&amp;"-"&amp;Sitio_Publico[[#This Row],[id]]</f>
        <v>1-0582</v>
      </c>
      <c r="W583" s="20">
        <f>+VLOOKUP(Sitio_Publico[[#This Row],[territorio]],Estructura!$AE$4:$AH$1500,4,0)</f>
        <v>40013117</v>
      </c>
      <c r="X583" s="20" t="str">
        <f>+VLOOKUP(Sitio_Publico[[#This Row],[tema]],Estructura!$G$4:$J$1514,4,0)</f>
        <v>T-365</v>
      </c>
      <c r="Y583" s="20" t="str">
        <f>+VLOOKUP(Sitio_Publico[[#This Row],[contenido]],Estructura!$L$4:$O$18,4,0)</f>
        <v>C-366</v>
      </c>
      <c r="Z583" s="20" t="str">
        <f>+VLOOKUP(Sitio_Publico[[#This Row],[Filtro Integrado]],Estructura!$U$4:$W$52,3,0)</f>
        <v>FI-1</v>
      </c>
      <c r="AA583" s="20" t="str">
        <f>+VLOOKUP(Sitio_Publico[[#This Row],[Muestra]],Estructura!$Y$4:$AB$175,4,0)</f>
        <v>M-414</v>
      </c>
    </row>
    <row r="584" spans="1:27" ht="36" x14ac:dyDescent="0.3">
      <c r="A584" s="18" t="s">
        <v>1276</v>
      </c>
      <c r="B584" s="12">
        <f t="shared" si="282"/>
        <v>1</v>
      </c>
      <c r="C584" s="13" t="s">
        <v>968</v>
      </c>
      <c r="D584" s="13" t="s">
        <v>969</v>
      </c>
      <c r="E584" s="17">
        <v>13118</v>
      </c>
      <c r="F584" s="13" t="s">
        <v>1369</v>
      </c>
      <c r="G584" s="25" t="s">
        <v>1370</v>
      </c>
      <c r="H584" s="52" t="s">
        <v>749</v>
      </c>
      <c r="I584" s="12" t="s">
        <v>314</v>
      </c>
      <c r="J584" s="12" t="s">
        <v>450</v>
      </c>
      <c r="K584" s="12" t="s">
        <v>1371</v>
      </c>
      <c r="L584" s="12" t="s">
        <v>972</v>
      </c>
      <c r="M584" s="12" t="s">
        <v>1372</v>
      </c>
      <c r="N584" s="12" t="s">
        <v>974</v>
      </c>
      <c r="O584" s="28" t="s">
        <v>1961</v>
      </c>
      <c r="P58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Macul por tipo de cultivo, durante el Periodo 2020-2021 de acuerdo a datos recopilados por la Ministerio de Ciencias, Tecnología, Conocimiento e Innovación- Unidades</v>
      </c>
      <c r="Q584" s="27" t="s">
        <v>709</v>
      </c>
      <c r="R584" s="28"/>
      <c r="S584" s="15" t="s">
        <v>1962</v>
      </c>
      <c r="T584" s="16">
        <f t="shared" si="283"/>
        <v>777</v>
      </c>
      <c r="U584" s="24" t="s">
        <v>445</v>
      </c>
      <c r="V584" s="20" t="str">
        <f>+Sitio_Publico[[#This Row],[idcoleccion]]&amp;"-"&amp;Sitio_Publico[[#This Row],[id]]</f>
        <v>1-0583</v>
      </c>
      <c r="W584" s="20">
        <f>+VLOOKUP(Sitio_Publico[[#This Row],[territorio]],Estructura!$AE$4:$AH$1500,4,0)</f>
        <v>40013118</v>
      </c>
      <c r="X584" s="20" t="str">
        <f>+VLOOKUP(Sitio_Publico[[#This Row],[tema]],Estructura!$G$4:$J$1514,4,0)</f>
        <v>T-365</v>
      </c>
      <c r="Y584" s="20" t="str">
        <f>+VLOOKUP(Sitio_Publico[[#This Row],[contenido]],Estructura!$L$4:$O$18,4,0)</f>
        <v>C-366</v>
      </c>
      <c r="Z584" s="20" t="str">
        <f>+VLOOKUP(Sitio_Publico[[#This Row],[Filtro Integrado]],Estructura!$U$4:$W$52,3,0)</f>
        <v>FI-1</v>
      </c>
      <c r="AA584" s="20" t="str">
        <f>+VLOOKUP(Sitio_Publico[[#This Row],[Muestra]],Estructura!$Y$4:$AB$175,4,0)</f>
        <v>M-414</v>
      </c>
    </row>
    <row r="585" spans="1:27" ht="36" x14ac:dyDescent="0.3">
      <c r="A585" s="18" t="s">
        <v>1277</v>
      </c>
      <c r="B585" s="12">
        <f t="shared" si="282"/>
        <v>1</v>
      </c>
      <c r="C585" s="13" t="s">
        <v>968</v>
      </c>
      <c r="D585" s="13" t="s">
        <v>969</v>
      </c>
      <c r="E585" s="17">
        <v>13119</v>
      </c>
      <c r="F585" s="13" t="s">
        <v>1369</v>
      </c>
      <c r="G585" s="25" t="s">
        <v>1370</v>
      </c>
      <c r="H585" s="52" t="s">
        <v>749</v>
      </c>
      <c r="I585" s="12" t="s">
        <v>315</v>
      </c>
      <c r="J585" s="12" t="s">
        <v>450</v>
      </c>
      <c r="K585" s="12" t="s">
        <v>1371</v>
      </c>
      <c r="L585" s="12" t="s">
        <v>972</v>
      </c>
      <c r="M585" s="12" t="s">
        <v>1372</v>
      </c>
      <c r="N585" s="12" t="s">
        <v>974</v>
      </c>
      <c r="O585" s="28" t="s">
        <v>1963</v>
      </c>
      <c r="P58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Maipú por tipo de cultivo, durante el Periodo 2020-2021 de acuerdo a datos recopilados por la Ministerio de Ciencias, Tecnología, Conocimiento e Innovación- Unidades</v>
      </c>
      <c r="Q585" s="27" t="s">
        <v>709</v>
      </c>
      <c r="R585" s="28"/>
      <c r="S585" s="15" t="s">
        <v>1964</v>
      </c>
      <c r="T585" s="16">
        <f t="shared" si="283"/>
        <v>777</v>
      </c>
      <c r="U585" s="24" t="s">
        <v>445</v>
      </c>
      <c r="V585" s="20" t="str">
        <f>+Sitio_Publico[[#This Row],[idcoleccion]]&amp;"-"&amp;Sitio_Publico[[#This Row],[id]]</f>
        <v>1-0584</v>
      </c>
      <c r="W585" s="20">
        <f>+VLOOKUP(Sitio_Publico[[#This Row],[territorio]],Estructura!$AE$4:$AH$1500,4,0)</f>
        <v>40013119</v>
      </c>
      <c r="X585" s="20" t="str">
        <f>+VLOOKUP(Sitio_Publico[[#This Row],[tema]],Estructura!$G$4:$J$1514,4,0)</f>
        <v>T-365</v>
      </c>
      <c r="Y585" s="20" t="str">
        <f>+VLOOKUP(Sitio_Publico[[#This Row],[contenido]],Estructura!$L$4:$O$18,4,0)</f>
        <v>C-366</v>
      </c>
      <c r="Z585" s="20" t="str">
        <f>+VLOOKUP(Sitio_Publico[[#This Row],[Filtro Integrado]],Estructura!$U$4:$W$52,3,0)</f>
        <v>FI-1</v>
      </c>
      <c r="AA585" s="20" t="str">
        <f>+VLOOKUP(Sitio_Publico[[#This Row],[Muestra]],Estructura!$Y$4:$AB$175,4,0)</f>
        <v>M-414</v>
      </c>
    </row>
    <row r="586" spans="1:27" ht="36" x14ac:dyDescent="0.3">
      <c r="A586" s="18" t="s">
        <v>1278</v>
      </c>
      <c r="B586" s="12">
        <f t="shared" si="282"/>
        <v>1</v>
      </c>
      <c r="C586" s="13" t="s">
        <v>968</v>
      </c>
      <c r="D586" s="13" t="s">
        <v>969</v>
      </c>
      <c r="E586" s="17">
        <v>13120</v>
      </c>
      <c r="F586" s="13" t="s">
        <v>1369</v>
      </c>
      <c r="G586" s="25" t="s">
        <v>1370</v>
      </c>
      <c r="H586" s="52" t="s">
        <v>749</v>
      </c>
      <c r="I586" s="12" t="s">
        <v>316</v>
      </c>
      <c r="J586" s="12" t="s">
        <v>450</v>
      </c>
      <c r="K586" s="12" t="s">
        <v>1371</v>
      </c>
      <c r="L586" s="12" t="s">
        <v>972</v>
      </c>
      <c r="M586" s="12" t="s">
        <v>1372</v>
      </c>
      <c r="N586" s="12" t="s">
        <v>974</v>
      </c>
      <c r="O586" s="28" t="s">
        <v>1965</v>
      </c>
      <c r="P58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Ñuñoa por tipo de cultivo, durante el Periodo 2020-2021 de acuerdo a datos recopilados por la Ministerio de Ciencias, Tecnología, Conocimiento e Innovación- Unidades</v>
      </c>
      <c r="Q586" s="27" t="s">
        <v>709</v>
      </c>
      <c r="R586" s="28"/>
      <c r="S586" s="15" t="s">
        <v>1966</v>
      </c>
      <c r="T586" s="16">
        <f t="shared" si="283"/>
        <v>777</v>
      </c>
      <c r="U586" s="24" t="s">
        <v>445</v>
      </c>
      <c r="V586" s="20" t="str">
        <f>+Sitio_Publico[[#This Row],[idcoleccion]]&amp;"-"&amp;Sitio_Publico[[#This Row],[id]]</f>
        <v>1-0585</v>
      </c>
      <c r="W586" s="20">
        <f>+VLOOKUP(Sitio_Publico[[#This Row],[territorio]],Estructura!$AE$4:$AH$1500,4,0)</f>
        <v>40013120</v>
      </c>
      <c r="X586" s="20" t="str">
        <f>+VLOOKUP(Sitio_Publico[[#This Row],[tema]],Estructura!$G$4:$J$1514,4,0)</f>
        <v>T-365</v>
      </c>
      <c r="Y586" s="20" t="str">
        <f>+VLOOKUP(Sitio_Publico[[#This Row],[contenido]],Estructura!$L$4:$O$18,4,0)</f>
        <v>C-366</v>
      </c>
      <c r="Z586" s="20" t="str">
        <f>+VLOOKUP(Sitio_Publico[[#This Row],[Filtro Integrado]],Estructura!$U$4:$W$52,3,0)</f>
        <v>FI-1</v>
      </c>
      <c r="AA586" s="20" t="str">
        <f>+VLOOKUP(Sitio_Publico[[#This Row],[Muestra]],Estructura!$Y$4:$AB$175,4,0)</f>
        <v>M-414</v>
      </c>
    </row>
    <row r="587" spans="1:27" ht="40.799999999999997" x14ac:dyDescent="0.3">
      <c r="A587" s="18" t="s">
        <v>1279</v>
      </c>
      <c r="B587" s="12">
        <f t="shared" si="282"/>
        <v>1</v>
      </c>
      <c r="C587" s="13" t="s">
        <v>968</v>
      </c>
      <c r="D587" s="13" t="s">
        <v>969</v>
      </c>
      <c r="E587" s="17">
        <v>13121</v>
      </c>
      <c r="F587" s="13" t="s">
        <v>1369</v>
      </c>
      <c r="G587" s="25" t="s">
        <v>1370</v>
      </c>
      <c r="H587" s="52" t="s">
        <v>749</v>
      </c>
      <c r="I587" s="12" t="s">
        <v>317</v>
      </c>
      <c r="J587" s="12" t="s">
        <v>450</v>
      </c>
      <c r="K587" s="12" t="s">
        <v>1371</v>
      </c>
      <c r="L587" s="12" t="s">
        <v>972</v>
      </c>
      <c r="M587" s="12" t="s">
        <v>1372</v>
      </c>
      <c r="N587" s="12" t="s">
        <v>974</v>
      </c>
      <c r="O587" s="28" t="s">
        <v>1967</v>
      </c>
      <c r="P58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Pedro Aguirre Cerda por tipo de cultivo, durante el Periodo 2020-2021 de acuerdo a datos recopilados por la Ministerio de Ciencias, Tecnología, Conocimiento e Innovación- Unidades</v>
      </c>
      <c r="Q587" s="27" t="s">
        <v>709</v>
      </c>
      <c r="R587" s="28"/>
      <c r="S587" s="15" t="s">
        <v>1968</v>
      </c>
      <c r="T587" s="16">
        <f t="shared" si="283"/>
        <v>777</v>
      </c>
      <c r="U587" s="24" t="s">
        <v>445</v>
      </c>
      <c r="V587" s="20" t="str">
        <f>+Sitio_Publico[[#This Row],[idcoleccion]]&amp;"-"&amp;Sitio_Publico[[#This Row],[id]]</f>
        <v>1-0586</v>
      </c>
      <c r="W587" s="20">
        <f>+VLOOKUP(Sitio_Publico[[#This Row],[territorio]],Estructura!$AE$4:$AH$1500,4,0)</f>
        <v>40013121</v>
      </c>
      <c r="X587" s="20" t="str">
        <f>+VLOOKUP(Sitio_Publico[[#This Row],[tema]],Estructura!$G$4:$J$1514,4,0)</f>
        <v>T-365</v>
      </c>
      <c r="Y587" s="20" t="str">
        <f>+VLOOKUP(Sitio_Publico[[#This Row],[contenido]],Estructura!$L$4:$O$18,4,0)</f>
        <v>C-366</v>
      </c>
      <c r="Z587" s="20" t="str">
        <f>+VLOOKUP(Sitio_Publico[[#This Row],[Filtro Integrado]],Estructura!$U$4:$W$52,3,0)</f>
        <v>FI-1</v>
      </c>
      <c r="AA587" s="20" t="str">
        <f>+VLOOKUP(Sitio_Publico[[#This Row],[Muestra]],Estructura!$Y$4:$AB$175,4,0)</f>
        <v>M-414</v>
      </c>
    </row>
    <row r="588" spans="1:27" ht="36" x14ac:dyDescent="0.3">
      <c r="A588" s="18" t="s">
        <v>1280</v>
      </c>
      <c r="B588" s="12">
        <f t="shared" si="282"/>
        <v>1</v>
      </c>
      <c r="C588" s="13" t="s">
        <v>968</v>
      </c>
      <c r="D588" s="13" t="s">
        <v>969</v>
      </c>
      <c r="E588" s="17">
        <v>13122</v>
      </c>
      <c r="F588" s="13" t="s">
        <v>1369</v>
      </c>
      <c r="G588" s="25" t="s">
        <v>1370</v>
      </c>
      <c r="H588" s="52" t="s">
        <v>749</v>
      </c>
      <c r="I588" s="12" t="s">
        <v>318</v>
      </c>
      <c r="J588" s="12" t="s">
        <v>450</v>
      </c>
      <c r="K588" s="12" t="s">
        <v>1371</v>
      </c>
      <c r="L588" s="12" t="s">
        <v>972</v>
      </c>
      <c r="M588" s="12" t="s">
        <v>1372</v>
      </c>
      <c r="N588" s="12" t="s">
        <v>974</v>
      </c>
      <c r="O588" s="28" t="s">
        <v>1969</v>
      </c>
      <c r="P58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Peñalolén por tipo de cultivo, durante el Periodo 2020-2021 de acuerdo a datos recopilados por la Ministerio de Ciencias, Tecnología, Conocimiento e Innovación- Unidades</v>
      </c>
      <c r="Q588" s="27" t="s">
        <v>709</v>
      </c>
      <c r="R588" s="28"/>
      <c r="S588" s="15" t="s">
        <v>1970</v>
      </c>
      <c r="T588" s="16">
        <f t="shared" si="283"/>
        <v>777</v>
      </c>
      <c r="U588" s="24" t="s">
        <v>445</v>
      </c>
      <c r="V588" s="20" t="str">
        <f>+Sitio_Publico[[#This Row],[idcoleccion]]&amp;"-"&amp;Sitio_Publico[[#This Row],[id]]</f>
        <v>1-0587</v>
      </c>
      <c r="W588" s="20">
        <f>+VLOOKUP(Sitio_Publico[[#This Row],[territorio]],Estructura!$AE$4:$AH$1500,4,0)</f>
        <v>40013122</v>
      </c>
      <c r="X588" s="20" t="str">
        <f>+VLOOKUP(Sitio_Publico[[#This Row],[tema]],Estructura!$G$4:$J$1514,4,0)</f>
        <v>T-365</v>
      </c>
      <c r="Y588" s="20" t="str">
        <f>+VLOOKUP(Sitio_Publico[[#This Row],[contenido]],Estructura!$L$4:$O$18,4,0)</f>
        <v>C-366</v>
      </c>
      <c r="Z588" s="20" t="str">
        <f>+VLOOKUP(Sitio_Publico[[#This Row],[Filtro Integrado]],Estructura!$U$4:$W$52,3,0)</f>
        <v>FI-1</v>
      </c>
      <c r="AA588" s="20" t="str">
        <f>+VLOOKUP(Sitio_Publico[[#This Row],[Muestra]],Estructura!$Y$4:$AB$175,4,0)</f>
        <v>M-414</v>
      </c>
    </row>
    <row r="589" spans="1:27" ht="40.799999999999997" x14ac:dyDescent="0.3">
      <c r="A589" s="18" t="s">
        <v>1281</v>
      </c>
      <c r="B589" s="12">
        <f t="shared" si="282"/>
        <v>1</v>
      </c>
      <c r="C589" s="13" t="s">
        <v>968</v>
      </c>
      <c r="D589" s="13" t="s">
        <v>969</v>
      </c>
      <c r="E589" s="17">
        <v>13123</v>
      </c>
      <c r="F589" s="13" t="s">
        <v>1369</v>
      </c>
      <c r="G589" s="25" t="s">
        <v>1370</v>
      </c>
      <c r="H589" s="52" t="s">
        <v>749</v>
      </c>
      <c r="I589" s="12" t="s">
        <v>319</v>
      </c>
      <c r="J589" s="12" t="s">
        <v>450</v>
      </c>
      <c r="K589" s="12" t="s">
        <v>1371</v>
      </c>
      <c r="L589" s="12" t="s">
        <v>972</v>
      </c>
      <c r="M589" s="12" t="s">
        <v>1372</v>
      </c>
      <c r="N589" s="12" t="s">
        <v>974</v>
      </c>
      <c r="O589" s="28" t="s">
        <v>1971</v>
      </c>
      <c r="P58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Providencia por tipo de cultivo, durante el Periodo 2020-2021 de acuerdo a datos recopilados por la Ministerio de Ciencias, Tecnología, Conocimiento e Innovación- Unidades</v>
      </c>
      <c r="Q589" s="27" t="s">
        <v>709</v>
      </c>
      <c r="R589" s="28"/>
      <c r="S589" s="15" t="s">
        <v>1972</v>
      </c>
      <c r="T589" s="16">
        <f t="shared" si="283"/>
        <v>777</v>
      </c>
      <c r="U589" s="24" t="s">
        <v>445</v>
      </c>
      <c r="V589" s="20" t="str">
        <f>+Sitio_Publico[[#This Row],[idcoleccion]]&amp;"-"&amp;Sitio_Publico[[#This Row],[id]]</f>
        <v>1-0588</v>
      </c>
      <c r="W589" s="20">
        <f>+VLOOKUP(Sitio_Publico[[#This Row],[territorio]],Estructura!$AE$4:$AH$1500,4,0)</f>
        <v>40013123</v>
      </c>
      <c r="X589" s="20" t="str">
        <f>+VLOOKUP(Sitio_Publico[[#This Row],[tema]],Estructura!$G$4:$J$1514,4,0)</f>
        <v>T-365</v>
      </c>
      <c r="Y589" s="20" t="str">
        <f>+VLOOKUP(Sitio_Publico[[#This Row],[contenido]],Estructura!$L$4:$O$18,4,0)</f>
        <v>C-366</v>
      </c>
      <c r="Z589" s="20" t="str">
        <f>+VLOOKUP(Sitio_Publico[[#This Row],[Filtro Integrado]],Estructura!$U$4:$W$52,3,0)</f>
        <v>FI-1</v>
      </c>
      <c r="AA589" s="20" t="str">
        <f>+VLOOKUP(Sitio_Publico[[#This Row],[Muestra]],Estructura!$Y$4:$AB$175,4,0)</f>
        <v>M-414</v>
      </c>
    </row>
    <row r="590" spans="1:27" ht="36" x14ac:dyDescent="0.3">
      <c r="A590" s="18" t="s">
        <v>1282</v>
      </c>
      <c r="B590" s="12">
        <f t="shared" si="282"/>
        <v>1</v>
      </c>
      <c r="C590" s="13" t="s">
        <v>968</v>
      </c>
      <c r="D590" s="13" t="s">
        <v>969</v>
      </c>
      <c r="E590" s="17">
        <v>13124</v>
      </c>
      <c r="F590" s="13" t="s">
        <v>1369</v>
      </c>
      <c r="G590" s="25" t="s">
        <v>1370</v>
      </c>
      <c r="H590" s="52" t="s">
        <v>749</v>
      </c>
      <c r="I590" s="12" t="s">
        <v>320</v>
      </c>
      <c r="J590" s="12" t="s">
        <v>450</v>
      </c>
      <c r="K590" s="12" t="s">
        <v>1371</v>
      </c>
      <c r="L590" s="12" t="s">
        <v>972</v>
      </c>
      <c r="M590" s="12" t="s">
        <v>1372</v>
      </c>
      <c r="N590" s="12" t="s">
        <v>974</v>
      </c>
      <c r="O590" s="28" t="s">
        <v>1973</v>
      </c>
      <c r="P59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Pudahuel por tipo de cultivo, durante el Periodo 2020-2021 de acuerdo a datos recopilados por la Ministerio de Ciencias, Tecnología, Conocimiento e Innovación- Unidades</v>
      </c>
      <c r="Q590" s="27" t="s">
        <v>709</v>
      </c>
      <c r="R590" s="28"/>
      <c r="S590" s="15" t="s">
        <v>1974</v>
      </c>
      <c r="T590" s="16">
        <f t="shared" si="283"/>
        <v>777</v>
      </c>
      <c r="U590" s="24" t="s">
        <v>445</v>
      </c>
      <c r="V590" s="20" t="str">
        <f>+Sitio_Publico[[#This Row],[idcoleccion]]&amp;"-"&amp;Sitio_Publico[[#This Row],[id]]</f>
        <v>1-0589</v>
      </c>
      <c r="W590" s="20">
        <f>+VLOOKUP(Sitio_Publico[[#This Row],[territorio]],Estructura!$AE$4:$AH$1500,4,0)</f>
        <v>40013124</v>
      </c>
      <c r="X590" s="20" t="str">
        <f>+VLOOKUP(Sitio_Publico[[#This Row],[tema]],Estructura!$G$4:$J$1514,4,0)</f>
        <v>T-365</v>
      </c>
      <c r="Y590" s="20" t="str">
        <f>+VLOOKUP(Sitio_Publico[[#This Row],[contenido]],Estructura!$L$4:$O$18,4,0)</f>
        <v>C-366</v>
      </c>
      <c r="Z590" s="20" t="str">
        <f>+VLOOKUP(Sitio_Publico[[#This Row],[Filtro Integrado]],Estructura!$U$4:$W$52,3,0)</f>
        <v>FI-1</v>
      </c>
      <c r="AA590" s="20" t="str">
        <f>+VLOOKUP(Sitio_Publico[[#This Row],[Muestra]],Estructura!$Y$4:$AB$175,4,0)</f>
        <v>M-414</v>
      </c>
    </row>
    <row r="591" spans="1:27" ht="36" x14ac:dyDescent="0.3">
      <c r="A591" s="18" t="s">
        <v>1283</v>
      </c>
      <c r="B591" s="12">
        <f t="shared" si="282"/>
        <v>1</v>
      </c>
      <c r="C591" s="13" t="s">
        <v>968</v>
      </c>
      <c r="D591" s="13" t="s">
        <v>969</v>
      </c>
      <c r="E591" s="17">
        <v>13125</v>
      </c>
      <c r="F591" s="13" t="s">
        <v>1369</v>
      </c>
      <c r="G591" s="25" t="s">
        <v>1370</v>
      </c>
      <c r="H591" s="52" t="s">
        <v>749</v>
      </c>
      <c r="I591" s="12" t="s">
        <v>321</v>
      </c>
      <c r="J591" s="12" t="s">
        <v>450</v>
      </c>
      <c r="K591" s="12" t="s">
        <v>1371</v>
      </c>
      <c r="L591" s="12" t="s">
        <v>972</v>
      </c>
      <c r="M591" s="12" t="s">
        <v>1372</v>
      </c>
      <c r="N591" s="12" t="s">
        <v>974</v>
      </c>
      <c r="O591" s="28" t="s">
        <v>1975</v>
      </c>
      <c r="P59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Quilicura por tipo de cultivo, durante el Periodo 2020-2021 de acuerdo a datos recopilados por la Ministerio de Ciencias, Tecnología, Conocimiento e Innovación- Unidades</v>
      </c>
      <c r="Q591" s="27" t="s">
        <v>709</v>
      </c>
      <c r="R591" s="28"/>
      <c r="S591" s="15" t="s">
        <v>1976</v>
      </c>
      <c r="T591" s="16">
        <f t="shared" si="283"/>
        <v>777</v>
      </c>
      <c r="U591" s="24" t="s">
        <v>445</v>
      </c>
      <c r="V591" s="20" t="str">
        <f>+Sitio_Publico[[#This Row],[idcoleccion]]&amp;"-"&amp;Sitio_Publico[[#This Row],[id]]</f>
        <v>1-0590</v>
      </c>
      <c r="W591" s="20">
        <f>+VLOOKUP(Sitio_Publico[[#This Row],[territorio]],Estructura!$AE$4:$AH$1500,4,0)</f>
        <v>40013125</v>
      </c>
      <c r="X591" s="20" t="str">
        <f>+VLOOKUP(Sitio_Publico[[#This Row],[tema]],Estructura!$G$4:$J$1514,4,0)</f>
        <v>T-365</v>
      </c>
      <c r="Y591" s="20" t="str">
        <f>+VLOOKUP(Sitio_Publico[[#This Row],[contenido]],Estructura!$L$4:$O$18,4,0)</f>
        <v>C-366</v>
      </c>
      <c r="Z591" s="20" t="str">
        <f>+VLOOKUP(Sitio_Publico[[#This Row],[Filtro Integrado]],Estructura!$U$4:$W$52,3,0)</f>
        <v>FI-1</v>
      </c>
      <c r="AA591" s="20" t="str">
        <f>+VLOOKUP(Sitio_Publico[[#This Row],[Muestra]],Estructura!$Y$4:$AB$175,4,0)</f>
        <v>M-414</v>
      </c>
    </row>
    <row r="592" spans="1:27" ht="40.799999999999997" x14ac:dyDescent="0.3">
      <c r="A592" s="18" t="s">
        <v>1284</v>
      </c>
      <c r="B592" s="12">
        <f t="shared" si="282"/>
        <v>1</v>
      </c>
      <c r="C592" s="13" t="s">
        <v>968</v>
      </c>
      <c r="D592" s="13" t="s">
        <v>969</v>
      </c>
      <c r="E592" s="17">
        <v>13126</v>
      </c>
      <c r="F592" s="13" t="s">
        <v>1369</v>
      </c>
      <c r="G592" s="25" t="s">
        <v>1370</v>
      </c>
      <c r="H592" s="52" t="s">
        <v>749</v>
      </c>
      <c r="I592" s="12" t="s">
        <v>322</v>
      </c>
      <c r="J592" s="12" t="s">
        <v>450</v>
      </c>
      <c r="K592" s="12" t="s">
        <v>1371</v>
      </c>
      <c r="L592" s="12" t="s">
        <v>972</v>
      </c>
      <c r="M592" s="12" t="s">
        <v>1372</v>
      </c>
      <c r="N592" s="12" t="s">
        <v>974</v>
      </c>
      <c r="O592" s="28" t="s">
        <v>1977</v>
      </c>
      <c r="P59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Quinta Normal por tipo de cultivo, durante el Periodo 2020-2021 de acuerdo a datos recopilados por la Ministerio de Ciencias, Tecnología, Conocimiento e Innovación- Unidades</v>
      </c>
      <c r="Q592" s="27" t="s">
        <v>709</v>
      </c>
      <c r="R592" s="28"/>
      <c r="S592" s="15" t="s">
        <v>1978</v>
      </c>
      <c r="T592" s="16">
        <f t="shared" si="283"/>
        <v>777</v>
      </c>
      <c r="U592" s="24" t="s">
        <v>445</v>
      </c>
      <c r="V592" s="20" t="str">
        <f>+Sitio_Publico[[#This Row],[idcoleccion]]&amp;"-"&amp;Sitio_Publico[[#This Row],[id]]</f>
        <v>1-0591</v>
      </c>
      <c r="W592" s="20">
        <f>+VLOOKUP(Sitio_Publico[[#This Row],[territorio]],Estructura!$AE$4:$AH$1500,4,0)</f>
        <v>40013126</v>
      </c>
      <c r="X592" s="20" t="str">
        <f>+VLOOKUP(Sitio_Publico[[#This Row],[tema]],Estructura!$G$4:$J$1514,4,0)</f>
        <v>T-365</v>
      </c>
      <c r="Y592" s="20" t="str">
        <f>+VLOOKUP(Sitio_Publico[[#This Row],[contenido]],Estructura!$L$4:$O$18,4,0)</f>
        <v>C-366</v>
      </c>
      <c r="Z592" s="20" t="str">
        <f>+VLOOKUP(Sitio_Publico[[#This Row],[Filtro Integrado]],Estructura!$U$4:$W$52,3,0)</f>
        <v>FI-1</v>
      </c>
      <c r="AA592" s="20" t="str">
        <f>+VLOOKUP(Sitio_Publico[[#This Row],[Muestra]],Estructura!$Y$4:$AB$175,4,0)</f>
        <v>M-414</v>
      </c>
    </row>
    <row r="593" spans="1:27" ht="36" x14ac:dyDescent="0.3">
      <c r="A593" s="18" t="s">
        <v>1285</v>
      </c>
      <c r="B593" s="12">
        <f t="shared" si="282"/>
        <v>1</v>
      </c>
      <c r="C593" s="13" t="s">
        <v>968</v>
      </c>
      <c r="D593" s="13" t="s">
        <v>969</v>
      </c>
      <c r="E593" s="17">
        <v>13127</v>
      </c>
      <c r="F593" s="13" t="s">
        <v>1369</v>
      </c>
      <c r="G593" s="25" t="s">
        <v>1370</v>
      </c>
      <c r="H593" s="52" t="s">
        <v>749</v>
      </c>
      <c r="I593" s="12" t="s">
        <v>16</v>
      </c>
      <c r="J593" s="12" t="s">
        <v>450</v>
      </c>
      <c r="K593" s="12" t="s">
        <v>1371</v>
      </c>
      <c r="L593" s="12" t="s">
        <v>972</v>
      </c>
      <c r="M593" s="12" t="s">
        <v>1372</v>
      </c>
      <c r="N593" s="12" t="s">
        <v>974</v>
      </c>
      <c r="O593" s="28" t="s">
        <v>1979</v>
      </c>
      <c r="P59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Recoleta por tipo de cultivo, durante el Periodo 2020-2021 de acuerdo a datos recopilados por la Ministerio de Ciencias, Tecnología, Conocimiento e Innovación- Unidades</v>
      </c>
      <c r="Q593" s="27" t="s">
        <v>709</v>
      </c>
      <c r="R593" s="28"/>
      <c r="S593" s="15" t="s">
        <v>1980</v>
      </c>
      <c r="T593" s="16">
        <f t="shared" si="283"/>
        <v>777</v>
      </c>
      <c r="U593" s="24" t="s">
        <v>445</v>
      </c>
      <c r="V593" s="20" t="str">
        <f>+Sitio_Publico[[#This Row],[idcoleccion]]&amp;"-"&amp;Sitio_Publico[[#This Row],[id]]</f>
        <v>1-0592</v>
      </c>
      <c r="W593" s="20">
        <f>+VLOOKUP(Sitio_Publico[[#This Row],[territorio]],Estructura!$AE$4:$AH$1500,4,0)</f>
        <v>40013127</v>
      </c>
      <c r="X593" s="20" t="str">
        <f>+VLOOKUP(Sitio_Publico[[#This Row],[tema]],Estructura!$G$4:$J$1514,4,0)</f>
        <v>T-365</v>
      </c>
      <c r="Y593" s="20" t="str">
        <f>+VLOOKUP(Sitio_Publico[[#This Row],[contenido]],Estructura!$L$4:$O$18,4,0)</f>
        <v>C-366</v>
      </c>
      <c r="Z593" s="20" t="str">
        <f>+VLOOKUP(Sitio_Publico[[#This Row],[Filtro Integrado]],Estructura!$U$4:$W$52,3,0)</f>
        <v>FI-1</v>
      </c>
      <c r="AA593" s="20" t="str">
        <f>+VLOOKUP(Sitio_Publico[[#This Row],[Muestra]],Estructura!$Y$4:$AB$175,4,0)</f>
        <v>M-414</v>
      </c>
    </row>
    <row r="594" spans="1:27" ht="36" x14ac:dyDescent="0.3">
      <c r="A594" s="18" t="s">
        <v>1286</v>
      </c>
      <c r="B594" s="12">
        <f t="shared" si="282"/>
        <v>1</v>
      </c>
      <c r="C594" s="13" t="s">
        <v>968</v>
      </c>
      <c r="D594" s="13" t="s">
        <v>969</v>
      </c>
      <c r="E594" s="17">
        <v>13128</v>
      </c>
      <c r="F594" s="13" t="s">
        <v>1369</v>
      </c>
      <c r="G594" s="25" t="s">
        <v>1370</v>
      </c>
      <c r="H594" s="52" t="s">
        <v>749</v>
      </c>
      <c r="I594" s="12" t="s">
        <v>323</v>
      </c>
      <c r="J594" s="12" t="s">
        <v>450</v>
      </c>
      <c r="K594" s="12" t="s">
        <v>1371</v>
      </c>
      <c r="L594" s="12" t="s">
        <v>972</v>
      </c>
      <c r="M594" s="12" t="s">
        <v>1372</v>
      </c>
      <c r="N594" s="12" t="s">
        <v>974</v>
      </c>
      <c r="O594" s="28" t="s">
        <v>1981</v>
      </c>
      <c r="P59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Renca por tipo de cultivo, durante el Periodo 2020-2021 de acuerdo a datos recopilados por la Ministerio de Ciencias, Tecnología, Conocimiento e Innovación- Unidades</v>
      </c>
      <c r="Q594" s="27" t="s">
        <v>709</v>
      </c>
      <c r="R594" s="28"/>
      <c r="S594" s="15" t="s">
        <v>1982</v>
      </c>
      <c r="T594" s="16">
        <f t="shared" si="283"/>
        <v>777</v>
      </c>
      <c r="U594" s="24" t="s">
        <v>445</v>
      </c>
      <c r="V594" s="20" t="str">
        <f>+Sitio_Publico[[#This Row],[idcoleccion]]&amp;"-"&amp;Sitio_Publico[[#This Row],[id]]</f>
        <v>1-0593</v>
      </c>
      <c r="W594" s="20">
        <f>+VLOOKUP(Sitio_Publico[[#This Row],[territorio]],Estructura!$AE$4:$AH$1500,4,0)</f>
        <v>40013128</v>
      </c>
      <c r="X594" s="20" t="str">
        <f>+VLOOKUP(Sitio_Publico[[#This Row],[tema]],Estructura!$G$4:$J$1514,4,0)</f>
        <v>T-365</v>
      </c>
      <c r="Y594" s="20" t="str">
        <f>+VLOOKUP(Sitio_Publico[[#This Row],[contenido]],Estructura!$L$4:$O$18,4,0)</f>
        <v>C-366</v>
      </c>
      <c r="Z594" s="20" t="str">
        <f>+VLOOKUP(Sitio_Publico[[#This Row],[Filtro Integrado]],Estructura!$U$4:$W$52,3,0)</f>
        <v>FI-1</v>
      </c>
      <c r="AA594" s="20" t="str">
        <f>+VLOOKUP(Sitio_Publico[[#This Row],[Muestra]],Estructura!$Y$4:$AB$175,4,0)</f>
        <v>M-414</v>
      </c>
    </row>
    <row r="595" spans="1:27" ht="40.799999999999997" x14ac:dyDescent="0.3">
      <c r="A595" s="18" t="s">
        <v>1287</v>
      </c>
      <c r="B595" s="12">
        <f t="shared" si="282"/>
        <v>1</v>
      </c>
      <c r="C595" s="13" t="s">
        <v>968</v>
      </c>
      <c r="D595" s="13" t="s">
        <v>969</v>
      </c>
      <c r="E595" s="17">
        <v>13129</v>
      </c>
      <c r="F595" s="13" t="s">
        <v>1369</v>
      </c>
      <c r="G595" s="25" t="s">
        <v>1370</v>
      </c>
      <c r="H595" s="52" t="s">
        <v>749</v>
      </c>
      <c r="I595" s="12" t="s">
        <v>324</v>
      </c>
      <c r="J595" s="12" t="s">
        <v>450</v>
      </c>
      <c r="K595" s="12" t="s">
        <v>1371</v>
      </c>
      <c r="L595" s="12" t="s">
        <v>972</v>
      </c>
      <c r="M595" s="12" t="s">
        <v>1372</v>
      </c>
      <c r="N595" s="12" t="s">
        <v>974</v>
      </c>
      <c r="O595" s="28" t="s">
        <v>1983</v>
      </c>
      <c r="P59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Joaquín por tipo de cultivo, durante el Periodo 2020-2021 de acuerdo a datos recopilados por la Ministerio de Ciencias, Tecnología, Conocimiento e Innovación- Unidades</v>
      </c>
      <c r="Q595" s="27" t="s">
        <v>709</v>
      </c>
      <c r="R595" s="28"/>
      <c r="S595" s="15" t="s">
        <v>1984</v>
      </c>
      <c r="T595" s="16">
        <f t="shared" si="283"/>
        <v>777</v>
      </c>
      <c r="U595" s="24" t="s">
        <v>445</v>
      </c>
      <c r="V595" s="20" t="str">
        <f>+Sitio_Publico[[#This Row],[idcoleccion]]&amp;"-"&amp;Sitio_Publico[[#This Row],[id]]</f>
        <v>1-0594</v>
      </c>
      <c r="W595" s="20">
        <f>+VLOOKUP(Sitio_Publico[[#This Row],[territorio]],Estructura!$AE$4:$AH$1500,4,0)</f>
        <v>40013129</v>
      </c>
      <c r="X595" s="20" t="str">
        <f>+VLOOKUP(Sitio_Publico[[#This Row],[tema]],Estructura!$G$4:$J$1514,4,0)</f>
        <v>T-365</v>
      </c>
      <c r="Y595" s="20" t="str">
        <f>+VLOOKUP(Sitio_Publico[[#This Row],[contenido]],Estructura!$L$4:$O$18,4,0)</f>
        <v>C-366</v>
      </c>
      <c r="Z595" s="20" t="str">
        <f>+VLOOKUP(Sitio_Publico[[#This Row],[Filtro Integrado]],Estructura!$U$4:$W$52,3,0)</f>
        <v>FI-1</v>
      </c>
      <c r="AA595" s="20" t="str">
        <f>+VLOOKUP(Sitio_Publico[[#This Row],[Muestra]],Estructura!$Y$4:$AB$175,4,0)</f>
        <v>M-414</v>
      </c>
    </row>
    <row r="596" spans="1:27" ht="40.799999999999997" x14ac:dyDescent="0.3">
      <c r="A596" s="18" t="s">
        <v>1288</v>
      </c>
      <c r="B596" s="12">
        <f t="shared" si="282"/>
        <v>1</v>
      </c>
      <c r="C596" s="13" t="s">
        <v>968</v>
      </c>
      <c r="D596" s="13" t="s">
        <v>969</v>
      </c>
      <c r="E596" s="17">
        <v>13130</v>
      </c>
      <c r="F596" s="13" t="s">
        <v>1369</v>
      </c>
      <c r="G596" s="25" t="s">
        <v>1370</v>
      </c>
      <c r="H596" s="52" t="s">
        <v>749</v>
      </c>
      <c r="I596" s="12" t="s">
        <v>325</v>
      </c>
      <c r="J596" s="12" t="s">
        <v>450</v>
      </c>
      <c r="K596" s="12" t="s">
        <v>1371</v>
      </c>
      <c r="L596" s="12" t="s">
        <v>972</v>
      </c>
      <c r="M596" s="12" t="s">
        <v>1372</v>
      </c>
      <c r="N596" s="12" t="s">
        <v>974</v>
      </c>
      <c r="O596" s="28" t="s">
        <v>1985</v>
      </c>
      <c r="P59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Miguel por tipo de cultivo, durante el Periodo 2020-2021 de acuerdo a datos recopilados por la Ministerio de Ciencias, Tecnología, Conocimiento e Innovación- Unidades</v>
      </c>
      <c r="Q596" s="27" t="s">
        <v>709</v>
      </c>
      <c r="R596" s="28"/>
      <c r="S596" s="15" t="s">
        <v>1986</v>
      </c>
      <c r="T596" s="16">
        <f t="shared" si="283"/>
        <v>777</v>
      </c>
      <c r="U596" s="24" t="s">
        <v>445</v>
      </c>
      <c r="V596" s="20" t="str">
        <f>+Sitio_Publico[[#This Row],[idcoleccion]]&amp;"-"&amp;Sitio_Publico[[#This Row],[id]]</f>
        <v>1-0595</v>
      </c>
      <c r="W596" s="20">
        <f>+VLOOKUP(Sitio_Publico[[#This Row],[territorio]],Estructura!$AE$4:$AH$1500,4,0)</f>
        <v>40013130</v>
      </c>
      <c r="X596" s="20" t="str">
        <f>+VLOOKUP(Sitio_Publico[[#This Row],[tema]],Estructura!$G$4:$J$1514,4,0)</f>
        <v>T-365</v>
      </c>
      <c r="Y596" s="20" t="str">
        <f>+VLOOKUP(Sitio_Publico[[#This Row],[contenido]],Estructura!$L$4:$O$18,4,0)</f>
        <v>C-366</v>
      </c>
      <c r="Z596" s="20" t="str">
        <f>+VLOOKUP(Sitio_Publico[[#This Row],[Filtro Integrado]],Estructura!$U$4:$W$52,3,0)</f>
        <v>FI-1</v>
      </c>
      <c r="AA596" s="20" t="str">
        <f>+VLOOKUP(Sitio_Publico[[#This Row],[Muestra]],Estructura!$Y$4:$AB$175,4,0)</f>
        <v>M-414</v>
      </c>
    </row>
    <row r="597" spans="1:27" ht="40.799999999999997" x14ac:dyDescent="0.3">
      <c r="A597" s="18" t="s">
        <v>1289</v>
      </c>
      <c r="B597" s="12">
        <f t="shared" si="282"/>
        <v>1</v>
      </c>
      <c r="C597" s="13" t="s">
        <v>968</v>
      </c>
      <c r="D597" s="13" t="s">
        <v>969</v>
      </c>
      <c r="E597" s="17">
        <v>13131</v>
      </c>
      <c r="F597" s="13" t="s">
        <v>1369</v>
      </c>
      <c r="G597" s="25" t="s">
        <v>1370</v>
      </c>
      <c r="H597" s="52" t="s">
        <v>749</v>
      </c>
      <c r="I597" s="12" t="s">
        <v>326</v>
      </c>
      <c r="J597" s="12" t="s">
        <v>450</v>
      </c>
      <c r="K597" s="12" t="s">
        <v>1371</v>
      </c>
      <c r="L597" s="12" t="s">
        <v>972</v>
      </c>
      <c r="M597" s="12" t="s">
        <v>1372</v>
      </c>
      <c r="N597" s="12" t="s">
        <v>974</v>
      </c>
      <c r="O597" s="28" t="s">
        <v>1987</v>
      </c>
      <c r="P59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Ramón por tipo de cultivo, durante el Periodo 2020-2021 de acuerdo a datos recopilados por la Ministerio de Ciencias, Tecnología, Conocimiento e Innovación- Unidades</v>
      </c>
      <c r="Q597" s="27" t="s">
        <v>709</v>
      </c>
      <c r="R597" s="28"/>
      <c r="S597" s="15" t="s">
        <v>1988</v>
      </c>
      <c r="T597" s="16">
        <f t="shared" si="283"/>
        <v>777</v>
      </c>
      <c r="U597" s="24" t="s">
        <v>445</v>
      </c>
      <c r="V597" s="20" t="str">
        <f>+Sitio_Publico[[#This Row],[idcoleccion]]&amp;"-"&amp;Sitio_Publico[[#This Row],[id]]</f>
        <v>1-0596</v>
      </c>
      <c r="W597" s="20">
        <f>+VLOOKUP(Sitio_Publico[[#This Row],[territorio]],Estructura!$AE$4:$AH$1500,4,0)</f>
        <v>40013131</v>
      </c>
      <c r="X597" s="20" t="str">
        <f>+VLOOKUP(Sitio_Publico[[#This Row],[tema]],Estructura!$G$4:$J$1514,4,0)</f>
        <v>T-365</v>
      </c>
      <c r="Y597" s="20" t="str">
        <f>+VLOOKUP(Sitio_Publico[[#This Row],[contenido]],Estructura!$L$4:$O$18,4,0)</f>
        <v>C-366</v>
      </c>
      <c r="Z597" s="20" t="str">
        <f>+VLOOKUP(Sitio_Publico[[#This Row],[Filtro Integrado]],Estructura!$U$4:$W$52,3,0)</f>
        <v>FI-1</v>
      </c>
      <c r="AA597" s="20" t="str">
        <f>+VLOOKUP(Sitio_Publico[[#This Row],[Muestra]],Estructura!$Y$4:$AB$175,4,0)</f>
        <v>M-414</v>
      </c>
    </row>
    <row r="598" spans="1:27" ht="36" x14ac:dyDescent="0.3">
      <c r="A598" s="18" t="s">
        <v>1290</v>
      </c>
      <c r="B598" s="12">
        <f t="shared" si="282"/>
        <v>1</v>
      </c>
      <c r="C598" s="13" t="s">
        <v>968</v>
      </c>
      <c r="D598" s="13" t="s">
        <v>969</v>
      </c>
      <c r="E598" s="17">
        <v>13132</v>
      </c>
      <c r="F598" s="13" t="s">
        <v>1369</v>
      </c>
      <c r="G598" s="25" t="s">
        <v>1370</v>
      </c>
      <c r="H598" s="52" t="s">
        <v>749</v>
      </c>
      <c r="I598" s="12" t="s">
        <v>327</v>
      </c>
      <c r="J598" s="12" t="s">
        <v>450</v>
      </c>
      <c r="K598" s="12" t="s">
        <v>1371</v>
      </c>
      <c r="L598" s="12" t="s">
        <v>972</v>
      </c>
      <c r="M598" s="12" t="s">
        <v>1372</v>
      </c>
      <c r="N598" s="12" t="s">
        <v>974</v>
      </c>
      <c r="O598" s="28" t="s">
        <v>1989</v>
      </c>
      <c r="P59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Vitacura por tipo de cultivo, durante el Periodo 2020-2021 de acuerdo a datos recopilados por la Ministerio de Ciencias, Tecnología, Conocimiento e Innovación- Unidades</v>
      </c>
      <c r="Q598" s="27" t="s">
        <v>709</v>
      </c>
      <c r="R598" s="28"/>
      <c r="S598" s="15" t="s">
        <v>1990</v>
      </c>
      <c r="T598" s="16">
        <f t="shared" si="283"/>
        <v>777</v>
      </c>
      <c r="U598" s="24" t="s">
        <v>445</v>
      </c>
      <c r="V598" s="20" t="str">
        <f>+Sitio_Publico[[#This Row],[idcoleccion]]&amp;"-"&amp;Sitio_Publico[[#This Row],[id]]</f>
        <v>1-0597</v>
      </c>
      <c r="W598" s="20">
        <f>+VLOOKUP(Sitio_Publico[[#This Row],[territorio]],Estructura!$AE$4:$AH$1500,4,0)</f>
        <v>40013132</v>
      </c>
      <c r="X598" s="20" t="str">
        <f>+VLOOKUP(Sitio_Publico[[#This Row],[tema]],Estructura!$G$4:$J$1514,4,0)</f>
        <v>T-365</v>
      </c>
      <c r="Y598" s="20" t="str">
        <f>+VLOOKUP(Sitio_Publico[[#This Row],[contenido]],Estructura!$L$4:$O$18,4,0)</f>
        <v>C-366</v>
      </c>
      <c r="Z598" s="20" t="str">
        <f>+VLOOKUP(Sitio_Publico[[#This Row],[Filtro Integrado]],Estructura!$U$4:$W$52,3,0)</f>
        <v>FI-1</v>
      </c>
      <c r="AA598" s="20" t="str">
        <f>+VLOOKUP(Sitio_Publico[[#This Row],[Muestra]],Estructura!$Y$4:$AB$175,4,0)</f>
        <v>M-414</v>
      </c>
    </row>
    <row r="599" spans="1:27" ht="40.799999999999997" x14ac:dyDescent="0.3">
      <c r="A599" s="18" t="s">
        <v>1291</v>
      </c>
      <c r="B599" s="12">
        <f t="shared" si="282"/>
        <v>1</v>
      </c>
      <c r="C599" s="13" t="s">
        <v>968</v>
      </c>
      <c r="D599" s="13" t="s">
        <v>969</v>
      </c>
      <c r="E599" s="17">
        <v>13201</v>
      </c>
      <c r="F599" s="13" t="s">
        <v>1369</v>
      </c>
      <c r="G599" s="25" t="s">
        <v>1370</v>
      </c>
      <c r="H599" s="52" t="s">
        <v>749</v>
      </c>
      <c r="I599" s="12" t="s">
        <v>328</v>
      </c>
      <c r="J599" s="12" t="s">
        <v>450</v>
      </c>
      <c r="K599" s="12" t="s">
        <v>1371</v>
      </c>
      <c r="L599" s="12" t="s">
        <v>972</v>
      </c>
      <c r="M599" s="12" t="s">
        <v>1372</v>
      </c>
      <c r="N599" s="12" t="s">
        <v>974</v>
      </c>
      <c r="O599" s="28" t="s">
        <v>1991</v>
      </c>
      <c r="P59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Puente Alto por tipo de cultivo, durante el Periodo 2020-2021 de acuerdo a datos recopilados por la Ministerio de Ciencias, Tecnología, Conocimiento e Innovación- Unidades</v>
      </c>
      <c r="Q599" s="27" t="s">
        <v>709</v>
      </c>
      <c r="R599" s="28"/>
      <c r="S599" s="15" t="s">
        <v>1992</v>
      </c>
      <c r="T599" s="16">
        <f t="shared" si="283"/>
        <v>777</v>
      </c>
      <c r="U599" s="24" t="s">
        <v>445</v>
      </c>
      <c r="V599" s="20" t="str">
        <f>+Sitio_Publico[[#This Row],[idcoleccion]]&amp;"-"&amp;Sitio_Publico[[#This Row],[id]]</f>
        <v>1-0598</v>
      </c>
      <c r="W599" s="20">
        <f>+VLOOKUP(Sitio_Publico[[#This Row],[territorio]],Estructura!$AE$4:$AH$1500,4,0)</f>
        <v>40013201</v>
      </c>
      <c r="X599" s="20" t="str">
        <f>+VLOOKUP(Sitio_Publico[[#This Row],[tema]],Estructura!$G$4:$J$1514,4,0)</f>
        <v>T-365</v>
      </c>
      <c r="Y599" s="20" t="str">
        <f>+VLOOKUP(Sitio_Publico[[#This Row],[contenido]],Estructura!$L$4:$O$18,4,0)</f>
        <v>C-366</v>
      </c>
      <c r="Z599" s="20" t="str">
        <f>+VLOOKUP(Sitio_Publico[[#This Row],[Filtro Integrado]],Estructura!$U$4:$W$52,3,0)</f>
        <v>FI-1</v>
      </c>
      <c r="AA599" s="20" t="str">
        <f>+VLOOKUP(Sitio_Publico[[#This Row],[Muestra]],Estructura!$Y$4:$AB$175,4,0)</f>
        <v>M-414</v>
      </c>
    </row>
    <row r="600" spans="1:27" ht="36" x14ac:dyDescent="0.3">
      <c r="A600" s="18" t="s">
        <v>1292</v>
      </c>
      <c r="B600" s="12">
        <f t="shared" si="282"/>
        <v>1</v>
      </c>
      <c r="C600" s="13" t="s">
        <v>968</v>
      </c>
      <c r="D600" s="13" t="s">
        <v>969</v>
      </c>
      <c r="E600" s="17">
        <v>13202</v>
      </c>
      <c r="F600" s="13" t="s">
        <v>1369</v>
      </c>
      <c r="G600" s="25" t="s">
        <v>1370</v>
      </c>
      <c r="H600" s="52" t="s">
        <v>749</v>
      </c>
      <c r="I600" s="12" t="s">
        <v>329</v>
      </c>
      <c r="J600" s="12" t="s">
        <v>450</v>
      </c>
      <c r="K600" s="12" t="s">
        <v>1371</v>
      </c>
      <c r="L600" s="12" t="s">
        <v>972</v>
      </c>
      <c r="M600" s="12" t="s">
        <v>1372</v>
      </c>
      <c r="N600" s="12" t="s">
        <v>974</v>
      </c>
      <c r="O600" s="28" t="s">
        <v>1993</v>
      </c>
      <c r="P60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Pirque por tipo de cultivo, durante el Periodo 2020-2021 de acuerdo a datos recopilados por la Ministerio de Ciencias, Tecnología, Conocimiento e Innovación- Unidades</v>
      </c>
      <c r="Q600" s="27" t="s">
        <v>709</v>
      </c>
      <c r="R600" s="28"/>
      <c r="S600" s="15" t="s">
        <v>1994</v>
      </c>
      <c r="T600" s="16">
        <f t="shared" si="283"/>
        <v>777</v>
      </c>
      <c r="U600" s="24" t="s">
        <v>445</v>
      </c>
      <c r="V600" s="20" t="str">
        <f>+Sitio_Publico[[#This Row],[idcoleccion]]&amp;"-"&amp;Sitio_Publico[[#This Row],[id]]</f>
        <v>1-0599</v>
      </c>
      <c r="W600" s="20">
        <f>+VLOOKUP(Sitio_Publico[[#This Row],[territorio]],Estructura!$AE$4:$AH$1500,4,0)</f>
        <v>40013202</v>
      </c>
      <c r="X600" s="20" t="str">
        <f>+VLOOKUP(Sitio_Publico[[#This Row],[tema]],Estructura!$G$4:$J$1514,4,0)</f>
        <v>T-365</v>
      </c>
      <c r="Y600" s="20" t="str">
        <f>+VLOOKUP(Sitio_Publico[[#This Row],[contenido]],Estructura!$L$4:$O$18,4,0)</f>
        <v>C-366</v>
      </c>
      <c r="Z600" s="20" t="str">
        <f>+VLOOKUP(Sitio_Publico[[#This Row],[Filtro Integrado]],Estructura!$U$4:$W$52,3,0)</f>
        <v>FI-1</v>
      </c>
      <c r="AA600" s="20" t="str">
        <f>+VLOOKUP(Sitio_Publico[[#This Row],[Muestra]],Estructura!$Y$4:$AB$175,4,0)</f>
        <v>M-414</v>
      </c>
    </row>
    <row r="601" spans="1:27" ht="40.799999999999997" x14ac:dyDescent="0.3">
      <c r="A601" s="18" t="s">
        <v>1293</v>
      </c>
      <c r="B601" s="12">
        <f t="shared" si="282"/>
        <v>1</v>
      </c>
      <c r="C601" s="13" t="s">
        <v>968</v>
      </c>
      <c r="D601" s="13" t="s">
        <v>969</v>
      </c>
      <c r="E601" s="17">
        <v>13203</v>
      </c>
      <c r="F601" s="13" t="s">
        <v>1369</v>
      </c>
      <c r="G601" s="25" t="s">
        <v>1370</v>
      </c>
      <c r="H601" s="52" t="s">
        <v>749</v>
      </c>
      <c r="I601" s="12" t="s">
        <v>330</v>
      </c>
      <c r="J601" s="12" t="s">
        <v>450</v>
      </c>
      <c r="K601" s="12" t="s">
        <v>1371</v>
      </c>
      <c r="L601" s="12" t="s">
        <v>972</v>
      </c>
      <c r="M601" s="12" t="s">
        <v>1372</v>
      </c>
      <c r="N601" s="12" t="s">
        <v>974</v>
      </c>
      <c r="O601" s="28" t="s">
        <v>1995</v>
      </c>
      <c r="P60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José de Maipo por tipo de cultivo, durante el Periodo 2020-2021 de acuerdo a datos recopilados por la Ministerio de Ciencias, Tecnología, Conocimiento e Innovación- Unidades</v>
      </c>
      <c r="Q601" s="27" t="s">
        <v>709</v>
      </c>
      <c r="R601" s="28"/>
      <c r="S601" s="15" t="s">
        <v>1996</v>
      </c>
      <c r="T601" s="16">
        <f t="shared" si="283"/>
        <v>777</v>
      </c>
      <c r="U601" s="24" t="s">
        <v>445</v>
      </c>
      <c r="V601" s="20" t="str">
        <f>+Sitio_Publico[[#This Row],[idcoleccion]]&amp;"-"&amp;Sitio_Publico[[#This Row],[id]]</f>
        <v>1-0600</v>
      </c>
      <c r="W601" s="20">
        <f>+VLOOKUP(Sitio_Publico[[#This Row],[territorio]],Estructura!$AE$4:$AH$1500,4,0)</f>
        <v>40013203</v>
      </c>
      <c r="X601" s="20" t="str">
        <f>+VLOOKUP(Sitio_Publico[[#This Row],[tema]],Estructura!$G$4:$J$1514,4,0)</f>
        <v>T-365</v>
      </c>
      <c r="Y601" s="20" t="str">
        <f>+VLOOKUP(Sitio_Publico[[#This Row],[contenido]],Estructura!$L$4:$O$18,4,0)</f>
        <v>C-366</v>
      </c>
      <c r="Z601" s="20" t="str">
        <f>+VLOOKUP(Sitio_Publico[[#This Row],[Filtro Integrado]],Estructura!$U$4:$W$52,3,0)</f>
        <v>FI-1</v>
      </c>
      <c r="AA601" s="20" t="str">
        <f>+VLOOKUP(Sitio_Publico[[#This Row],[Muestra]],Estructura!$Y$4:$AB$175,4,0)</f>
        <v>M-414</v>
      </c>
    </row>
    <row r="602" spans="1:27" ht="36" x14ac:dyDescent="0.3">
      <c r="A602" s="18" t="s">
        <v>1294</v>
      </c>
      <c r="B602" s="12">
        <f t="shared" si="282"/>
        <v>1</v>
      </c>
      <c r="C602" s="13" t="s">
        <v>968</v>
      </c>
      <c r="D602" s="13" t="s">
        <v>969</v>
      </c>
      <c r="E602" s="17">
        <v>13301</v>
      </c>
      <c r="F602" s="13" t="s">
        <v>1369</v>
      </c>
      <c r="G602" s="25" t="s">
        <v>1370</v>
      </c>
      <c r="H602" s="52" t="s">
        <v>749</v>
      </c>
      <c r="I602" s="12" t="s">
        <v>331</v>
      </c>
      <c r="J602" s="12" t="s">
        <v>450</v>
      </c>
      <c r="K602" s="12" t="s">
        <v>1371</v>
      </c>
      <c r="L602" s="12" t="s">
        <v>972</v>
      </c>
      <c r="M602" s="12" t="s">
        <v>1372</v>
      </c>
      <c r="N602" s="12" t="s">
        <v>974</v>
      </c>
      <c r="O602" s="28" t="s">
        <v>1997</v>
      </c>
      <c r="P60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Colina por tipo de cultivo, durante el Periodo 2020-2021 de acuerdo a datos recopilados por la Ministerio de Ciencias, Tecnología, Conocimiento e Innovación- Unidades</v>
      </c>
      <c r="Q602" s="27" t="s">
        <v>709</v>
      </c>
      <c r="R602" s="28"/>
      <c r="S602" s="15" t="s">
        <v>1998</v>
      </c>
      <c r="T602" s="16">
        <f t="shared" si="283"/>
        <v>777</v>
      </c>
      <c r="U602" s="24" t="s">
        <v>445</v>
      </c>
      <c r="V602" s="20" t="str">
        <f>+Sitio_Publico[[#This Row],[idcoleccion]]&amp;"-"&amp;Sitio_Publico[[#This Row],[id]]</f>
        <v>1-0601</v>
      </c>
      <c r="W602" s="20">
        <f>+VLOOKUP(Sitio_Publico[[#This Row],[territorio]],Estructura!$AE$4:$AH$1500,4,0)</f>
        <v>40013301</v>
      </c>
      <c r="X602" s="20" t="str">
        <f>+VLOOKUP(Sitio_Publico[[#This Row],[tema]],Estructura!$G$4:$J$1514,4,0)</f>
        <v>T-365</v>
      </c>
      <c r="Y602" s="20" t="str">
        <f>+VLOOKUP(Sitio_Publico[[#This Row],[contenido]],Estructura!$L$4:$O$18,4,0)</f>
        <v>C-366</v>
      </c>
      <c r="Z602" s="20" t="str">
        <f>+VLOOKUP(Sitio_Publico[[#This Row],[Filtro Integrado]],Estructura!$U$4:$W$52,3,0)</f>
        <v>FI-1</v>
      </c>
      <c r="AA602" s="20" t="str">
        <f>+VLOOKUP(Sitio_Publico[[#This Row],[Muestra]],Estructura!$Y$4:$AB$175,4,0)</f>
        <v>M-414</v>
      </c>
    </row>
    <row r="603" spans="1:27" ht="36" x14ac:dyDescent="0.3">
      <c r="A603" s="18" t="s">
        <v>1295</v>
      </c>
      <c r="B603" s="12">
        <f t="shared" si="282"/>
        <v>1</v>
      </c>
      <c r="C603" s="13" t="s">
        <v>968</v>
      </c>
      <c r="D603" s="13" t="s">
        <v>969</v>
      </c>
      <c r="E603" s="17">
        <v>13302</v>
      </c>
      <c r="F603" s="13" t="s">
        <v>1369</v>
      </c>
      <c r="G603" s="25" t="s">
        <v>1370</v>
      </c>
      <c r="H603" s="52" t="s">
        <v>749</v>
      </c>
      <c r="I603" s="12" t="s">
        <v>332</v>
      </c>
      <c r="J603" s="12" t="s">
        <v>450</v>
      </c>
      <c r="K603" s="12" t="s">
        <v>1371</v>
      </c>
      <c r="L603" s="12" t="s">
        <v>972</v>
      </c>
      <c r="M603" s="12" t="s">
        <v>1372</v>
      </c>
      <c r="N603" s="12" t="s">
        <v>974</v>
      </c>
      <c r="O603" s="28" t="s">
        <v>1999</v>
      </c>
      <c r="P60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Lampa por tipo de cultivo, durante el Periodo 2020-2021 de acuerdo a datos recopilados por la Ministerio de Ciencias, Tecnología, Conocimiento e Innovación- Unidades</v>
      </c>
      <c r="Q603" s="27" t="s">
        <v>709</v>
      </c>
      <c r="R603" s="28"/>
      <c r="S603" s="15" t="s">
        <v>2000</v>
      </c>
      <c r="T603" s="16">
        <f t="shared" si="283"/>
        <v>777</v>
      </c>
      <c r="U603" s="24" t="s">
        <v>445</v>
      </c>
      <c r="V603" s="20" t="str">
        <f>+Sitio_Publico[[#This Row],[idcoleccion]]&amp;"-"&amp;Sitio_Publico[[#This Row],[id]]</f>
        <v>1-0602</v>
      </c>
      <c r="W603" s="20">
        <f>+VLOOKUP(Sitio_Publico[[#This Row],[territorio]],Estructura!$AE$4:$AH$1500,4,0)</f>
        <v>40013302</v>
      </c>
      <c r="X603" s="20" t="str">
        <f>+VLOOKUP(Sitio_Publico[[#This Row],[tema]],Estructura!$G$4:$J$1514,4,0)</f>
        <v>T-365</v>
      </c>
      <c r="Y603" s="20" t="str">
        <f>+VLOOKUP(Sitio_Publico[[#This Row],[contenido]],Estructura!$L$4:$O$18,4,0)</f>
        <v>C-366</v>
      </c>
      <c r="Z603" s="20" t="str">
        <f>+VLOOKUP(Sitio_Publico[[#This Row],[Filtro Integrado]],Estructura!$U$4:$W$52,3,0)</f>
        <v>FI-1</v>
      </c>
      <c r="AA603" s="20" t="str">
        <f>+VLOOKUP(Sitio_Publico[[#This Row],[Muestra]],Estructura!$Y$4:$AB$175,4,0)</f>
        <v>M-414</v>
      </c>
    </row>
    <row r="604" spans="1:27" ht="36" x14ac:dyDescent="0.3">
      <c r="A604" s="18" t="s">
        <v>1296</v>
      </c>
      <c r="B604" s="12">
        <f t="shared" si="282"/>
        <v>1</v>
      </c>
      <c r="C604" s="13" t="s">
        <v>968</v>
      </c>
      <c r="D604" s="13" t="s">
        <v>969</v>
      </c>
      <c r="E604" s="17">
        <v>13303</v>
      </c>
      <c r="F604" s="13" t="s">
        <v>1369</v>
      </c>
      <c r="G604" s="25" t="s">
        <v>1370</v>
      </c>
      <c r="H604" s="52" t="s">
        <v>749</v>
      </c>
      <c r="I604" s="12" t="s">
        <v>333</v>
      </c>
      <c r="J604" s="12" t="s">
        <v>450</v>
      </c>
      <c r="K604" s="12" t="s">
        <v>1371</v>
      </c>
      <c r="L604" s="12" t="s">
        <v>972</v>
      </c>
      <c r="M604" s="12" t="s">
        <v>1372</v>
      </c>
      <c r="N604" s="12" t="s">
        <v>974</v>
      </c>
      <c r="O604" s="28" t="s">
        <v>2001</v>
      </c>
      <c r="P60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Tiltil por tipo de cultivo, durante el Periodo 2020-2021 de acuerdo a datos recopilados por la Ministerio de Ciencias, Tecnología, Conocimiento e Innovación- Unidades</v>
      </c>
      <c r="Q604" s="27" t="s">
        <v>709</v>
      </c>
      <c r="R604" s="28"/>
      <c r="S604" s="15" t="s">
        <v>2002</v>
      </c>
      <c r="T604" s="16">
        <f t="shared" si="283"/>
        <v>777</v>
      </c>
      <c r="U604" s="24" t="s">
        <v>445</v>
      </c>
      <c r="V604" s="20" t="str">
        <f>+Sitio_Publico[[#This Row],[idcoleccion]]&amp;"-"&amp;Sitio_Publico[[#This Row],[id]]</f>
        <v>1-0603</v>
      </c>
      <c r="W604" s="20">
        <f>+VLOOKUP(Sitio_Publico[[#This Row],[territorio]],Estructura!$AE$4:$AH$1500,4,0)</f>
        <v>40013303</v>
      </c>
      <c r="X604" s="20" t="str">
        <f>+VLOOKUP(Sitio_Publico[[#This Row],[tema]],Estructura!$G$4:$J$1514,4,0)</f>
        <v>T-365</v>
      </c>
      <c r="Y604" s="20" t="str">
        <f>+VLOOKUP(Sitio_Publico[[#This Row],[contenido]],Estructura!$L$4:$O$18,4,0)</f>
        <v>C-366</v>
      </c>
      <c r="Z604" s="20" t="str">
        <f>+VLOOKUP(Sitio_Publico[[#This Row],[Filtro Integrado]],Estructura!$U$4:$W$52,3,0)</f>
        <v>FI-1</v>
      </c>
      <c r="AA604" s="20" t="str">
        <f>+VLOOKUP(Sitio_Publico[[#This Row],[Muestra]],Estructura!$Y$4:$AB$175,4,0)</f>
        <v>M-414</v>
      </c>
    </row>
    <row r="605" spans="1:27" ht="40.799999999999997" x14ac:dyDescent="0.3">
      <c r="A605" s="18" t="s">
        <v>1297</v>
      </c>
      <c r="B605" s="12">
        <f t="shared" si="282"/>
        <v>1</v>
      </c>
      <c r="C605" s="13" t="s">
        <v>968</v>
      </c>
      <c r="D605" s="13" t="s">
        <v>969</v>
      </c>
      <c r="E605" s="17">
        <v>13401</v>
      </c>
      <c r="F605" s="13" t="s">
        <v>1369</v>
      </c>
      <c r="G605" s="25" t="s">
        <v>1370</v>
      </c>
      <c r="H605" s="52" t="s">
        <v>749</v>
      </c>
      <c r="I605" s="12" t="s">
        <v>334</v>
      </c>
      <c r="J605" s="12" t="s">
        <v>450</v>
      </c>
      <c r="K605" s="12" t="s">
        <v>1371</v>
      </c>
      <c r="L605" s="12" t="s">
        <v>972</v>
      </c>
      <c r="M605" s="12" t="s">
        <v>1372</v>
      </c>
      <c r="N605" s="12" t="s">
        <v>974</v>
      </c>
      <c r="O605" s="28" t="s">
        <v>2003</v>
      </c>
      <c r="P60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Bernardo por tipo de cultivo, durante el Periodo 2020-2021 de acuerdo a datos recopilados por la Ministerio de Ciencias, Tecnología, Conocimiento e Innovación- Unidades</v>
      </c>
      <c r="Q605" s="27" t="s">
        <v>709</v>
      </c>
      <c r="R605" s="28"/>
      <c r="S605" s="15" t="s">
        <v>2004</v>
      </c>
      <c r="T605" s="16">
        <f t="shared" si="283"/>
        <v>777</v>
      </c>
      <c r="U605" s="24" t="s">
        <v>445</v>
      </c>
      <c r="V605" s="20" t="str">
        <f>+Sitio_Publico[[#This Row],[idcoleccion]]&amp;"-"&amp;Sitio_Publico[[#This Row],[id]]</f>
        <v>1-0604</v>
      </c>
      <c r="W605" s="20">
        <f>+VLOOKUP(Sitio_Publico[[#This Row],[territorio]],Estructura!$AE$4:$AH$1500,4,0)</f>
        <v>40013401</v>
      </c>
      <c r="X605" s="20" t="str">
        <f>+VLOOKUP(Sitio_Publico[[#This Row],[tema]],Estructura!$G$4:$J$1514,4,0)</f>
        <v>T-365</v>
      </c>
      <c r="Y605" s="20" t="str">
        <f>+VLOOKUP(Sitio_Publico[[#This Row],[contenido]],Estructura!$L$4:$O$18,4,0)</f>
        <v>C-366</v>
      </c>
      <c r="Z605" s="20" t="str">
        <f>+VLOOKUP(Sitio_Publico[[#This Row],[Filtro Integrado]],Estructura!$U$4:$W$52,3,0)</f>
        <v>FI-1</v>
      </c>
      <c r="AA605" s="20" t="str">
        <f>+VLOOKUP(Sitio_Publico[[#This Row],[Muestra]],Estructura!$Y$4:$AB$175,4,0)</f>
        <v>M-414</v>
      </c>
    </row>
    <row r="606" spans="1:27" ht="36" x14ac:dyDescent="0.3">
      <c r="A606" s="18" t="s">
        <v>1298</v>
      </c>
      <c r="B606" s="12">
        <f t="shared" si="282"/>
        <v>1</v>
      </c>
      <c r="C606" s="13" t="s">
        <v>968</v>
      </c>
      <c r="D606" s="13" t="s">
        <v>969</v>
      </c>
      <c r="E606" s="17">
        <v>13402</v>
      </c>
      <c r="F606" s="13" t="s">
        <v>1369</v>
      </c>
      <c r="G606" s="25" t="s">
        <v>1370</v>
      </c>
      <c r="H606" s="52" t="s">
        <v>749</v>
      </c>
      <c r="I606" s="12" t="s">
        <v>335</v>
      </c>
      <c r="J606" s="12" t="s">
        <v>450</v>
      </c>
      <c r="K606" s="12" t="s">
        <v>1371</v>
      </c>
      <c r="L606" s="12" t="s">
        <v>972</v>
      </c>
      <c r="M606" s="12" t="s">
        <v>1372</v>
      </c>
      <c r="N606" s="12" t="s">
        <v>974</v>
      </c>
      <c r="O606" s="28" t="s">
        <v>2005</v>
      </c>
      <c r="P60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Buin por tipo de cultivo, durante el Periodo 2020-2021 de acuerdo a datos recopilados por la Ministerio de Ciencias, Tecnología, Conocimiento e Innovación- Unidades</v>
      </c>
      <c r="Q606" s="27" t="s">
        <v>709</v>
      </c>
      <c r="R606" s="28"/>
      <c r="S606" s="15" t="s">
        <v>2006</v>
      </c>
      <c r="T606" s="16">
        <f t="shared" si="283"/>
        <v>777</v>
      </c>
      <c r="U606" s="24" t="s">
        <v>445</v>
      </c>
      <c r="V606" s="20" t="str">
        <f>+Sitio_Publico[[#This Row],[idcoleccion]]&amp;"-"&amp;Sitio_Publico[[#This Row],[id]]</f>
        <v>1-0605</v>
      </c>
      <c r="W606" s="20">
        <f>+VLOOKUP(Sitio_Publico[[#This Row],[territorio]],Estructura!$AE$4:$AH$1500,4,0)</f>
        <v>40013402</v>
      </c>
      <c r="X606" s="20" t="str">
        <f>+VLOOKUP(Sitio_Publico[[#This Row],[tema]],Estructura!$G$4:$J$1514,4,0)</f>
        <v>T-365</v>
      </c>
      <c r="Y606" s="20" t="str">
        <f>+VLOOKUP(Sitio_Publico[[#This Row],[contenido]],Estructura!$L$4:$O$18,4,0)</f>
        <v>C-366</v>
      </c>
      <c r="Z606" s="20" t="str">
        <f>+VLOOKUP(Sitio_Publico[[#This Row],[Filtro Integrado]],Estructura!$U$4:$W$52,3,0)</f>
        <v>FI-1</v>
      </c>
      <c r="AA606" s="20" t="str">
        <f>+VLOOKUP(Sitio_Publico[[#This Row],[Muestra]],Estructura!$Y$4:$AB$175,4,0)</f>
        <v>M-414</v>
      </c>
    </row>
    <row r="607" spans="1:27" ht="40.799999999999997" x14ac:dyDescent="0.3">
      <c r="A607" s="18" t="s">
        <v>1299</v>
      </c>
      <c r="B607" s="12">
        <f t="shared" si="282"/>
        <v>1</v>
      </c>
      <c r="C607" s="13" t="s">
        <v>968</v>
      </c>
      <c r="D607" s="13" t="s">
        <v>969</v>
      </c>
      <c r="E607" s="17">
        <v>13403</v>
      </c>
      <c r="F607" s="13" t="s">
        <v>1369</v>
      </c>
      <c r="G607" s="25" t="s">
        <v>1370</v>
      </c>
      <c r="H607" s="52" t="s">
        <v>749</v>
      </c>
      <c r="I607" s="12" t="s">
        <v>336</v>
      </c>
      <c r="J607" s="12" t="s">
        <v>450</v>
      </c>
      <c r="K607" s="12" t="s">
        <v>1371</v>
      </c>
      <c r="L607" s="12" t="s">
        <v>972</v>
      </c>
      <c r="M607" s="12" t="s">
        <v>1372</v>
      </c>
      <c r="N607" s="12" t="s">
        <v>974</v>
      </c>
      <c r="O607" s="28" t="s">
        <v>2007</v>
      </c>
      <c r="P60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Calera de Tango por tipo de cultivo, durante el Periodo 2020-2021 de acuerdo a datos recopilados por la Ministerio de Ciencias, Tecnología, Conocimiento e Innovación- Unidades</v>
      </c>
      <c r="Q607" s="27" t="s">
        <v>709</v>
      </c>
      <c r="R607" s="28"/>
      <c r="S607" s="15" t="s">
        <v>2008</v>
      </c>
      <c r="T607" s="16">
        <f t="shared" si="283"/>
        <v>777</v>
      </c>
      <c r="U607" s="24" t="s">
        <v>445</v>
      </c>
      <c r="V607" s="20" t="str">
        <f>+Sitio_Publico[[#This Row],[idcoleccion]]&amp;"-"&amp;Sitio_Publico[[#This Row],[id]]</f>
        <v>1-0606</v>
      </c>
      <c r="W607" s="20">
        <f>+VLOOKUP(Sitio_Publico[[#This Row],[territorio]],Estructura!$AE$4:$AH$1500,4,0)</f>
        <v>40013403</v>
      </c>
      <c r="X607" s="20" t="str">
        <f>+VLOOKUP(Sitio_Publico[[#This Row],[tema]],Estructura!$G$4:$J$1514,4,0)</f>
        <v>T-365</v>
      </c>
      <c r="Y607" s="20" t="str">
        <f>+VLOOKUP(Sitio_Publico[[#This Row],[contenido]],Estructura!$L$4:$O$18,4,0)</f>
        <v>C-366</v>
      </c>
      <c r="Z607" s="20" t="str">
        <f>+VLOOKUP(Sitio_Publico[[#This Row],[Filtro Integrado]],Estructura!$U$4:$W$52,3,0)</f>
        <v>FI-1</v>
      </c>
      <c r="AA607" s="20" t="str">
        <f>+VLOOKUP(Sitio_Publico[[#This Row],[Muestra]],Estructura!$Y$4:$AB$175,4,0)</f>
        <v>M-414</v>
      </c>
    </row>
    <row r="608" spans="1:27" ht="36" x14ac:dyDescent="0.3">
      <c r="A608" s="18" t="s">
        <v>1300</v>
      </c>
      <c r="B608" s="12">
        <f t="shared" si="282"/>
        <v>1</v>
      </c>
      <c r="C608" s="13" t="s">
        <v>968</v>
      </c>
      <c r="D608" s="13" t="s">
        <v>969</v>
      </c>
      <c r="E608" s="17">
        <v>13404</v>
      </c>
      <c r="F608" s="13" t="s">
        <v>1369</v>
      </c>
      <c r="G608" s="25" t="s">
        <v>1370</v>
      </c>
      <c r="H608" s="52" t="s">
        <v>749</v>
      </c>
      <c r="I608" s="12" t="s">
        <v>337</v>
      </c>
      <c r="J608" s="12" t="s">
        <v>450</v>
      </c>
      <c r="K608" s="12" t="s">
        <v>1371</v>
      </c>
      <c r="L608" s="12" t="s">
        <v>972</v>
      </c>
      <c r="M608" s="12" t="s">
        <v>1372</v>
      </c>
      <c r="N608" s="12" t="s">
        <v>974</v>
      </c>
      <c r="O608" s="28" t="s">
        <v>2009</v>
      </c>
      <c r="P60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Paine por tipo de cultivo, durante el Periodo 2020-2021 de acuerdo a datos recopilados por la Ministerio de Ciencias, Tecnología, Conocimiento e Innovación- Unidades</v>
      </c>
      <c r="Q608" s="27" t="s">
        <v>709</v>
      </c>
      <c r="R608" s="28"/>
      <c r="S608" s="15" t="s">
        <v>2010</v>
      </c>
      <c r="T608" s="16">
        <f t="shared" si="283"/>
        <v>777</v>
      </c>
      <c r="U608" s="24" t="s">
        <v>445</v>
      </c>
      <c r="V608" s="20" t="str">
        <f>+Sitio_Publico[[#This Row],[idcoleccion]]&amp;"-"&amp;Sitio_Publico[[#This Row],[id]]</f>
        <v>1-0607</v>
      </c>
      <c r="W608" s="20">
        <f>+VLOOKUP(Sitio_Publico[[#This Row],[territorio]],Estructura!$AE$4:$AH$1500,4,0)</f>
        <v>40013404</v>
      </c>
      <c r="X608" s="20" t="str">
        <f>+VLOOKUP(Sitio_Publico[[#This Row],[tema]],Estructura!$G$4:$J$1514,4,0)</f>
        <v>T-365</v>
      </c>
      <c r="Y608" s="20" t="str">
        <f>+VLOOKUP(Sitio_Publico[[#This Row],[contenido]],Estructura!$L$4:$O$18,4,0)</f>
        <v>C-366</v>
      </c>
      <c r="Z608" s="20" t="str">
        <f>+VLOOKUP(Sitio_Publico[[#This Row],[Filtro Integrado]],Estructura!$U$4:$W$52,3,0)</f>
        <v>FI-1</v>
      </c>
      <c r="AA608" s="20" t="str">
        <f>+VLOOKUP(Sitio_Publico[[#This Row],[Muestra]],Estructura!$Y$4:$AB$175,4,0)</f>
        <v>M-414</v>
      </c>
    </row>
    <row r="609" spans="1:27" ht="36" x14ac:dyDescent="0.3">
      <c r="A609" s="18" t="s">
        <v>1301</v>
      </c>
      <c r="B609" s="12">
        <f t="shared" si="282"/>
        <v>1</v>
      </c>
      <c r="C609" s="13" t="s">
        <v>968</v>
      </c>
      <c r="D609" s="13" t="s">
        <v>969</v>
      </c>
      <c r="E609" s="17">
        <v>13501</v>
      </c>
      <c r="F609" s="13" t="s">
        <v>1369</v>
      </c>
      <c r="G609" s="25" t="s">
        <v>1370</v>
      </c>
      <c r="H609" s="52" t="s">
        <v>749</v>
      </c>
      <c r="I609" s="12" t="s">
        <v>338</v>
      </c>
      <c r="J609" s="12" t="s">
        <v>450</v>
      </c>
      <c r="K609" s="12" t="s">
        <v>1371</v>
      </c>
      <c r="L609" s="12" t="s">
        <v>972</v>
      </c>
      <c r="M609" s="12" t="s">
        <v>1372</v>
      </c>
      <c r="N609" s="12" t="s">
        <v>974</v>
      </c>
      <c r="O609" s="28" t="s">
        <v>2011</v>
      </c>
      <c r="P60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Melipilla por tipo de cultivo, durante el Periodo 2020-2021 de acuerdo a datos recopilados por la Ministerio de Ciencias, Tecnología, Conocimiento e Innovación- Unidades</v>
      </c>
      <c r="Q609" s="27" t="s">
        <v>709</v>
      </c>
      <c r="R609" s="28"/>
      <c r="S609" s="15" t="s">
        <v>2012</v>
      </c>
      <c r="T609" s="16">
        <f t="shared" si="283"/>
        <v>777</v>
      </c>
      <c r="U609" s="24" t="s">
        <v>445</v>
      </c>
      <c r="V609" s="20" t="str">
        <f>+Sitio_Publico[[#This Row],[idcoleccion]]&amp;"-"&amp;Sitio_Publico[[#This Row],[id]]</f>
        <v>1-0608</v>
      </c>
      <c r="W609" s="20">
        <f>+VLOOKUP(Sitio_Publico[[#This Row],[territorio]],Estructura!$AE$4:$AH$1500,4,0)</f>
        <v>40013501</v>
      </c>
      <c r="X609" s="20" t="str">
        <f>+VLOOKUP(Sitio_Publico[[#This Row],[tema]],Estructura!$G$4:$J$1514,4,0)</f>
        <v>T-365</v>
      </c>
      <c r="Y609" s="20" t="str">
        <f>+VLOOKUP(Sitio_Publico[[#This Row],[contenido]],Estructura!$L$4:$O$18,4,0)</f>
        <v>C-366</v>
      </c>
      <c r="Z609" s="20" t="str">
        <f>+VLOOKUP(Sitio_Publico[[#This Row],[Filtro Integrado]],Estructura!$U$4:$W$52,3,0)</f>
        <v>FI-1</v>
      </c>
      <c r="AA609" s="20" t="str">
        <f>+VLOOKUP(Sitio_Publico[[#This Row],[Muestra]],Estructura!$Y$4:$AB$175,4,0)</f>
        <v>M-414</v>
      </c>
    </row>
    <row r="610" spans="1:27" ht="36" x14ac:dyDescent="0.3">
      <c r="A610" s="18" t="s">
        <v>1302</v>
      </c>
      <c r="B610" s="12">
        <f t="shared" si="282"/>
        <v>1</v>
      </c>
      <c r="C610" s="13" t="s">
        <v>968</v>
      </c>
      <c r="D610" s="13" t="s">
        <v>969</v>
      </c>
      <c r="E610" s="17">
        <v>13502</v>
      </c>
      <c r="F610" s="13" t="s">
        <v>1369</v>
      </c>
      <c r="G610" s="25" t="s">
        <v>1370</v>
      </c>
      <c r="H610" s="52" t="s">
        <v>749</v>
      </c>
      <c r="I610" s="12" t="s">
        <v>339</v>
      </c>
      <c r="J610" s="12" t="s">
        <v>450</v>
      </c>
      <c r="K610" s="12" t="s">
        <v>1371</v>
      </c>
      <c r="L610" s="12" t="s">
        <v>972</v>
      </c>
      <c r="M610" s="12" t="s">
        <v>1372</v>
      </c>
      <c r="N610" s="12" t="s">
        <v>974</v>
      </c>
      <c r="O610" s="28" t="s">
        <v>2013</v>
      </c>
      <c r="P61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Alhué por tipo de cultivo, durante el Periodo 2020-2021 de acuerdo a datos recopilados por la Ministerio de Ciencias, Tecnología, Conocimiento e Innovación- Unidades</v>
      </c>
      <c r="Q610" s="27" t="s">
        <v>709</v>
      </c>
      <c r="R610" s="28"/>
      <c r="S610" s="15" t="s">
        <v>2014</v>
      </c>
      <c r="T610" s="16">
        <f t="shared" si="283"/>
        <v>777</v>
      </c>
      <c r="U610" s="24" t="s">
        <v>445</v>
      </c>
      <c r="V610" s="20" t="str">
        <f>+Sitio_Publico[[#This Row],[idcoleccion]]&amp;"-"&amp;Sitio_Publico[[#This Row],[id]]</f>
        <v>1-0609</v>
      </c>
      <c r="W610" s="20">
        <f>+VLOOKUP(Sitio_Publico[[#This Row],[territorio]],Estructura!$AE$4:$AH$1500,4,0)</f>
        <v>40013502</v>
      </c>
      <c r="X610" s="20" t="str">
        <f>+VLOOKUP(Sitio_Publico[[#This Row],[tema]],Estructura!$G$4:$J$1514,4,0)</f>
        <v>T-365</v>
      </c>
      <c r="Y610" s="20" t="str">
        <f>+VLOOKUP(Sitio_Publico[[#This Row],[contenido]],Estructura!$L$4:$O$18,4,0)</f>
        <v>C-366</v>
      </c>
      <c r="Z610" s="20" t="str">
        <f>+VLOOKUP(Sitio_Publico[[#This Row],[Filtro Integrado]],Estructura!$U$4:$W$52,3,0)</f>
        <v>FI-1</v>
      </c>
      <c r="AA610" s="20" t="str">
        <f>+VLOOKUP(Sitio_Publico[[#This Row],[Muestra]],Estructura!$Y$4:$AB$175,4,0)</f>
        <v>M-414</v>
      </c>
    </row>
    <row r="611" spans="1:27" ht="36" x14ac:dyDescent="0.3">
      <c r="A611" s="18" t="s">
        <v>1303</v>
      </c>
      <c r="B611" s="12">
        <f t="shared" si="282"/>
        <v>1</v>
      </c>
      <c r="C611" s="13" t="s">
        <v>968</v>
      </c>
      <c r="D611" s="13" t="s">
        <v>969</v>
      </c>
      <c r="E611" s="17">
        <v>13503</v>
      </c>
      <c r="F611" s="13" t="s">
        <v>1369</v>
      </c>
      <c r="G611" s="25" t="s">
        <v>1370</v>
      </c>
      <c r="H611" s="52" t="s">
        <v>749</v>
      </c>
      <c r="I611" s="12" t="s">
        <v>340</v>
      </c>
      <c r="J611" s="12" t="s">
        <v>450</v>
      </c>
      <c r="K611" s="12" t="s">
        <v>1371</v>
      </c>
      <c r="L611" s="12" t="s">
        <v>972</v>
      </c>
      <c r="M611" s="12" t="s">
        <v>1372</v>
      </c>
      <c r="N611" s="12" t="s">
        <v>974</v>
      </c>
      <c r="O611" s="28" t="s">
        <v>2015</v>
      </c>
      <c r="P61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Curacaví por tipo de cultivo, durante el Periodo 2020-2021 de acuerdo a datos recopilados por la Ministerio de Ciencias, Tecnología, Conocimiento e Innovación- Unidades</v>
      </c>
      <c r="Q611" s="27" t="s">
        <v>709</v>
      </c>
      <c r="R611" s="28"/>
      <c r="S611" s="15" t="s">
        <v>2016</v>
      </c>
      <c r="T611" s="16">
        <f t="shared" si="283"/>
        <v>777</v>
      </c>
      <c r="U611" s="24" t="s">
        <v>445</v>
      </c>
      <c r="V611" s="20" t="str">
        <f>+Sitio_Publico[[#This Row],[idcoleccion]]&amp;"-"&amp;Sitio_Publico[[#This Row],[id]]</f>
        <v>1-0610</v>
      </c>
      <c r="W611" s="20">
        <f>+VLOOKUP(Sitio_Publico[[#This Row],[territorio]],Estructura!$AE$4:$AH$1500,4,0)</f>
        <v>40013503</v>
      </c>
      <c r="X611" s="20" t="str">
        <f>+VLOOKUP(Sitio_Publico[[#This Row],[tema]],Estructura!$G$4:$J$1514,4,0)</f>
        <v>T-365</v>
      </c>
      <c r="Y611" s="20" t="str">
        <f>+VLOOKUP(Sitio_Publico[[#This Row],[contenido]],Estructura!$L$4:$O$18,4,0)</f>
        <v>C-366</v>
      </c>
      <c r="Z611" s="20" t="str">
        <f>+VLOOKUP(Sitio_Publico[[#This Row],[Filtro Integrado]],Estructura!$U$4:$W$52,3,0)</f>
        <v>FI-1</v>
      </c>
      <c r="AA611" s="20" t="str">
        <f>+VLOOKUP(Sitio_Publico[[#This Row],[Muestra]],Estructura!$Y$4:$AB$175,4,0)</f>
        <v>M-414</v>
      </c>
    </row>
    <row r="612" spans="1:27" ht="40.799999999999997" x14ac:dyDescent="0.3">
      <c r="A612" s="18" t="s">
        <v>1304</v>
      </c>
      <c r="B612" s="12">
        <f t="shared" si="282"/>
        <v>1</v>
      </c>
      <c r="C612" s="13" t="s">
        <v>968</v>
      </c>
      <c r="D612" s="13" t="s">
        <v>969</v>
      </c>
      <c r="E612" s="17">
        <v>13504</v>
      </c>
      <c r="F612" s="13" t="s">
        <v>1369</v>
      </c>
      <c r="G612" s="25" t="s">
        <v>1370</v>
      </c>
      <c r="H612" s="52" t="s">
        <v>749</v>
      </c>
      <c r="I612" s="12" t="s">
        <v>341</v>
      </c>
      <c r="J612" s="12" t="s">
        <v>450</v>
      </c>
      <c r="K612" s="12" t="s">
        <v>1371</v>
      </c>
      <c r="L612" s="12" t="s">
        <v>972</v>
      </c>
      <c r="M612" s="12" t="s">
        <v>1372</v>
      </c>
      <c r="N612" s="12" t="s">
        <v>974</v>
      </c>
      <c r="O612" s="28" t="s">
        <v>2017</v>
      </c>
      <c r="P61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María Pinto por tipo de cultivo, durante el Periodo 2020-2021 de acuerdo a datos recopilados por la Ministerio de Ciencias, Tecnología, Conocimiento e Innovación- Unidades</v>
      </c>
      <c r="Q612" s="27" t="s">
        <v>709</v>
      </c>
      <c r="R612" s="28"/>
      <c r="S612" s="15" t="s">
        <v>2018</v>
      </c>
      <c r="T612" s="16">
        <f t="shared" si="283"/>
        <v>777</v>
      </c>
      <c r="U612" s="24" t="s">
        <v>445</v>
      </c>
      <c r="V612" s="20" t="str">
        <f>+Sitio_Publico[[#This Row],[idcoleccion]]&amp;"-"&amp;Sitio_Publico[[#This Row],[id]]</f>
        <v>1-0611</v>
      </c>
      <c r="W612" s="20">
        <f>+VLOOKUP(Sitio_Publico[[#This Row],[territorio]],Estructura!$AE$4:$AH$1500,4,0)</f>
        <v>40013504</v>
      </c>
      <c r="X612" s="20" t="str">
        <f>+VLOOKUP(Sitio_Publico[[#This Row],[tema]],Estructura!$G$4:$J$1514,4,0)</f>
        <v>T-365</v>
      </c>
      <c r="Y612" s="20" t="str">
        <f>+VLOOKUP(Sitio_Publico[[#This Row],[contenido]],Estructura!$L$4:$O$18,4,0)</f>
        <v>C-366</v>
      </c>
      <c r="Z612" s="20" t="str">
        <f>+VLOOKUP(Sitio_Publico[[#This Row],[Filtro Integrado]],Estructura!$U$4:$W$52,3,0)</f>
        <v>FI-1</v>
      </c>
      <c r="AA612" s="20" t="str">
        <f>+VLOOKUP(Sitio_Publico[[#This Row],[Muestra]],Estructura!$Y$4:$AB$175,4,0)</f>
        <v>M-414</v>
      </c>
    </row>
    <row r="613" spans="1:27" ht="36" x14ac:dyDescent="0.3">
      <c r="A613" s="18" t="s">
        <v>1305</v>
      </c>
      <c r="B613" s="12">
        <f t="shared" si="282"/>
        <v>1</v>
      </c>
      <c r="C613" s="13" t="s">
        <v>968</v>
      </c>
      <c r="D613" s="13" t="s">
        <v>969</v>
      </c>
      <c r="E613" s="17">
        <v>13505</v>
      </c>
      <c r="F613" s="13" t="s">
        <v>1369</v>
      </c>
      <c r="G613" s="25" t="s">
        <v>1370</v>
      </c>
      <c r="H613" s="52" t="s">
        <v>749</v>
      </c>
      <c r="I613" s="12" t="s">
        <v>342</v>
      </c>
      <c r="J613" s="12" t="s">
        <v>450</v>
      </c>
      <c r="K613" s="12" t="s">
        <v>1371</v>
      </c>
      <c r="L613" s="12" t="s">
        <v>972</v>
      </c>
      <c r="M613" s="12" t="s">
        <v>1372</v>
      </c>
      <c r="N613" s="12" t="s">
        <v>974</v>
      </c>
      <c r="O613" s="28" t="s">
        <v>2019</v>
      </c>
      <c r="P61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San Pedro por tipo de cultivo, durante el Periodo 2020-2021 de acuerdo a datos recopilados por la Ministerio de Ciencias, Tecnología, Conocimiento e Innovación- Unidades</v>
      </c>
      <c r="Q613" s="27" t="s">
        <v>709</v>
      </c>
      <c r="R613" s="28"/>
      <c r="S613" s="15" t="s">
        <v>2020</v>
      </c>
      <c r="T613" s="16">
        <f t="shared" si="283"/>
        <v>777</v>
      </c>
      <c r="U613" s="24" t="s">
        <v>445</v>
      </c>
      <c r="V613" s="20" t="str">
        <f>+Sitio_Publico[[#This Row],[idcoleccion]]&amp;"-"&amp;Sitio_Publico[[#This Row],[id]]</f>
        <v>1-0612</v>
      </c>
      <c r="W613" s="20">
        <f>+VLOOKUP(Sitio_Publico[[#This Row],[territorio]],Estructura!$AE$4:$AH$1500,4,0)</f>
        <v>40013505</v>
      </c>
      <c r="X613" s="20" t="str">
        <f>+VLOOKUP(Sitio_Publico[[#This Row],[tema]],Estructura!$G$4:$J$1514,4,0)</f>
        <v>T-365</v>
      </c>
      <c r="Y613" s="20" t="str">
        <f>+VLOOKUP(Sitio_Publico[[#This Row],[contenido]],Estructura!$L$4:$O$18,4,0)</f>
        <v>C-366</v>
      </c>
      <c r="Z613" s="20" t="str">
        <f>+VLOOKUP(Sitio_Publico[[#This Row],[Filtro Integrado]],Estructura!$U$4:$W$52,3,0)</f>
        <v>FI-1</v>
      </c>
      <c r="AA613" s="20" t="str">
        <f>+VLOOKUP(Sitio_Publico[[#This Row],[Muestra]],Estructura!$Y$4:$AB$175,4,0)</f>
        <v>M-414</v>
      </c>
    </row>
    <row r="614" spans="1:27" ht="36" x14ac:dyDescent="0.3">
      <c r="A614" s="18" t="s">
        <v>1306</v>
      </c>
      <c r="B614" s="12">
        <f t="shared" si="282"/>
        <v>1</v>
      </c>
      <c r="C614" s="13" t="s">
        <v>968</v>
      </c>
      <c r="D614" s="13" t="s">
        <v>969</v>
      </c>
      <c r="E614" s="17">
        <v>13601</v>
      </c>
      <c r="F614" s="13" t="s">
        <v>1369</v>
      </c>
      <c r="G614" s="25" t="s">
        <v>1370</v>
      </c>
      <c r="H614" s="52" t="s">
        <v>749</v>
      </c>
      <c r="I614" s="12" t="s">
        <v>343</v>
      </c>
      <c r="J614" s="12" t="s">
        <v>450</v>
      </c>
      <c r="K614" s="12" t="s">
        <v>1371</v>
      </c>
      <c r="L614" s="12" t="s">
        <v>972</v>
      </c>
      <c r="M614" s="12" t="s">
        <v>1372</v>
      </c>
      <c r="N614" s="12" t="s">
        <v>974</v>
      </c>
      <c r="O614" s="28" t="s">
        <v>2021</v>
      </c>
      <c r="P61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Talagante por tipo de cultivo, durante el Periodo 2020-2021 de acuerdo a datos recopilados por la Ministerio de Ciencias, Tecnología, Conocimiento e Innovación- Unidades</v>
      </c>
      <c r="Q614" s="27" t="s">
        <v>709</v>
      </c>
      <c r="R614" s="28"/>
      <c r="S614" s="15" t="s">
        <v>2022</v>
      </c>
      <c r="T614" s="16">
        <f t="shared" si="283"/>
        <v>777</v>
      </c>
      <c r="U614" s="24" t="s">
        <v>445</v>
      </c>
      <c r="V614" s="20" t="str">
        <f>+Sitio_Publico[[#This Row],[idcoleccion]]&amp;"-"&amp;Sitio_Publico[[#This Row],[id]]</f>
        <v>1-0613</v>
      </c>
      <c r="W614" s="20">
        <f>+VLOOKUP(Sitio_Publico[[#This Row],[territorio]],Estructura!$AE$4:$AH$1500,4,0)</f>
        <v>40013601</v>
      </c>
      <c r="X614" s="20" t="str">
        <f>+VLOOKUP(Sitio_Publico[[#This Row],[tema]],Estructura!$G$4:$J$1514,4,0)</f>
        <v>T-365</v>
      </c>
      <c r="Y614" s="20" t="str">
        <f>+VLOOKUP(Sitio_Publico[[#This Row],[contenido]],Estructura!$L$4:$O$18,4,0)</f>
        <v>C-366</v>
      </c>
      <c r="Z614" s="20" t="str">
        <f>+VLOOKUP(Sitio_Publico[[#This Row],[Filtro Integrado]],Estructura!$U$4:$W$52,3,0)</f>
        <v>FI-1</v>
      </c>
      <c r="AA614" s="20" t="str">
        <f>+VLOOKUP(Sitio_Publico[[#This Row],[Muestra]],Estructura!$Y$4:$AB$175,4,0)</f>
        <v>M-414</v>
      </c>
    </row>
    <row r="615" spans="1:27" ht="36" x14ac:dyDescent="0.3">
      <c r="A615" s="18" t="s">
        <v>1307</v>
      </c>
      <c r="B615" s="12">
        <f t="shared" si="282"/>
        <v>1</v>
      </c>
      <c r="C615" s="13" t="s">
        <v>968</v>
      </c>
      <c r="D615" s="13" t="s">
        <v>969</v>
      </c>
      <c r="E615" s="17">
        <v>13602</v>
      </c>
      <c r="F615" s="13" t="s">
        <v>1369</v>
      </c>
      <c r="G615" s="25" t="s">
        <v>1370</v>
      </c>
      <c r="H615" s="52" t="s">
        <v>749</v>
      </c>
      <c r="I615" s="12" t="s">
        <v>344</v>
      </c>
      <c r="J615" s="12" t="s">
        <v>450</v>
      </c>
      <c r="K615" s="12" t="s">
        <v>1371</v>
      </c>
      <c r="L615" s="12" t="s">
        <v>972</v>
      </c>
      <c r="M615" s="12" t="s">
        <v>1372</v>
      </c>
      <c r="N615" s="12" t="s">
        <v>974</v>
      </c>
      <c r="O615" s="28" t="s">
        <v>2023</v>
      </c>
      <c r="P61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El Monte por tipo de cultivo, durante el Periodo 2020-2021 de acuerdo a datos recopilados por la Ministerio de Ciencias, Tecnología, Conocimiento e Innovación- Unidades</v>
      </c>
      <c r="Q615" s="27" t="s">
        <v>709</v>
      </c>
      <c r="R615" s="28"/>
      <c r="S615" s="15" t="s">
        <v>2024</v>
      </c>
      <c r="T615" s="16">
        <f t="shared" si="283"/>
        <v>777</v>
      </c>
      <c r="U615" s="24" t="s">
        <v>445</v>
      </c>
      <c r="V615" s="20" t="str">
        <f>+Sitio_Publico[[#This Row],[idcoleccion]]&amp;"-"&amp;Sitio_Publico[[#This Row],[id]]</f>
        <v>1-0614</v>
      </c>
      <c r="W615" s="20">
        <f>+VLOOKUP(Sitio_Publico[[#This Row],[territorio]],Estructura!$AE$4:$AH$1500,4,0)</f>
        <v>40013602</v>
      </c>
      <c r="X615" s="20" t="str">
        <f>+VLOOKUP(Sitio_Publico[[#This Row],[tema]],Estructura!$G$4:$J$1514,4,0)</f>
        <v>T-365</v>
      </c>
      <c r="Y615" s="20" t="str">
        <f>+VLOOKUP(Sitio_Publico[[#This Row],[contenido]],Estructura!$L$4:$O$18,4,0)</f>
        <v>C-366</v>
      </c>
      <c r="Z615" s="20" t="str">
        <f>+VLOOKUP(Sitio_Publico[[#This Row],[Filtro Integrado]],Estructura!$U$4:$W$52,3,0)</f>
        <v>FI-1</v>
      </c>
      <c r="AA615" s="20" t="str">
        <f>+VLOOKUP(Sitio_Publico[[#This Row],[Muestra]],Estructura!$Y$4:$AB$175,4,0)</f>
        <v>M-414</v>
      </c>
    </row>
    <row r="616" spans="1:27" ht="40.799999999999997" x14ac:dyDescent="0.3">
      <c r="A616" s="18" t="s">
        <v>1308</v>
      </c>
      <c r="B616" s="12">
        <f t="shared" si="282"/>
        <v>1</v>
      </c>
      <c r="C616" s="13" t="s">
        <v>968</v>
      </c>
      <c r="D616" s="13" t="s">
        <v>969</v>
      </c>
      <c r="E616" s="17">
        <v>13603</v>
      </c>
      <c r="F616" s="13" t="s">
        <v>1369</v>
      </c>
      <c r="G616" s="25" t="s">
        <v>1370</v>
      </c>
      <c r="H616" s="52" t="s">
        <v>749</v>
      </c>
      <c r="I616" s="12" t="s">
        <v>345</v>
      </c>
      <c r="J616" s="12" t="s">
        <v>450</v>
      </c>
      <c r="K616" s="12" t="s">
        <v>1371</v>
      </c>
      <c r="L616" s="12" t="s">
        <v>972</v>
      </c>
      <c r="M616" s="12" t="s">
        <v>1372</v>
      </c>
      <c r="N616" s="12" t="s">
        <v>974</v>
      </c>
      <c r="O616" s="28" t="s">
        <v>2025</v>
      </c>
      <c r="P61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Isla de Maipo por tipo de cultivo, durante el Periodo 2020-2021 de acuerdo a datos recopilados por la Ministerio de Ciencias, Tecnología, Conocimiento e Innovación- Unidades</v>
      </c>
      <c r="Q616" s="27" t="s">
        <v>709</v>
      </c>
      <c r="R616" s="28"/>
      <c r="S616" s="15" t="s">
        <v>2026</v>
      </c>
      <c r="T616" s="16">
        <f t="shared" si="283"/>
        <v>777</v>
      </c>
      <c r="U616" s="24" t="s">
        <v>445</v>
      </c>
      <c r="V616" s="20" t="str">
        <f>+Sitio_Publico[[#This Row],[idcoleccion]]&amp;"-"&amp;Sitio_Publico[[#This Row],[id]]</f>
        <v>1-0615</v>
      </c>
      <c r="W616" s="20">
        <f>+VLOOKUP(Sitio_Publico[[#This Row],[territorio]],Estructura!$AE$4:$AH$1500,4,0)</f>
        <v>40013603</v>
      </c>
      <c r="X616" s="20" t="str">
        <f>+VLOOKUP(Sitio_Publico[[#This Row],[tema]],Estructura!$G$4:$J$1514,4,0)</f>
        <v>T-365</v>
      </c>
      <c r="Y616" s="20" t="str">
        <f>+VLOOKUP(Sitio_Publico[[#This Row],[contenido]],Estructura!$L$4:$O$18,4,0)</f>
        <v>C-366</v>
      </c>
      <c r="Z616" s="20" t="str">
        <f>+VLOOKUP(Sitio_Publico[[#This Row],[Filtro Integrado]],Estructura!$U$4:$W$52,3,0)</f>
        <v>FI-1</v>
      </c>
      <c r="AA616" s="20" t="str">
        <f>+VLOOKUP(Sitio_Publico[[#This Row],[Muestra]],Estructura!$Y$4:$AB$175,4,0)</f>
        <v>M-414</v>
      </c>
    </row>
    <row r="617" spans="1:27" ht="40.799999999999997" x14ac:dyDescent="0.3">
      <c r="A617" s="18" t="s">
        <v>1309</v>
      </c>
      <c r="B617" s="12">
        <f t="shared" si="282"/>
        <v>1</v>
      </c>
      <c r="C617" s="13" t="s">
        <v>968</v>
      </c>
      <c r="D617" s="13" t="s">
        <v>969</v>
      </c>
      <c r="E617" s="17">
        <v>13604</v>
      </c>
      <c r="F617" s="13" t="s">
        <v>1369</v>
      </c>
      <c r="G617" s="25" t="s">
        <v>1370</v>
      </c>
      <c r="H617" s="52" t="s">
        <v>749</v>
      </c>
      <c r="I617" s="12" t="s">
        <v>346</v>
      </c>
      <c r="J617" s="12" t="s">
        <v>450</v>
      </c>
      <c r="K617" s="12" t="s">
        <v>1371</v>
      </c>
      <c r="L617" s="12" t="s">
        <v>972</v>
      </c>
      <c r="M617" s="12" t="s">
        <v>1372</v>
      </c>
      <c r="N617" s="12" t="s">
        <v>974</v>
      </c>
      <c r="O617" s="28" t="s">
        <v>2027</v>
      </c>
      <c r="P61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Padre Hurtado por tipo de cultivo, durante el Periodo 2020-2021 de acuerdo a datos recopilados por la Ministerio de Ciencias, Tecnología, Conocimiento e Innovación- Unidades</v>
      </c>
      <c r="Q617" s="27" t="s">
        <v>709</v>
      </c>
      <c r="R617" s="28"/>
      <c r="S617" s="15" t="s">
        <v>2028</v>
      </c>
      <c r="T617" s="16">
        <f t="shared" si="283"/>
        <v>777</v>
      </c>
      <c r="U617" s="24" t="s">
        <v>445</v>
      </c>
      <c r="V617" s="20" t="str">
        <f>+Sitio_Publico[[#This Row],[idcoleccion]]&amp;"-"&amp;Sitio_Publico[[#This Row],[id]]</f>
        <v>1-0616</v>
      </c>
      <c r="W617" s="20">
        <f>+VLOOKUP(Sitio_Publico[[#This Row],[territorio]],Estructura!$AE$4:$AH$1500,4,0)</f>
        <v>40013604</v>
      </c>
      <c r="X617" s="20" t="str">
        <f>+VLOOKUP(Sitio_Publico[[#This Row],[tema]],Estructura!$G$4:$J$1514,4,0)</f>
        <v>T-365</v>
      </c>
      <c r="Y617" s="20" t="str">
        <f>+VLOOKUP(Sitio_Publico[[#This Row],[contenido]],Estructura!$L$4:$O$18,4,0)</f>
        <v>C-366</v>
      </c>
      <c r="Z617" s="20" t="str">
        <f>+VLOOKUP(Sitio_Publico[[#This Row],[Filtro Integrado]],Estructura!$U$4:$W$52,3,0)</f>
        <v>FI-1</v>
      </c>
      <c r="AA617" s="20" t="str">
        <f>+VLOOKUP(Sitio_Publico[[#This Row],[Muestra]],Estructura!$Y$4:$AB$175,4,0)</f>
        <v>M-414</v>
      </c>
    </row>
    <row r="618" spans="1:27" ht="36" x14ac:dyDescent="0.3">
      <c r="A618" s="18" t="s">
        <v>1310</v>
      </c>
      <c r="B618" s="12">
        <f t="shared" si="282"/>
        <v>1</v>
      </c>
      <c r="C618" s="13" t="s">
        <v>968</v>
      </c>
      <c r="D618" s="13" t="s">
        <v>969</v>
      </c>
      <c r="E618" s="17">
        <v>13605</v>
      </c>
      <c r="F618" s="13" t="s">
        <v>1369</v>
      </c>
      <c r="G618" s="25" t="s">
        <v>1370</v>
      </c>
      <c r="H618" s="52" t="s">
        <v>749</v>
      </c>
      <c r="I618" s="12" t="s">
        <v>347</v>
      </c>
      <c r="J618" s="12" t="s">
        <v>450</v>
      </c>
      <c r="K618" s="12" t="s">
        <v>1371</v>
      </c>
      <c r="L618" s="12" t="s">
        <v>972</v>
      </c>
      <c r="M618" s="12" t="s">
        <v>1372</v>
      </c>
      <c r="N618" s="12" t="s">
        <v>974</v>
      </c>
      <c r="O618" s="28" t="s">
        <v>2029</v>
      </c>
      <c r="P618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Peñaflor por tipo de cultivo, durante el Periodo 2020-2021 de acuerdo a datos recopilados por la Ministerio de Ciencias, Tecnología, Conocimiento e Innovación- Unidades</v>
      </c>
      <c r="Q618" s="27" t="s">
        <v>709</v>
      </c>
      <c r="R618" s="28"/>
      <c r="S618" s="15" t="s">
        <v>2030</v>
      </c>
      <c r="T618" s="16">
        <f t="shared" si="283"/>
        <v>777</v>
      </c>
      <c r="U618" s="24" t="s">
        <v>445</v>
      </c>
      <c r="V618" s="20" t="str">
        <f>+Sitio_Publico[[#This Row],[idcoleccion]]&amp;"-"&amp;Sitio_Publico[[#This Row],[id]]</f>
        <v>1-0617</v>
      </c>
      <c r="W618" s="20">
        <f>+VLOOKUP(Sitio_Publico[[#This Row],[territorio]],Estructura!$AE$4:$AH$1500,4,0)</f>
        <v>40013605</v>
      </c>
      <c r="X618" s="20" t="str">
        <f>+VLOOKUP(Sitio_Publico[[#This Row],[tema]],Estructura!$G$4:$J$1514,4,0)</f>
        <v>T-365</v>
      </c>
      <c r="Y618" s="20" t="str">
        <f>+VLOOKUP(Sitio_Publico[[#This Row],[contenido]],Estructura!$L$4:$O$18,4,0)</f>
        <v>C-366</v>
      </c>
      <c r="Z618" s="20" t="str">
        <f>+VLOOKUP(Sitio_Publico[[#This Row],[Filtro Integrado]],Estructura!$U$4:$W$52,3,0)</f>
        <v>FI-1</v>
      </c>
      <c r="AA618" s="20" t="str">
        <f>+VLOOKUP(Sitio_Publico[[#This Row],[Muestra]],Estructura!$Y$4:$AB$175,4,0)</f>
        <v>M-414</v>
      </c>
    </row>
    <row r="619" spans="1:27" ht="36" x14ac:dyDescent="0.3">
      <c r="A619" s="18" t="s">
        <v>1311</v>
      </c>
      <c r="B619" s="12">
        <f t="shared" si="282"/>
        <v>1</v>
      </c>
      <c r="C619" s="13" t="s">
        <v>968</v>
      </c>
      <c r="D619" s="13" t="s">
        <v>969</v>
      </c>
      <c r="E619" s="17">
        <v>14101</v>
      </c>
      <c r="F619" s="13" t="s">
        <v>1369</v>
      </c>
      <c r="G619" s="25" t="s">
        <v>1370</v>
      </c>
      <c r="H619" s="52" t="s">
        <v>749</v>
      </c>
      <c r="I619" s="12" t="s">
        <v>348</v>
      </c>
      <c r="J619" s="12" t="s">
        <v>450</v>
      </c>
      <c r="K619" s="12" t="s">
        <v>1371</v>
      </c>
      <c r="L619" s="12" t="s">
        <v>972</v>
      </c>
      <c r="M619" s="12" t="s">
        <v>1372</v>
      </c>
      <c r="N619" s="12" t="s">
        <v>974</v>
      </c>
      <c r="O619" s="28" t="s">
        <v>2031</v>
      </c>
      <c r="P619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Valdivia por tipo de cultivo, durante el Periodo 2020-2021 de acuerdo a datos recopilados por la Ministerio de Ciencias, Tecnología, Conocimiento e Innovación- Unidades</v>
      </c>
      <c r="Q619" s="27" t="s">
        <v>709</v>
      </c>
      <c r="R619" s="28"/>
      <c r="S619" s="15" t="s">
        <v>2032</v>
      </c>
      <c r="T619" s="16">
        <f t="shared" si="283"/>
        <v>777</v>
      </c>
      <c r="U619" s="24" t="s">
        <v>445</v>
      </c>
      <c r="V619" s="20" t="str">
        <f>+Sitio_Publico[[#This Row],[idcoleccion]]&amp;"-"&amp;Sitio_Publico[[#This Row],[id]]</f>
        <v>1-0618</v>
      </c>
      <c r="W619" s="20">
        <f>+VLOOKUP(Sitio_Publico[[#This Row],[territorio]],Estructura!$AE$4:$AH$1500,4,0)</f>
        <v>40014101</v>
      </c>
      <c r="X619" s="20" t="str">
        <f>+VLOOKUP(Sitio_Publico[[#This Row],[tema]],Estructura!$G$4:$J$1514,4,0)</f>
        <v>T-365</v>
      </c>
      <c r="Y619" s="20" t="str">
        <f>+VLOOKUP(Sitio_Publico[[#This Row],[contenido]],Estructura!$L$4:$O$18,4,0)</f>
        <v>C-366</v>
      </c>
      <c r="Z619" s="20" t="str">
        <f>+VLOOKUP(Sitio_Publico[[#This Row],[Filtro Integrado]],Estructura!$U$4:$W$52,3,0)</f>
        <v>FI-1</v>
      </c>
      <c r="AA619" s="20" t="str">
        <f>+VLOOKUP(Sitio_Publico[[#This Row],[Muestra]],Estructura!$Y$4:$AB$175,4,0)</f>
        <v>M-414</v>
      </c>
    </row>
    <row r="620" spans="1:27" ht="36" x14ac:dyDescent="0.3">
      <c r="A620" s="18" t="s">
        <v>1312</v>
      </c>
      <c r="B620" s="12">
        <f t="shared" si="282"/>
        <v>1</v>
      </c>
      <c r="C620" s="13" t="s">
        <v>968</v>
      </c>
      <c r="D620" s="13" t="s">
        <v>969</v>
      </c>
      <c r="E620" s="17">
        <v>14102</v>
      </c>
      <c r="F620" s="13" t="s">
        <v>1369</v>
      </c>
      <c r="G620" s="25" t="s">
        <v>1370</v>
      </c>
      <c r="H620" s="52" t="s">
        <v>749</v>
      </c>
      <c r="I620" s="12" t="s">
        <v>349</v>
      </c>
      <c r="J620" s="12" t="s">
        <v>450</v>
      </c>
      <c r="K620" s="12" t="s">
        <v>1371</v>
      </c>
      <c r="L620" s="12" t="s">
        <v>972</v>
      </c>
      <c r="M620" s="12" t="s">
        <v>1372</v>
      </c>
      <c r="N620" s="12" t="s">
        <v>974</v>
      </c>
      <c r="O620" s="28" t="s">
        <v>2033</v>
      </c>
      <c r="P620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Corral por tipo de cultivo, durante el Periodo 2020-2021 de acuerdo a datos recopilados por la Ministerio de Ciencias, Tecnología, Conocimiento e Innovación- Unidades</v>
      </c>
      <c r="Q620" s="27" t="s">
        <v>709</v>
      </c>
      <c r="R620" s="28"/>
      <c r="S620" s="15" t="s">
        <v>2034</v>
      </c>
      <c r="T620" s="16">
        <f t="shared" si="283"/>
        <v>777</v>
      </c>
      <c r="U620" s="24" t="s">
        <v>445</v>
      </c>
      <c r="V620" s="20" t="str">
        <f>+Sitio_Publico[[#This Row],[idcoleccion]]&amp;"-"&amp;Sitio_Publico[[#This Row],[id]]</f>
        <v>1-0619</v>
      </c>
      <c r="W620" s="20">
        <f>+VLOOKUP(Sitio_Publico[[#This Row],[territorio]],Estructura!$AE$4:$AH$1500,4,0)</f>
        <v>40014102</v>
      </c>
      <c r="X620" s="20" t="str">
        <f>+VLOOKUP(Sitio_Publico[[#This Row],[tema]],Estructura!$G$4:$J$1514,4,0)</f>
        <v>T-365</v>
      </c>
      <c r="Y620" s="20" t="str">
        <f>+VLOOKUP(Sitio_Publico[[#This Row],[contenido]],Estructura!$L$4:$O$18,4,0)</f>
        <v>C-366</v>
      </c>
      <c r="Z620" s="20" t="str">
        <f>+VLOOKUP(Sitio_Publico[[#This Row],[Filtro Integrado]],Estructura!$U$4:$W$52,3,0)</f>
        <v>FI-1</v>
      </c>
      <c r="AA620" s="20" t="str">
        <f>+VLOOKUP(Sitio_Publico[[#This Row],[Muestra]],Estructura!$Y$4:$AB$175,4,0)</f>
        <v>M-414</v>
      </c>
    </row>
    <row r="621" spans="1:27" ht="36" x14ac:dyDescent="0.3">
      <c r="A621" s="18" t="s">
        <v>1313</v>
      </c>
      <c r="B621" s="12">
        <f t="shared" si="282"/>
        <v>1</v>
      </c>
      <c r="C621" s="13" t="s">
        <v>968</v>
      </c>
      <c r="D621" s="13" t="s">
        <v>969</v>
      </c>
      <c r="E621" s="17">
        <v>14103</v>
      </c>
      <c r="F621" s="13" t="s">
        <v>1369</v>
      </c>
      <c r="G621" s="25" t="s">
        <v>1370</v>
      </c>
      <c r="H621" s="52" t="s">
        <v>749</v>
      </c>
      <c r="I621" s="12" t="s">
        <v>350</v>
      </c>
      <c r="J621" s="12" t="s">
        <v>450</v>
      </c>
      <c r="K621" s="12" t="s">
        <v>1371</v>
      </c>
      <c r="L621" s="12" t="s">
        <v>972</v>
      </c>
      <c r="M621" s="12" t="s">
        <v>1372</v>
      </c>
      <c r="N621" s="12" t="s">
        <v>974</v>
      </c>
      <c r="O621" s="28" t="s">
        <v>2035</v>
      </c>
      <c r="P621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Lanco por tipo de cultivo, durante el Periodo 2020-2021 de acuerdo a datos recopilados por la Ministerio de Ciencias, Tecnología, Conocimiento e Innovación- Unidades</v>
      </c>
      <c r="Q621" s="27" t="s">
        <v>709</v>
      </c>
      <c r="R621" s="28"/>
      <c r="S621" s="15" t="s">
        <v>2036</v>
      </c>
      <c r="T621" s="16">
        <f t="shared" si="283"/>
        <v>777</v>
      </c>
      <c r="U621" s="24" t="s">
        <v>445</v>
      </c>
      <c r="V621" s="20" t="str">
        <f>+Sitio_Publico[[#This Row],[idcoleccion]]&amp;"-"&amp;Sitio_Publico[[#This Row],[id]]</f>
        <v>1-0620</v>
      </c>
      <c r="W621" s="20">
        <f>+VLOOKUP(Sitio_Publico[[#This Row],[territorio]],Estructura!$AE$4:$AH$1500,4,0)</f>
        <v>40014103</v>
      </c>
      <c r="X621" s="20" t="str">
        <f>+VLOOKUP(Sitio_Publico[[#This Row],[tema]],Estructura!$G$4:$J$1514,4,0)</f>
        <v>T-365</v>
      </c>
      <c r="Y621" s="20" t="str">
        <f>+VLOOKUP(Sitio_Publico[[#This Row],[contenido]],Estructura!$L$4:$O$18,4,0)</f>
        <v>C-366</v>
      </c>
      <c r="Z621" s="20" t="str">
        <f>+VLOOKUP(Sitio_Publico[[#This Row],[Filtro Integrado]],Estructura!$U$4:$W$52,3,0)</f>
        <v>FI-1</v>
      </c>
      <c r="AA621" s="20" t="str">
        <f>+VLOOKUP(Sitio_Publico[[#This Row],[Muestra]],Estructura!$Y$4:$AB$175,4,0)</f>
        <v>M-414</v>
      </c>
    </row>
    <row r="622" spans="1:27" ht="36" x14ac:dyDescent="0.3">
      <c r="A622" s="18" t="s">
        <v>1314</v>
      </c>
      <c r="B622" s="12">
        <f t="shared" si="282"/>
        <v>1</v>
      </c>
      <c r="C622" s="13" t="s">
        <v>968</v>
      </c>
      <c r="D622" s="13" t="s">
        <v>969</v>
      </c>
      <c r="E622" s="17">
        <v>14104</v>
      </c>
      <c r="F622" s="13" t="s">
        <v>1369</v>
      </c>
      <c r="G622" s="25" t="s">
        <v>1370</v>
      </c>
      <c r="H622" s="52" t="s">
        <v>749</v>
      </c>
      <c r="I622" s="12" t="s">
        <v>25</v>
      </c>
      <c r="J622" s="12" t="s">
        <v>450</v>
      </c>
      <c r="K622" s="12" t="s">
        <v>1371</v>
      </c>
      <c r="L622" s="12" t="s">
        <v>972</v>
      </c>
      <c r="M622" s="12" t="s">
        <v>1372</v>
      </c>
      <c r="N622" s="12" t="s">
        <v>974</v>
      </c>
      <c r="O622" s="28" t="s">
        <v>2037</v>
      </c>
      <c r="P622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Los Lagos por tipo de cultivo, durante el Periodo 2020-2021 de acuerdo a datos recopilados por la Ministerio de Ciencias, Tecnología, Conocimiento e Innovación- Unidades</v>
      </c>
      <c r="Q622" s="27" t="s">
        <v>709</v>
      </c>
      <c r="R622" s="28"/>
      <c r="S622" s="15" t="s">
        <v>2038</v>
      </c>
      <c r="T622" s="16">
        <f t="shared" si="283"/>
        <v>777</v>
      </c>
      <c r="U622" s="24" t="s">
        <v>445</v>
      </c>
      <c r="V622" s="20" t="str">
        <f>+Sitio_Publico[[#This Row],[idcoleccion]]&amp;"-"&amp;Sitio_Publico[[#This Row],[id]]</f>
        <v>1-0621</v>
      </c>
      <c r="W622" s="20">
        <f>+VLOOKUP(Sitio_Publico[[#This Row],[territorio]],Estructura!$AE$4:$AH$1500,4,0)</f>
        <v>40014104</v>
      </c>
      <c r="X622" s="20" t="str">
        <f>+VLOOKUP(Sitio_Publico[[#This Row],[tema]],Estructura!$G$4:$J$1514,4,0)</f>
        <v>T-365</v>
      </c>
      <c r="Y622" s="20" t="str">
        <f>+VLOOKUP(Sitio_Publico[[#This Row],[contenido]],Estructura!$L$4:$O$18,4,0)</f>
        <v>C-366</v>
      </c>
      <c r="Z622" s="20" t="str">
        <f>+VLOOKUP(Sitio_Publico[[#This Row],[Filtro Integrado]],Estructura!$U$4:$W$52,3,0)</f>
        <v>FI-1</v>
      </c>
      <c r="AA622" s="20" t="str">
        <f>+VLOOKUP(Sitio_Publico[[#This Row],[Muestra]],Estructura!$Y$4:$AB$175,4,0)</f>
        <v>M-414</v>
      </c>
    </row>
    <row r="623" spans="1:27" ht="36" x14ac:dyDescent="0.3">
      <c r="A623" s="18" t="s">
        <v>1315</v>
      </c>
      <c r="B623" s="12">
        <f t="shared" si="282"/>
        <v>1</v>
      </c>
      <c r="C623" s="13" t="s">
        <v>968</v>
      </c>
      <c r="D623" s="13" t="s">
        <v>969</v>
      </c>
      <c r="E623" s="17">
        <v>14105</v>
      </c>
      <c r="F623" s="13" t="s">
        <v>1369</v>
      </c>
      <c r="G623" s="25" t="s">
        <v>1370</v>
      </c>
      <c r="H623" s="52" t="s">
        <v>749</v>
      </c>
      <c r="I623" s="12" t="s">
        <v>351</v>
      </c>
      <c r="J623" s="12" t="s">
        <v>450</v>
      </c>
      <c r="K623" s="12" t="s">
        <v>1371</v>
      </c>
      <c r="L623" s="12" t="s">
        <v>972</v>
      </c>
      <c r="M623" s="12" t="s">
        <v>1372</v>
      </c>
      <c r="N623" s="12" t="s">
        <v>974</v>
      </c>
      <c r="O623" s="28" t="s">
        <v>2039</v>
      </c>
      <c r="P623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Máfil por tipo de cultivo, durante el Periodo 2020-2021 de acuerdo a datos recopilados por la Ministerio de Ciencias, Tecnología, Conocimiento e Innovación- Unidades</v>
      </c>
      <c r="Q623" s="27" t="s">
        <v>709</v>
      </c>
      <c r="R623" s="28"/>
      <c r="S623" s="15" t="s">
        <v>2040</v>
      </c>
      <c r="T623" s="16">
        <f t="shared" si="283"/>
        <v>777</v>
      </c>
      <c r="U623" s="24" t="s">
        <v>445</v>
      </c>
      <c r="V623" s="20" t="str">
        <f>+Sitio_Publico[[#This Row],[idcoleccion]]&amp;"-"&amp;Sitio_Publico[[#This Row],[id]]</f>
        <v>1-0622</v>
      </c>
      <c r="W623" s="20">
        <f>+VLOOKUP(Sitio_Publico[[#This Row],[territorio]],Estructura!$AE$4:$AH$1500,4,0)</f>
        <v>40014105</v>
      </c>
      <c r="X623" s="20" t="str">
        <f>+VLOOKUP(Sitio_Publico[[#This Row],[tema]],Estructura!$G$4:$J$1514,4,0)</f>
        <v>T-365</v>
      </c>
      <c r="Y623" s="20" t="str">
        <f>+VLOOKUP(Sitio_Publico[[#This Row],[contenido]],Estructura!$L$4:$O$18,4,0)</f>
        <v>C-366</v>
      </c>
      <c r="Z623" s="20" t="str">
        <f>+VLOOKUP(Sitio_Publico[[#This Row],[Filtro Integrado]],Estructura!$U$4:$W$52,3,0)</f>
        <v>FI-1</v>
      </c>
      <c r="AA623" s="20" t="str">
        <f>+VLOOKUP(Sitio_Publico[[#This Row],[Muestra]],Estructura!$Y$4:$AB$175,4,0)</f>
        <v>M-414</v>
      </c>
    </row>
    <row r="624" spans="1:27" ht="40.799999999999997" x14ac:dyDescent="0.3">
      <c r="A624" s="18" t="s">
        <v>1316</v>
      </c>
      <c r="B624" s="12">
        <f t="shared" si="282"/>
        <v>1</v>
      </c>
      <c r="C624" s="13" t="s">
        <v>968</v>
      </c>
      <c r="D624" s="13" t="s">
        <v>969</v>
      </c>
      <c r="E624" s="17">
        <v>14106</v>
      </c>
      <c r="F624" s="13" t="s">
        <v>1369</v>
      </c>
      <c r="G624" s="25" t="s">
        <v>1370</v>
      </c>
      <c r="H624" s="52" t="s">
        <v>749</v>
      </c>
      <c r="I624" s="12" t="s">
        <v>352</v>
      </c>
      <c r="J624" s="12" t="s">
        <v>450</v>
      </c>
      <c r="K624" s="12" t="s">
        <v>1371</v>
      </c>
      <c r="L624" s="12" t="s">
        <v>972</v>
      </c>
      <c r="M624" s="12" t="s">
        <v>1372</v>
      </c>
      <c r="N624" s="12" t="s">
        <v>974</v>
      </c>
      <c r="O624" s="28" t="s">
        <v>2041</v>
      </c>
      <c r="P624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Mariquina por tipo de cultivo, durante el Periodo 2020-2021 de acuerdo a datos recopilados por la Ministerio de Ciencias, Tecnología, Conocimiento e Innovación- Unidades</v>
      </c>
      <c r="Q624" s="27" t="s">
        <v>709</v>
      </c>
      <c r="R624" s="28"/>
      <c r="S624" s="15" t="s">
        <v>2042</v>
      </c>
      <c r="T624" s="16">
        <f t="shared" si="283"/>
        <v>777</v>
      </c>
      <c r="U624" s="24" t="s">
        <v>445</v>
      </c>
      <c r="V624" s="20" t="str">
        <f>+Sitio_Publico[[#This Row],[idcoleccion]]&amp;"-"&amp;Sitio_Publico[[#This Row],[id]]</f>
        <v>1-0623</v>
      </c>
      <c r="W624" s="20">
        <f>+VLOOKUP(Sitio_Publico[[#This Row],[territorio]],Estructura!$AE$4:$AH$1500,4,0)</f>
        <v>40014106</v>
      </c>
      <c r="X624" s="20" t="str">
        <f>+VLOOKUP(Sitio_Publico[[#This Row],[tema]],Estructura!$G$4:$J$1514,4,0)</f>
        <v>T-365</v>
      </c>
      <c r="Y624" s="20" t="str">
        <f>+VLOOKUP(Sitio_Publico[[#This Row],[contenido]],Estructura!$L$4:$O$18,4,0)</f>
        <v>C-366</v>
      </c>
      <c r="Z624" s="20" t="str">
        <f>+VLOOKUP(Sitio_Publico[[#This Row],[Filtro Integrado]],Estructura!$U$4:$W$52,3,0)</f>
        <v>FI-1</v>
      </c>
      <c r="AA624" s="20" t="str">
        <f>+VLOOKUP(Sitio_Publico[[#This Row],[Muestra]],Estructura!$Y$4:$AB$175,4,0)</f>
        <v>M-414</v>
      </c>
    </row>
    <row r="625" spans="1:27" ht="36" x14ac:dyDescent="0.3">
      <c r="A625" s="18" t="s">
        <v>1317</v>
      </c>
      <c r="B625" s="12">
        <f t="shared" si="282"/>
        <v>1</v>
      </c>
      <c r="C625" s="13" t="s">
        <v>968</v>
      </c>
      <c r="D625" s="13" t="s">
        <v>969</v>
      </c>
      <c r="E625" s="17">
        <v>14107</v>
      </c>
      <c r="F625" s="13" t="s">
        <v>1369</v>
      </c>
      <c r="G625" s="25" t="s">
        <v>1370</v>
      </c>
      <c r="H625" s="52" t="s">
        <v>749</v>
      </c>
      <c r="I625" s="12" t="s">
        <v>353</v>
      </c>
      <c r="J625" s="12" t="s">
        <v>450</v>
      </c>
      <c r="K625" s="12" t="s">
        <v>1371</v>
      </c>
      <c r="L625" s="12" t="s">
        <v>972</v>
      </c>
      <c r="M625" s="12" t="s">
        <v>1372</v>
      </c>
      <c r="N625" s="12" t="s">
        <v>974</v>
      </c>
      <c r="O625" s="28" t="s">
        <v>2043</v>
      </c>
      <c r="P625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Paillaco por tipo de cultivo, durante el Periodo 2020-2021 de acuerdo a datos recopilados por la Ministerio de Ciencias, Tecnología, Conocimiento e Innovación- Unidades</v>
      </c>
      <c r="Q625" s="27" t="s">
        <v>709</v>
      </c>
      <c r="R625" s="28"/>
      <c r="S625" s="15" t="s">
        <v>2044</v>
      </c>
      <c r="T625" s="16">
        <f t="shared" si="283"/>
        <v>777</v>
      </c>
      <c r="U625" s="24" t="s">
        <v>445</v>
      </c>
      <c r="V625" s="20" t="str">
        <f>+Sitio_Publico[[#This Row],[idcoleccion]]&amp;"-"&amp;Sitio_Publico[[#This Row],[id]]</f>
        <v>1-0624</v>
      </c>
      <c r="W625" s="20">
        <f>+VLOOKUP(Sitio_Publico[[#This Row],[territorio]],Estructura!$AE$4:$AH$1500,4,0)</f>
        <v>40014107</v>
      </c>
      <c r="X625" s="20" t="str">
        <f>+VLOOKUP(Sitio_Publico[[#This Row],[tema]],Estructura!$G$4:$J$1514,4,0)</f>
        <v>T-365</v>
      </c>
      <c r="Y625" s="20" t="str">
        <f>+VLOOKUP(Sitio_Publico[[#This Row],[contenido]],Estructura!$L$4:$O$18,4,0)</f>
        <v>C-366</v>
      </c>
      <c r="Z625" s="20" t="str">
        <f>+VLOOKUP(Sitio_Publico[[#This Row],[Filtro Integrado]],Estructura!$U$4:$W$52,3,0)</f>
        <v>FI-1</v>
      </c>
      <c r="AA625" s="20" t="str">
        <f>+VLOOKUP(Sitio_Publico[[#This Row],[Muestra]],Estructura!$Y$4:$AB$175,4,0)</f>
        <v>M-414</v>
      </c>
    </row>
    <row r="626" spans="1:27" ht="40.799999999999997" x14ac:dyDescent="0.3">
      <c r="A626" s="18" t="s">
        <v>1318</v>
      </c>
      <c r="B626" s="12">
        <f t="shared" si="282"/>
        <v>1</v>
      </c>
      <c r="C626" s="13" t="s">
        <v>968</v>
      </c>
      <c r="D626" s="13" t="s">
        <v>969</v>
      </c>
      <c r="E626" s="17">
        <v>14108</v>
      </c>
      <c r="F626" s="13" t="s">
        <v>1369</v>
      </c>
      <c r="G626" s="25" t="s">
        <v>1370</v>
      </c>
      <c r="H626" s="52" t="s">
        <v>749</v>
      </c>
      <c r="I626" s="12" t="s">
        <v>354</v>
      </c>
      <c r="J626" s="12" t="s">
        <v>450</v>
      </c>
      <c r="K626" s="12" t="s">
        <v>1371</v>
      </c>
      <c r="L626" s="12" t="s">
        <v>972</v>
      </c>
      <c r="M626" s="12" t="s">
        <v>1372</v>
      </c>
      <c r="N626" s="12" t="s">
        <v>974</v>
      </c>
      <c r="O626" s="28" t="s">
        <v>2045</v>
      </c>
      <c r="P626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Panguipulli por tipo de cultivo, durante el Periodo 2020-2021 de acuerdo a datos recopilados por la Ministerio de Ciencias, Tecnología, Conocimiento e Innovación- Unidades</v>
      </c>
      <c r="Q626" s="27" t="s">
        <v>709</v>
      </c>
      <c r="R626" s="28"/>
      <c r="S626" s="15" t="s">
        <v>2046</v>
      </c>
      <c r="T626" s="16">
        <f t="shared" si="283"/>
        <v>777</v>
      </c>
      <c r="U626" s="24" t="s">
        <v>445</v>
      </c>
      <c r="V626" s="20" t="str">
        <f>+Sitio_Publico[[#This Row],[idcoleccion]]&amp;"-"&amp;Sitio_Publico[[#This Row],[id]]</f>
        <v>1-0625</v>
      </c>
      <c r="W626" s="20">
        <f>+VLOOKUP(Sitio_Publico[[#This Row],[territorio]],Estructura!$AE$4:$AH$1500,4,0)</f>
        <v>40014108</v>
      </c>
      <c r="X626" s="20" t="str">
        <f>+VLOOKUP(Sitio_Publico[[#This Row],[tema]],Estructura!$G$4:$J$1514,4,0)</f>
        <v>T-365</v>
      </c>
      <c r="Y626" s="20" t="str">
        <f>+VLOOKUP(Sitio_Publico[[#This Row],[contenido]],Estructura!$L$4:$O$18,4,0)</f>
        <v>C-366</v>
      </c>
      <c r="Z626" s="20" t="str">
        <f>+VLOOKUP(Sitio_Publico[[#This Row],[Filtro Integrado]],Estructura!$U$4:$W$52,3,0)</f>
        <v>FI-1</v>
      </c>
      <c r="AA626" s="20" t="str">
        <f>+VLOOKUP(Sitio_Publico[[#This Row],[Muestra]],Estructura!$Y$4:$AB$175,4,0)</f>
        <v>M-414</v>
      </c>
    </row>
    <row r="627" spans="1:27" ht="36" x14ac:dyDescent="0.3">
      <c r="A627" s="18" t="s">
        <v>1319</v>
      </c>
      <c r="B627" s="12">
        <f t="shared" si="282"/>
        <v>1</v>
      </c>
      <c r="C627" s="13" t="s">
        <v>968</v>
      </c>
      <c r="D627" s="13" t="s">
        <v>969</v>
      </c>
      <c r="E627" s="17">
        <v>14201</v>
      </c>
      <c r="F627" s="13" t="s">
        <v>1369</v>
      </c>
      <c r="G627" s="25" t="s">
        <v>1370</v>
      </c>
      <c r="H627" s="52" t="s">
        <v>749</v>
      </c>
      <c r="I627" s="12" t="s">
        <v>355</v>
      </c>
      <c r="J627" s="12" t="s">
        <v>450</v>
      </c>
      <c r="K627" s="12" t="s">
        <v>1371</v>
      </c>
      <c r="L627" s="12" t="s">
        <v>972</v>
      </c>
      <c r="M627" s="12" t="s">
        <v>1372</v>
      </c>
      <c r="N627" s="12" t="s">
        <v>974</v>
      </c>
      <c r="O627" s="28" t="s">
        <v>2047</v>
      </c>
      <c r="P627" s="28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La Unión por tipo de cultivo, durante el Periodo 2020-2021 de acuerdo a datos recopilados por la Ministerio de Ciencias, Tecnología, Conocimiento e Innovación- Unidades</v>
      </c>
      <c r="Q627" s="27" t="s">
        <v>709</v>
      </c>
      <c r="R627" s="28"/>
      <c r="S627" s="15" t="s">
        <v>2048</v>
      </c>
      <c r="T627" s="16">
        <f t="shared" si="283"/>
        <v>777</v>
      </c>
      <c r="U627" s="24" t="s">
        <v>445</v>
      </c>
      <c r="V627" s="20" t="str">
        <f>+Sitio_Publico[[#This Row],[idcoleccion]]&amp;"-"&amp;Sitio_Publico[[#This Row],[id]]</f>
        <v>1-0626</v>
      </c>
      <c r="W627" s="20">
        <f>+VLOOKUP(Sitio_Publico[[#This Row],[territorio]],Estructura!$AE$4:$AH$1500,4,0)</f>
        <v>40014201</v>
      </c>
      <c r="X627" s="20" t="str">
        <f>+VLOOKUP(Sitio_Publico[[#This Row],[tema]],Estructura!$G$4:$J$1514,4,0)</f>
        <v>T-365</v>
      </c>
      <c r="Y627" s="20" t="str">
        <f>+VLOOKUP(Sitio_Publico[[#This Row],[contenido]],Estructura!$L$4:$O$18,4,0)</f>
        <v>C-366</v>
      </c>
      <c r="Z627" s="20" t="str">
        <f>+VLOOKUP(Sitio_Publico[[#This Row],[Filtro Integrado]],Estructura!$U$4:$W$52,3,0)</f>
        <v>FI-1</v>
      </c>
      <c r="AA627" s="20" t="str">
        <f>+VLOOKUP(Sitio_Publico[[#This Row],[Muestra]],Estructura!$Y$4:$AB$175,4,0)</f>
        <v>M-414</v>
      </c>
    </row>
    <row r="628" spans="1:27" ht="36" x14ac:dyDescent="0.3">
      <c r="A628" s="18" t="s">
        <v>1320</v>
      </c>
      <c r="B628" s="12">
        <f t="shared" si="282"/>
        <v>1</v>
      </c>
      <c r="C628" s="53" t="s">
        <v>968</v>
      </c>
      <c r="D628" s="53" t="s">
        <v>969</v>
      </c>
      <c r="E628" s="54">
        <v>14202</v>
      </c>
      <c r="F628" s="53" t="s">
        <v>1369</v>
      </c>
      <c r="G628" s="55" t="s">
        <v>1370</v>
      </c>
      <c r="H628" s="56" t="s">
        <v>749</v>
      </c>
      <c r="I628" s="44" t="s">
        <v>356</v>
      </c>
      <c r="J628" s="44" t="s">
        <v>450</v>
      </c>
      <c r="K628" s="44" t="s">
        <v>1371</v>
      </c>
      <c r="L628" s="44" t="s">
        <v>972</v>
      </c>
      <c r="M628" s="44" t="s">
        <v>1372</v>
      </c>
      <c r="N628" s="44" t="s">
        <v>974</v>
      </c>
      <c r="O628" s="45" t="s">
        <v>2049</v>
      </c>
      <c r="P628" s="45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Futrono por tipo de cultivo, durante el Periodo 2020-2021 de acuerdo a datos recopilados por la Ministerio de Ciencias, Tecnología, Conocimiento e Innovación- Unidades</v>
      </c>
      <c r="Q628" s="46" t="s">
        <v>709</v>
      </c>
      <c r="R628" s="45"/>
      <c r="S628" s="47" t="s">
        <v>2050</v>
      </c>
      <c r="T628" s="16">
        <f t="shared" si="283"/>
        <v>777</v>
      </c>
      <c r="U628" s="24" t="s">
        <v>445</v>
      </c>
      <c r="V628" s="20" t="str">
        <f>+Sitio_Publico[[#This Row],[idcoleccion]]&amp;"-"&amp;Sitio_Publico[[#This Row],[id]]</f>
        <v>1-0627</v>
      </c>
      <c r="W628" s="20">
        <f>+VLOOKUP(Sitio_Publico[[#This Row],[territorio]],Estructura!$AE$4:$AH$1500,4,0)</f>
        <v>40014202</v>
      </c>
      <c r="X628" s="20" t="str">
        <f>+VLOOKUP(Sitio_Publico[[#This Row],[tema]],Estructura!$G$4:$J$1514,4,0)</f>
        <v>T-365</v>
      </c>
      <c r="Y628" s="20" t="str">
        <f>+VLOOKUP(Sitio_Publico[[#This Row],[contenido]],Estructura!$L$4:$O$18,4,0)</f>
        <v>C-366</v>
      </c>
      <c r="Z628" s="20" t="str">
        <f>+VLOOKUP(Sitio_Publico[[#This Row],[Filtro Integrado]],Estructura!$U$4:$W$52,3,0)</f>
        <v>FI-1</v>
      </c>
      <c r="AA628" s="20" t="str">
        <f>+VLOOKUP(Sitio_Publico[[#This Row],[Muestra]],Estructura!$Y$4:$AB$175,4,0)</f>
        <v>M-414</v>
      </c>
    </row>
  </sheetData>
  <phoneticPr fontId="8" type="noConversion"/>
  <conditionalFormatting sqref="O2:P628">
    <cfRule type="expression" dxfId="41" priority="38">
      <formula>$Y2="Reporte 2"</formula>
    </cfRule>
    <cfRule type="expression" dxfId="40" priority="39">
      <formula>$Y2="Reporte 1"</formula>
    </cfRule>
    <cfRule type="expression" dxfId="39" priority="40">
      <formula>$Y2="Informe 10"</formula>
    </cfRule>
    <cfRule type="expression" dxfId="38" priority="41">
      <formula>$Y2="Informe 9"</formula>
    </cfRule>
    <cfRule type="expression" dxfId="37" priority="42">
      <formula>$Y2="Informe 8"</formula>
    </cfRule>
    <cfRule type="expression" dxfId="36" priority="43">
      <formula>$Y2="Informe 7"</formula>
    </cfRule>
    <cfRule type="expression" dxfId="35" priority="44">
      <formula>$Y2="Informe 6"</formula>
    </cfRule>
    <cfRule type="expression" dxfId="34" priority="45">
      <formula>$Y2="Informe 5"</formula>
    </cfRule>
    <cfRule type="expression" dxfId="33" priority="46">
      <formula>$Y2="Informe 4"</formula>
    </cfRule>
    <cfRule type="expression" dxfId="32" priority="47">
      <formula>$Y2="Informe 3"</formula>
    </cfRule>
    <cfRule type="expression" dxfId="31" priority="48">
      <formula>$Y2="Informe 2"</formula>
    </cfRule>
    <cfRule type="expression" dxfId="30" priority="49">
      <formula>$Y2="Informe 1"</formula>
    </cfRule>
    <cfRule type="expression" dxfId="29" priority="50">
      <formula>$Y2="Gráfico 10"</formula>
    </cfRule>
    <cfRule type="expression" dxfId="28" priority="51">
      <formula>$Y2="Gráfico 25"</formula>
    </cfRule>
    <cfRule type="expression" dxfId="27" priority="52">
      <formula>$Y2="Gráfico 24"</formula>
    </cfRule>
    <cfRule type="expression" dxfId="26" priority="53">
      <formula>$Y2="Gráfico 23"</formula>
    </cfRule>
    <cfRule type="expression" dxfId="25" priority="54">
      <formula>$Y2="Gráfico 22"</formula>
    </cfRule>
    <cfRule type="expression" dxfId="24" priority="55">
      <formula>$Y2="Gráfico 21"</formula>
    </cfRule>
    <cfRule type="expression" dxfId="23" priority="56">
      <formula>$Y2="Gráfico 20"</formula>
    </cfRule>
    <cfRule type="expression" dxfId="22" priority="57">
      <formula>$Y2="Gráfico 18"</formula>
    </cfRule>
    <cfRule type="expression" dxfId="21" priority="58">
      <formula>$Y2="Gráfico 19"</formula>
    </cfRule>
    <cfRule type="expression" dxfId="20" priority="59">
      <formula>$Y2="Gráfico 17"</formula>
    </cfRule>
    <cfRule type="expression" dxfId="19" priority="60">
      <formula>$Y2="Gráfico 16"</formula>
    </cfRule>
    <cfRule type="expression" dxfId="18" priority="61">
      <formula>$Y2="Gráfico 15"</formula>
    </cfRule>
    <cfRule type="expression" dxfId="17" priority="62">
      <formula>$Y2="Gráfico 14"</formula>
    </cfRule>
    <cfRule type="expression" dxfId="16" priority="63">
      <formula>$Y2="Gráfico 12"</formula>
    </cfRule>
    <cfRule type="expression" dxfId="15" priority="64">
      <formula>$Y2="Gráfico 13"</formula>
    </cfRule>
    <cfRule type="expression" dxfId="14" priority="65">
      <formula>$Y2="Gráfico 11"</formula>
    </cfRule>
    <cfRule type="expression" dxfId="13" priority="66">
      <formula>$Y2="Gráfico 9"</formula>
    </cfRule>
    <cfRule type="expression" dxfId="12" priority="67">
      <formula>$Y2="Gráfico 8"</formula>
    </cfRule>
    <cfRule type="expression" dxfId="11" priority="68">
      <formula>$Y2="Gráfico 7"</formula>
    </cfRule>
    <cfRule type="expression" dxfId="10" priority="69">
      <formula>$Y2="Gráfico 6"</formula>
    </cfRule>
    <cfRule type="expression" dxfId="9" priority="70">
      <formula>$Y2="Gráfico 4"</formula>
    </cfRule>
    <cfRule type="expression" dxfId="8" priority="71">
      <formula>$Y2="Gráfico 3"</formula>
    </cfRule>
    <cfRule type="expression" dxfId="7" priority="72">
      <formula>$Y2="Gráfico 2"</formula>
    </cfRule>
    <cfRule type="expression" dxfId="6" priority="73">
      <formula>$Y2="Gráfico 1"</formula>
    </cfRule>
    <cfRule type="expression" dxfId="5" priority="74">
      <formula>$Y2="Gráfico 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dimension ref="A1:AL1536"/>
  <sheetViews>
    <sheetView showGridLines="0" workbookViewId="0">
      <pane ySplit="3" topLeftCell="A4" activePane="bottomLeft" state="frozen"/>
      <selection pane="bottomLeft" activeCell="C10" sqref="C10"/>
    </sheetView>
  </sheetViews>
  <sheetFormatPr baseColWidth="10" defaultRowHeight="14.4" x14ac:dyDescent="0.3"/>
  <cols>
    <col min="1" max="1" width="16.6640625" bestFit="1" customWidth="1"/>
    <col min="2" max="2" width="12.6640625" bestFit="1" customWidth="1"/>
    <col min="3" max="3" width="8.44140625" bestFit="1" customWidth="1"/>
    <col min="4" max="4" width="1.33203125" customWidth="1"/>
    <col min="5" max="5" width="1.5546875" style="58" customWidth="1"/>
    <col min="6" max="6" width="3.21875" customWidth="1"/>
    <col min="7" max="7" width="24.109375" bestFit="1" customWidth="1"/>
    <col min="8" max="8" width="21.6640625" bestFit="1" customWidth="1"/>
    <col min="9" max="9" width="5.109375" customWidth="1"/>
    <col min="10" max="10" width="8.77734375" customWidth="1"/>
    <col min="11" max="11" width="1.33203125" style="58" customWidth="1"/>
    <col min="12" max="12" width="19.6640625" bestFit="1" customWidth="1"/>
    <col min="13" max="13" width="21.6640625" bestFit="1" customWidth="1"/>
    <col min="14" max="14" width="4.77734375" customWidth="1"/>
    <col min="15" max="15" width="13" customWidth="1"/>
    <col min="16" max="16" width="1.44140625" style="58" customWidth="1"/>
    <col min="17" max="17" width="7.5546875" bestFit="1" customWidth="1"/>
    <col min="18" max="18" width="13.33203125" bestFit="1" customWidth="1"/>
    <col min="19" max="19" width="5.21875" customWidth="1"/>
    <col min="20" max="20" width="1.5546875" style="58" customWidth="1"/>
    <col min="21" max="21" width="16.109375" bestFit="1" customWidth="1"/>
    <col min="22" max="22" width="5" customWidth="1"/>
    <col min="23" max="23" width="6.44140625" bestFit="1" customWidth="1"/>
    <col min="24" max="24" width="1.6640625" style="58" customWidth="1"/>
    <col min="25" max="25" width="27.88671875" bestFit="1" customWidth="1"/>
    <col min="26" max="26" width="21.6640625" bestFit="1" customWidth="1"/>
    <col min="27" max="27" width="5" customWidth="1"/>
    <col min="28" max="28" width="10.109375" bestFit="1" customWidth="1"/>
    <col min="29" max="29" width="1.44140625" style="58" customWidth="1"/>
    <col min="30" max="30" width="10.33203125" customWidth="1"/>
    <col min="31" max="31" width="26" customWidth="1"/>
    <col min="32" max="32" width="13.33203125" bestFit="1" customWidth="1"/>
    <col min="33" max="33" width="6" bestFit="1" customWidth="1"/>
    <col min="35" max="35" width="0.88671875" style="58" customWidth="1"/>
    <col min="36" max="36" width="3.33203125" customWidth="1"/>
    <col min="37" max="37" width="24.33203125" bestFit="1" customWidth="1"/>
    <col min="39" max="39" width="11.77734375" customWidth="1"/>
  </cols>
  <sheetData>
    <row r="1" spans="1:38" x14ac:dyDescent="0.3">
      <c r="G1" s="22" t="s">
        <v>966</v>
      </c>
      <c r="H1" s="57">
        <v>1</v>
      </c>
      <c r="I1" s="23"/>
    </row>
    <row r="3" spans="1:38" x14ac:dyDescent="0.3">
      <c r="A3" s="4" t="s">
        <v>1</v>
      </c>
      <c r="B3" s="4" t="s">
        <v>381</v>
      </c>
      <c r="C3" s="59" t="s">
        <v>967</v>
      </c>
      <c r="D3" s="4"/>
      <c r="G3" s="4" t="s">
        <v>3</v>
      </c>
      <c r="H3" s="4" t="s">
        <v>1</v>
      </c>
      <c r="I3" s="4"/>
      <c r="J3" s="59" t="s">
        <v>383</v>
      </c>
      <c r="L3" s="4" t="s">
        <v>4</v>
      </c>
      <c r="M3" s="4" t="s">
        <v>1</v>
      </c>
      <c r="O3" s="59" t="s">
        <v>384</v>
      </c>
      <c r="Q3" t="s">
        <v>385</v>
      </c>
      <c r="R3" s="5" t="s">
        <v>5</v>
      </c>
      <c r="U3" s="4" t="s">
        <v>20</v>
      </c>
      <c r="V3" s="21"/>
      <c r="W3" s="59" t="s">
        <v>387</v>
      </c>
      <c r="Y3" s="4" t="s">
        <v>21</v>
      </c>
      <c r="Z3" s="4" t="s">
        <v>1</v>
      </c>
      <c r="AA3" s="21"/>
      <c r="AB3" s="59" t="s">
        <v>386</v>
      </c>
      <c r="AE3" s="4" t="s">
        <v>6</v>
      </c>
      <c r="AF3" s="5" t="s">
        <v>5</v>
      </c>
      <c r="AG3" s="6" t="s">
        <v>444</v>
      </c>
      <c r="AH3" s="6" t="s">
        <v>443</v>
      </c>
      <c r="AK3" t="s">
        <v>14</v>
      </c>
      <c r="AL3">
        <v>0</v>
      </c>
    </row>
    <row r="4" spans="1:38" x14ac:dyDescent="0.3">
      <c r="A4" t="s">
        <v>446</v>
      </c>
      <c r="B4" s="2">
        <v>1</v>
      </c>
      <c r="C4" s="2">
        <v>100</v>
      </c>
      <c r="G4" t="s">
        <v>448</v>
      </c>
      <c r="H4" t="s">
        <v>446</v>
      </c>
      <c r="I4" s="21">
        <v>1</v>
      </c>
      <c r="J4" s="29" t="str">
        <f>+IF(G4="","","T-"&amp;VLOOKUP(H4,$A$4:$C$46,3,0)+I4-1)</f>
        <v>T-100</v>
      </c>
      <c r="L4" t="s">
        <v>449</v>
      </c>
      <c r="M4" t="s">
        <v>446</v>
      </c>
      <c r="N4" s="21">
        <v>1</v>
      </c>
      <c r="O4" t="str">
        <f>+IF(L4="","","C-"&amp;VLOOKUP(M4,$A$4:$C$495,3,0)+N4)</f>
        <v>C-101</v>
      </c>
      <c r="Q4" s="21">
        <v>1</v>
      </c>
      <c r="R4" t="s">
        <v>703</v>
      </c>
      <c r="S4" s="21">
        <f t="shared" ref="S4:S67" si="0">+Q4</f>
        <v>1</v>
      </c>
      <c r="U4" t="s">
        <v>450</v>
      </c>
      <c r="V4" s="21">
        <v>1</v>
      </c>
      <c r="W4" t="str">
        <f>+IF(U4="","","FI-"&amp;$H$1+V4-1)</f>
        <v>FI-1</v>
      </c>
      <c r="Y4" t="s">
        <v>454</v>
      </c>
      <c r="Z4" t="s">
        <v>446</v>
      </c>
      <c r="AA4" s="21">
        <v>1</v>
      </c>
      <c r="AB4" t="str">
        <f>+IF(Y4="","","M-"&amp;VLOOKUP(Z4,$A$4:$C$390,3,0)&amp;AA4)</f>
        <v>M-1001</v>
      </c>
      <c r="AD4">
        <f t="shared" ref="AD4:AD67" si="1">++IF(AE4="","",VLOOKUP(AF4,$R$4:$S$50,2,0)*10000000+AG4)</f>
        <v>40011201</v>
      </c>
      <c r="AE4" t="s">
        <v>280</v>
      </c>
      <c r="AF4" t="s">
        <v>749</v>
      </c>
      <c r="AG4">
        <f>+IF(AE4="","",VLOOKUP(AE4,$AK$3:$AL$20000,2,0))</f>
        <v>11201</v>
      </c>
      <c r="AH4">
        <f>+AD4</f>
        <v>40011201</v>
      </c>
      <c r="AK4" t="s">
        <v>364</v>
      </c>
      <c r="AL4">
        <v>1</v>
      </c>
    </row>
    <row r="5" spans="1:38" x14ac:dyDescent="0.3">
      <c r="A5" t="s">
        <v>699</v>
      </c>
      <c r="B5" s="2">
        <v>1</v>
      </c>
      <c r="C5" s="2">
        <v>400</v>
      </c>
      <c r="G5" t="s">
        <v>701</v>
      </c>
      <c r="H5" t="s">
        <v>699</v>
      </c>
      <c r="I5" s="21">
        <f t="shared" ref="I5:I68" si="2">+IF(H5="","",I4+1)</f>
        <v>2</v>
      </c>
      <c r="J5" s="29" t="str">
        <f t="shared" ref="J5:J68" si="3">+IF(G5="","","T-"&amp;VLOOKUP(H5,$A$4:$C$46,3,0)+I5-1)</f>
        <v>T-401</v>
      </c>
      <c r="L5" t="s">
        <v>702</v>
      </c>
      <c r="M5" t="s">
        <v>699</v>
      </c>
      <c r="N5" s="21">
        <f t="shared" ref="N5:N68" si="4">+IF(L5="","",N4+1)</f>
        <v>2</v>
      </c>
      <c r="O5" t="str">
        <f t="shared" ref="O5:O68" si="5">+IF(L5="","","C-"&amp;VLOOKUP(M5,$A$4:$C$495,3,0)+N5)</f>
        <v>C-402</v>
      </c>
      <c r="Q5" s="21">
        <f>+IF(R5="","",Q4+1)</f>
        <v>2</v>
      </c>
      <c r="R5" t="s">
        <v>697</v>
      </c>
      <c r="S5" s="21">
        <f t="shared" si="0"/>
        <v>2</v>
      </c>
      <c r="V5" s="21" t="str">
        <f t="shared" ref="V5:V68" si="6">+IF(U5="","",V4+1)</f>
        <v/>
      </c>
      <c r="W5" t="str">
        <f t="shared" ref="W5:W68" si="7">+IF(U5="","","FI-"&amp;$H$1+V5-1)</f>
        <v/>
      </c>
      <c r="Y5" t="s">
        <v>457</v>
      </c>
      <c r="Z5" t="s">
        <v>446</v>
      </c>
      <c r="AA5" s="21">
        <f t="shared" ref="AA5:AA41" si="8">+IF(Y5="","",AA4+1)</f>
        <v>2</v>
      </c>
      <c r="AB5" t="str">
        <f t="shared" ref="AB5:AB68" si="9">+IF(Y5="","","M-"&amp;VLOOKUP(Z5,$A$4:$C$390,3,0)+AA5)</f>
        <v>M-102</v>
      </c>
      <c r="AD5">
        <f t="shared" si="1"/>
        <v>40005602</v>
      </c>
      <c r="AE5" t="s">
        <v>85</v>
      </c>
      <c r="AF5" t="s">
        <v>749</v>
      </c>
      <c r="AG5">
        <f t="shared" ref="AG5:AG68" si="10">+IF(AE5="","",VLOOKUP(AE5,$AK$3:$AL$20000,2,0))</f>
        <v>5602</v>
      </c>
      <c r="AH5">
        <f t="shared" ref="AH5:AH68" si="11">+AD5</f>
        <v>40005602</v>
      </c>
      <c r="AK5" t="s">
        <v>365</v>
      </c>
      <c r="AL5">
        <v>2</v>
      </c>
    </row>
    <row r="6" spans="1:38" x14ac:dyDescent="0.3">
      <c r="A6" t="s">
        <v>968</v>
      </c>
      <c r="B6" s="2">
        <v>1</v>
      </c>
      <c r="C6" s="2">
        <v>360</v>
      </c>
      <c r="G6" t="s">
        <v>711</v>
      </c>
      <c r="H6" t="s">
        <v>699</v>
      </c>
      <c r="I6" s="21">
        <f t="shared" si="2"/>
        <v>3</v>
      </c>
      <c r="J6" s="29" t="str">
        <f t="shared" si="3"/>
        <v>T-402</v>
      </c>
      <c r="L6" t="s">
        <v>712</v>
      </c>
      <c r="M6" t="s">
        <v>699</v>
      </c>
      <c r="N6" s="21">
        <f t="shared" si="4"/>
        <v>3</v>
      </c>
      <c r="O6" t="str">
        <f t="shared" si="5"/>
        <v>C-403</v>
      </c>
      <c r="Q6" s="21">
        <f t="shared" ref="Q6:Q27" si="12">+IF(R6="","",Q5+1)</f>
        <v>3</v>
      </c>
      <c r="R6" t="s">
        <v>713</v>
      </c>
      <c r="S6" s="21">
        <f t="shared" si="0"/>
        <v>3</v>
      </c>
      <c r="V6" s="21" t="str">
        <f t="shared" si="6"/>
        <v/>
      </c>
      <c r="W6" t="str">
        <f t="shared" si="7"/>
        <v/>
      </c>
      <c r="Y6" t="s">
        <v>458</v>
      </c>
      <c r="Z6" t="s">
        <v>446</v>
      </c>
      <c r="AA6" s="21">
        <f t="shared" si="8"/>
        <v>3</v>
      </c>
      <c r="AB6" t="str">
        <f t="shared" si="9"/>
        <v>M-103</v>
      </c>
      <c r="AD6">
        <f t="shared" si="1"/>
        <v>40013502</v>
      </c>
      <c r="AE6" t="s">
        <v>339</v>
      </c>
      <c r="AF6" t="s">
        <v>749</v>
      </c>
      <c r="AG6">
        <f t="shared" si="10"/>
        <v>13502</v>
      </c>
      <c r="AH6">
        <f t="shared" si="11"/>
        <v>40013502</v>
      </c>
      <c r="AK6" t="s">
        <v>366</v>
      </c>
      <c r="AL6">
        <v>3</v>
      </c>
    </row>
    <row r="7" spans="1:38" x14ac:dyDescent="0.3">
      <c r="G7" t="s">
        <v>747</v>
      </c>
      <c r="H7" t="s">
        <v>699</v>
      </c>
      <c r="I7" s="21">
        <f t="shared" si="2"/>
        <v>4</v>
      </c>
      <c r="J7" s="29" t="str">
        <f t="shared" si="3"/>
        <v>T-403</v>
      </c>
      <c r="L7" t="s">
        <v>748</v>
      </c>
      <c r="M7" t="s">
        <v>699</v>
      </c>
      <c r="N7" s="21">
        <f t="shared" si="4"/>
        <v>4</v>
      </c>
      <c r="O7" t="str">
        <f t="shared" si="5"/>
        <v>C-404</v>
      </c>
      <c r="Q7" s="21">
        <f t="shared" si="12"/>
        <v>4</v>
      </c>
      <c r="R7" t="s">
        <v>749</v>
      </c>
      <c r="S7" s="21">
        <f t="shared" si="0"/>
        <v>4</v>
      </c>
      <c r="V7" s="21" t="str">
        <f t="shared" si="6"/>
        <v/>
      </c>
      <c r="W7" t="str">
        <f t="shared" si="7"/>
        <v/>
      </c>
      <c r="Y7" t="s">
        <v>459</v>
      </c>
      <c r="Z7" t="s">
        <v>446</v>
      </c>
      <c r="AA7" s="21">
        <f t="shared" si="8"/>
        <v>4</v>
      </c>
      <c r="AB7" t="str">
        <f t="shared" si="9"/>
        <v>M-104</v>
      </c>
      <c r="AD7">
        <f t="shared" si="1"/>
        <v>40008314</v>
      </c>
      <c r="AE7" t="s">
        <v>194</v>
      </c>
      <c r="AF7" t="s">
        <v>749</v>
      </c>
      <c r="AG7">
        <f t="shared" si="10"/>
        <v>8314</v>
      </c>
      <c r="AH7">
        <f t="shared" si="11"/>
        <v>40008314</v>
      </c>
      <c r="AK7" t="s">
        <v>367</v>
      </c>
      <c r="AL7">
        <v>4</v>
      </c>
    </row>
    <row r="8" spans="1:38" x14ac:dyDescent="0.3">
      <c r="G8" t="s">
        <v>970</v>
      </c>
      <c r="H8" t="s">
        <v>968</v>
      </c>
      <c r="I8" s="21">
        <f t="shared" si="2"/>
        <v>5</v>
      </c>
      <c r="J8" s="29" t="str">
        <f t="shared" si="3"/>
        <v>T-364</v>
      </c>
      <c r="L8" t="s">
        <v>971</v>
      </c>
      <c r="M8" t="s">
        <v>968</v>
      </c>
      <c r="N8" s="21">
        <f t="shared" si="4"/>
        <v>5</v>
      </c>
      <c r="O8" t="str">
        <f t="shared" si="5"/>
        <v>C-365</v>
      </c>
      <c r="Q8" s="21" t="str">
        <f t="shared" si="12"/>
        <v/>
      </c>
      <c r="S8" t="str">
        <f t="shared" si="0"/>
        <v/>
      </c>
      <c r="V8" s="21" t="str">
        <f t="shared" si="6"/>
        <v/>
      </c>
      <c r="W8" t="str">
        <f t="shared" si="7"/>
        <v/>
      </c>
      <c r="Y8" t="s">
        <v>460</v>
      </c>
      <c r="Z8" t="s">
        <v>446</v>
      </c>
      <c r="AA8" s="21">
        <f t="shared" si="8"/>
        <v>5</v>
      </c>
      <c r="AB8" t="str">
        <f t="shared" si="9"/>
        <v>M-105</v>
      </c>
      <c r="AD8">
        <f t="shared" si="1"/>
        <v>40003302</v>
      </c>
      <c r="AE8" t="s">
        <v>47</v>
      </c>
      <c r="AF8" t="s">
        <v>749</v>
      </c>
      <c r="AG8">
        <f t="shared" si="10"/>
        <v>3302</v>
      </c>
      <c r="AH8">
        <f t="shared" si="11"/>
        <v>40003302</v>
      </c>
      <c r="AK8" t="s">
        <v>368</v>
      </c>
      <c r="AL8">
        <v>5</v>
      </c>
    </row>
    <row r="9" spans="1:38" x14ac:dyDescent="0.3">
      <c r="G9" t="s">
        <v>1369</v>
      </c>
      <c r="H9" t="s">
        <v>968</v>
      </c>
      <c r="I9" s="21">
        <f t="shared" si="2"/>
        <v>6</v>
      </c>
      <c r="J9" s="29" t="str">
        <f t="shared" si="3"/>
        <v>T-365</v>
      </c>
      <c r="L9" t="s">
        <v>1370</v>
      </c>
      <c r="M9" t="s">
        <v>968</v>
      </c>
      <c r="N9" s="21">
        <f t="shared" si="4"/>
        <v>6</v>
      </c>
      <c r="O9" t="str">
        <f t="shared" si="5"/>
        <v>C-366</v>
      </c>
      <c r="Q9" s="21" t="str">
        <f t="shared" si="12"/>
        <v/>
      </c>
      <c r="S9" t="str">
        <f t="shared" si="0"/>
        <v/>
      </c>
      <c r="V9" s="21" t="str">
        <f t="shared" si="6"/>
        <v/>
      </c>
      <c r="W9" t="str">
        <f t="shared" si="7"/>
        <v/>
      </c>
      <c r="Y9" t="s">
        <v>461</v>
      </c>
      <c r="Z9" t="s">
        <v>446</v>
      </c>
      <c r="AA9" s="21">
        <f t="shared" si="8"/>
        <v>6</v>
      </c>
      <c r="AB9" t="str">
        <f t="shared" si="9"/>
        <v>M-106</v>
      </c>
      <c r="AD9">
        <f t="shared" si="1"/>
        <v>40001107</v>
      </c>
      <c r="AE9" t="s">
        <v>27</v>
      </c>
      <c r="AF9" t="s">
        <v>749</v>
      </c>
      <c r="AG9">
        <f t="shared" si="10"/>
        <v>1107</v>
      </c>
      <c r="AH9">
        <f t="shared" si="11"/>
        <v>40001107</v>
      </c>
      <c r="AK9" t="s">
        <v>369</v>
      </c>
      <c r="AL9">
        <v>6</v>
      </c>
    </row>
    <row r="10" spans="1:38" x14ac:dyDescent="0.3">
      <c r="H10" s="21" t="str">
        <f t="shared" ref="H8:H68" si="13">+IF(G10="","",H9+1)</f>
        <v/>
      </c>
      <c r="I10" s="21" t="str">
        <f t="shared" si="2"/>
        <v/>
      </c>
      <c r="J10" s="29" t="str">
        <f t="shared" si="3"/>
        <v/>
      </c>
      <c r="N10" s="21" t="str">
        <f t="shared" si="4"/>
        <v/>
      </c>
      <c r="O10" t="str">
        <f t="shared" si="5"/>
        <v/>
      </c>
      <c r="Q10" s="21" t="str">
        <f t="shared" si="12"/>
        <v/>
      </c>
      <c r="S10" t="str">
        <f t="shared" si="0"/>
        <v/>
      </c>
      <c r="V10" s="21" t="str">
        <f t="shared" si="6"/>
        <v/>
      </c>
      <c r="W10" t="str">
        <f t="shared" si="7"/>
        <v/>
      </c>
      <c r="Y10" t="s">
        <v>462</v>
      </c>
      <c r="Z10" t="s">
        <v>446</v>
      </c>
      <c r="AA10" s="21">
        <f t="shared" si="8"/>
        <v>7</v>
      </c>
      <c r="AB10" t="str">
        <f t="shared" si="9"/>
        <v>M-107</v>
      </c>
      <c r="AD10">
        <f t="shared" si="1"/>
        <v>40010202</v>
      </c>
      <c r="AE10" t="s">
        <v>258</v>
      </c>
      <c r="AF10" t="s">
        <v>749</v>
      </c>
      <c r="AG10">
        <f t="shared" si="10"/>
        <v>10202</v>
      </c>
      <c r="AH10">
        <f t="shared" si="11"/>
        <v>40010202</v>
      </c>
      <c r="AK10" t="s">
        <v>370</v>
      </c>
      <c r="AL10">
        <v>7</v>
      </c>
    </row>
    <row r="11" spans="1:38" x14ac:dyDescent="0.3">
      <c r="H11" s="21" t="str">
        <f t="shared" si="13"/>
        <v/>
      </c>
      <c r="I11" s="21" t="str">
        <f t="shared" si="2"/>
        <v/>
      </c>
      <c r="J11" s="29" t="str">
        <f t="shared" si="3"/>
        <v/>
      </c>
      <c r="N11" s="21" t="str">
        <f t="shared" si="4"/>
        <v/>
      </c>
      <c r="O11" t="str">
        <f t="shared" si="5"/>
        <v/>
      </c>
      <c r="Q11" s="21" t="str">
        <f t="shared" si="12"/>
        <v/>
      </c>
      <c r="S11" t="str">
        <f t="shared" si="0"/>
        <v/>
      </c>
      <c r="V11" s="21" t="str">
        <f t="shared" si="6"/>
        <v/>
      </c>
      <c r="W11" t="str">
        <f t="shared" si="7"/>
        <v/>
      </c>
      <c r="Y11" t="s">
        <v>463</v>
      </c>
      <c r="Z11" t="s">
        <v>446</v>
      </c>
      <c r="AA11" s="21">
        <f t="shared" si="8"/>
        <v>8</v>
      </c>
      <c r="AB11" t="str">
        <f t="shared" si="9"/>
        <v>M-108</v>
      </c>
      <c r="AD11">
        <f t="shared" si="1"/>
        <v>40004103</v>
      </c>
      <c r="AE11" t="s">
        <v>51</v>
      </c>
      <c r="AF11" t="s">
        <v>749</v>
      </c>
      <c r="AG11">
        <f t="shared" si="10"/>
        <v>4103</v>
      </c>
      <c r="AH11">
        <f t="shared" si="11"/>
        <v>40004103</v>
      </c>
      <c r="AK11" t="s">
        <v>371</v>
      </c>
      <c r="AL11">
        <v>8</v>
      </c>
    </row>
    <row r="12" spans="1:38" x14ac:dyDescent="0.3">
      <c r="H12" s="21" t="str">
        <f t="shared" si="13"/>
        <v/>
      </c>
      <c r="I12" s="21" t="str">
        <f t="shared" si="2"/>
        <v/>
      </c>
      <c r="J12" s="29" t="str">
        <f t="shared" si="3"/>
        <v/>
      </c>
      <c r="N12" s="21" t="str">
        <f t="shared" si="4"/>
        <v/>
      </c>
      <c r="O12" t="str">
        <f t="shared" si="5"/>
        <v/>
      </c>
      <c r="Q12" s="21" t="str">
        <f t="shared" si="12"/>
        <v/>
      </c>
      <c r="S12" t="str">
        <f t="shared" si="0"/>
        <v/>
      </c>
      <c r="V12" s="21" t="str">
        <f t="shared" si="6"/>
        <v/>
      </c>
      <c r="W12" t="str">
        <f t="shared" si="7"/>
        <v/>
      </c>
      <c r="Y12" t="s">
        <v>464</v>
      </c>
      <c r="Z12" t="s">
        <v>446</v>
      </c>
      <c r="AA12" s="21">
        <f t="shared" si="8"/>
        <v>9</v>
      </c>
      <c r="AB12" t="str">
        <f t="shared" si="9"/>
        <v>M-109</v>
      </c>
      <c r="AD12">
        <f t="shared" si="1"/>
        <v>40009201</v>
      </c>
      <c r="AE12" t="s">
        <v>237</v>
      </c>
      <c r="AF12" t="s">
        <v>749</v>
      </c>
      <c r="AG12">
        <f t="shared" si="10"/>
        <v>9201</v>
      </c>
      <c r="AH12">
        <f t="shared" si="11"/>
        <v>40009201</v>
      </c>
      <c r="AK12" t="s">
        <v>372</v>
      </c>
      <c r="AL12">
        <v>9</v>
      </c>
    </row>
    <row r="13" spans="1:38" x14ac:dyDescent="0.3">
      <c r="H13" s="21" t="str">
        <f t="shared" si="13"/>
        <v/>
      </c>
      <c r="I13" s="21" t="str">
        <f t="shared" si="2"/>
        <v/>
      </c>
      <c r="J13" s="29" t="str">
        <f t="shared" si="3"/>
        <v/>
      </c>
      <c r="N13" s="21" t="str">
        <f t="shared" si="4"/>
        <v/>
      </c>
      <c r="O13" t="str">
        <f t="shared" si="5"/>
        <v/>
      </c>
      <c r="Q13" s="21" t="str">
        <f t="shared" si="12"/>
        <v/>
      </c>
      <c r="S13" t="str">
        <f t="shared" si="0"/>
        <v/>
      </c>
      <c r="V13" s="21" t="str">
        <f t="shared" si="6"/>
        <v/>
      </c>
      <c r="W13" t="str">
        <f t="shared" si="7"/>
        <v/>
      </c>
      <c r="Y13" t="s">
        <v>465</v>
      </c>
      <c r="Z13" t="s">
        <v>446</v>
      </c>
      <c r="AA13" s="21">
        <f t="shared" si="8"/>
        <v>10</v>
      </c>
      <c r="AB13" t="str">
        <f t="shared" si="9"/>
        <v>M-110</v>
      </c>
      <c r="AD13">
        <f t="shared" si="1"/>
        <v>40002101</v>
      </c>
      <c r="AE13" t="s">
        <v>15</v>
      </c>
      <c r="AF13" t="s">
        <v>749</v>
      </c>
      <c r="AG13">
        <f t="shared" si="10"/>
        <v>2101</v>
      </c>
      <c r="AH13">
        <f t="shared" si="11"/>
        <v>40002101</v>
      </c>
      <c r="AK13" t="s">
        <v>373</v>
      </c>
      <c r="AL13">
        <v>10</v>
      </c>
    </row>
    <row r="14" spans="1:38" x14ac:dyDescent="0.3">
      <c r="H14" s="21" t="str">
        <f t="shared" si="13"/>
        <v/>
      </c>
      <c r="I14" s="21" t="str">
        <f t="shared" si="2"/>
        <v/>
      </c>
      <c r="J14" s="29" t="str">
        <f t="shared" si="3"/>
        <v/>
      </c>
      <c r="N14" s="21" t="str">
        <f t="shared" si="4"/>
        <v/>
      </c>
      <c r="O14" t="str">
        <f t="shared" si="5"/>
        <v/>
      </c>
      <c r="Q14" s="21" t="str">
        <f t="shared" si="12"/>
        <v/>
      </c>
      <c r="S14" t="str">
        <f t="shared" si="0"/>
        <v/>
      </c>
      <c r="V14" s="21" t="str">
        <f t="shared" si="6"/>
        <v/>
      </c>
      <c r="W14" t="str">
        <f t="shared" si="7"/>
        <v/>
      </c>
      <c r="Y14" t="s">
        <v>466</v>
      </c>
      <c r="Z14" t="s">
        <v>446</v>
      </c>
      <c r="AA14" s="21">
        <f t="shared" si="8"/>
        <v>11</v>
      </c>
      <c r="AB14" t="str">
        <f t="shared" si="9"/>
        <v>M-111</v>
      </c>
      <c r="AD14">
        <f t="shared" si="1"/>
        <v>40008302</v>
      </c>
      <c r="AE14" t="s">
        <v>182</v>
      </c>
      <c r="AF14" t="s">
        <v>749</v>
      </c>
      <c r="AG14">
        <f t="shared" si="10"/>
        <v>8302</v>
      </c>
      <c r="AH14">
        <f t="shared" si="11"/>
        <v>40008302</v>
      </c>
      <c r="AK14" t="s">
        <v>374</v>
      </c>
      <c r="AL14">
        <v>11</v>
      </c>
    </row>
    <row r="15" spans="1:38" x14ac:dyDescent="0.3">
      <c r="H15" s="21" t="str">
        <f t="shared" si="13"/>
        <v/>
      </c>
      <c r="I15" s="21" t="str">
        <f t="shared" si="2"/>
        <v/>
      </c>
      <c r="J15" s="29" t="str">
        <f t="shared" si="3"/>
        <v/>
      </c>
      <c r="N15" s="21" t="str">
        <f t="shared" si="4"/>
        <v/>
      </c>
      <c r="O15" t="str">
        <f t="shared" si="5"/>
        <v/>
      </c>
      <c r="Q15" s="21" t="str">
        <f t="shared" si="12"/>
        <v/>
      </c>
      <c r="S15" t="str">
        <f t="shared" si="0"/>
        <v/>
      </c>
      <c r="V15" s="21" t="str">
        <f t="shared" si="6"/>
        <v/>
      </c>
      <c r="W15" t="str">
        <f t="shared" si="7"/>
        <v/>
      </c>
      <c r="Y15" t="s">
        <v>467</v>
      </c>
      <c r="Z15" t="s">
        <v>446</v>
      </c>
      <c r="AA15" s="21">
        <f t="shared" si="8"/>
        <v>12</v>
      </c>
      <c r="AB15" t="str">
        <f t="shared" si="9"/>
        <v>M-112</v>
      </c>
      <c r="AD15">
        <f t="shared" si="1"/>
        <v>40008202</v>
      </c>
      <c r="AE15" t="s">
        <v>175</v>
      </c>
      <c r="AF15" t="s">
        <v>749</v>
      </c>
      <c r="AG15">
        <f t="shared" si="10"/>
        <v>8202</v>
      </c>
      <c r="AH15">
        <f t="shared" si="11"/>
        <v>40008202</v>
      </c>
      <c r="AK15" t="s">
        <v>375</v>
      </c>
      <c r="AL15">
        <v>12</v>
      </c>
    </row>
    <row r="16" spans="1:38" x14ac:dyDescent="0.3">
      <c r="H16" s="21" t="str">
        <f t="shared" si="13"/>
        <v/>
      </c>
      <c r="I16" s="21" t="str">
        <f t="shared" si="2"/>
        <v/>
      </c>
      <c r="J16" s="29" t="str">
        <f t="shared" si="3"/>
        <v/>
      </c>
      <c r="N16" s="21" t="str">
        <f t="shared" si="4"/>
        <v/>
      </c>
      <c r="O16" t="str">
        <f t="shared" si="5"/>
        <v/>
      </c>
      <c r="Q16" s="21" t="str">
        <f t="shared" si="12"/>
        <v/>
      </c>
      <c r="S16" t="str">
        <f t="shared" si="0"/>
        <v/>
      </c>
      <c r="V16" s="21" t="str">
        <f t="shared" si="6"/>
        <v/>
      </c>
      <c r="W16" t="str">
        <f t="shared" si="7"/>
        <v/>
      </c>
      <c r="Y16" t="s">
        <v>468</v>
      </c>
      <c r="Z16" t="s">
        <v>446</v>
      </c>
      <c r="AA16" s="21">
        <f t="shared" si="8"/>
        <v>13</v>
      </c>
      <c r="AB16" t="str">
        <f t="shared" si="9"/>
        <v>M-113</v>
      </c>
      <c r="AD16">
        <f t="shared" si="1"/>
        <v>40015101</v>
      </c>
      <c r="AE16" t="s">
        <v>359</v>
      </c>
      <c r="AF16" t="s">
        <v>749</v>
      </c>
      <c r="AG16">
        <f t="shared" si="10"/>
        <v>15101</v>
      </c>
      <c r="AH16">
        <f t="shared" si="11"/>
        <v>40015101</v>
      </c>
      <c r="AK16" t="s">
        <v>376</v>
      </c>
      <c r="AL16">
        <v>13</v>
      </c>
    </row>
    <row r="17" spans="8:38" x14ac:dyDescent="0.3">
      <c r="H17" s="21" t="str">
        <f t="shared" si="13"/>
        <v/>
      </c>
      <c r="I17" s="21" t="str">
        <f t="shared" si="2"/>
        <v/>
      </c>
      <c r="J17" s="29" t="str">
        <f t="shared" si="3"/>
        <v/>
      </c>
      <c r="N17" s="21" t="str">
        <f t="shared" si="4"/>
        <v/>
      </c>
      <c r="O17" t="str">
        <f t="shared" si="5"/>
        <v/>
      </c>
      <c r="Q17" s="21" t="str">
        <f t="shared" si="12"/>
        <v/>
      </c>
      <c r="S17" t="str">
        <f t="shared" si="0"/>
        <v/>
      </c>
      <c r="V17" s="21" t="str">
        <f t="shared" si="6"/>
        <v/>
      </c>
      <c r="W17" t="str">
        <f t="shared" si="7"/>
        <v/>
      </c>
      <c r="Y17" t="s">
        <v>469</v>
      </c>
      <c r="Z17" t="s">
        <v>446</v>
      </c>
      <c r="AA17" s="21">
        <f t="shared" si="8"/>
        <v>14</v>
      </c>
      <c r="AB17" t="str">
        <f t="shared" si="9"/>
        <v>M-114</v>
      </c>
      <c r="AD17">
        <f t="shared" si="1"/>
        <v>40013402</v>
      </c>
      <c r="AE17" t="s">
        <v>335</v>
      </c>
      <c r="AF17" t="s">
        <v>749</v>
      </c>
      <c r="AG17">
        <f t="shared" si="10"/>
        <v>13402</v>
      </c>
      <c r="AH17">
        <f t="shared" si="11"/>
        <v>40013402</v>
      </c>
      <c r="AK17" t="s">
        <v>377</v>
      </c>
      <c r="AL17">
        <v>14</v>
      </c>
    </row>
    <row r="18" spans="8:38" x14ac:dyDescent="0.3">
      <c r="H18" s="21" t="str">
        <f t="shared" si="13"/>
        <v/>
      </c>
      <c r="I18" s="21" t="str">
        <f t="shared" si="2"/>
        <v/>
      </c>
      <c r="J18" s="29" t="str">
        <f t="shared" si="3"/>
        <v/>
      </c>
      <c r="N18" s="21" t="str">
        <f t="shared" si="4"/>
        <v/>
      </c>
      <c r="O18" t="str">
        <f t="shared" si="5"/>
        <v/>
      </c>
      <c r="Q18" s="21" t="str">
        <f t="shared" si="12"/>
        <v/>
      </c>
      <c r="S18" t="str">
        <f t="shared" si="0"/>
        <v/>
      </c>
      <c r="V18" s="21" t="str">
        <f t="shared" si="6"/>
        <v/>
      </c>
      <c r="W18" t="str">
        <f t="shared" si="7"/>
        <v/>
      </c>
      <c r="Y18" t="s">
        <v>470</v>
      </c>
      <c r="Z18" t="s">
        <v>446</v>
      </c>
      <c r="AA18" s="21">
        <f t="shared" si="8"/>
        <v>15</v>
      </c>
      <c r="AB18" t="str">
        <f t="shared" si="9"/>
        <v>M-115</v>
      </c>
      <c r="AD18">
        <f t="shared" si="1"/>
        <v>40016102</v>
      </c>
      <c r="AE18" t="s">
        <v>196</v>
      </c>
      <c r="AF18" t="s">
        <v>749</v>
      </c>
      <c r="AG18">
        <f t="shared" si="10"/>
        <v>16102</v>
      </c>
      <c r="AH18">
        <f t="shared" si="11"/>
        <v>40016102</v>
      </c>
      <c r="AK18" t="s">
        <v>378</v>
      </c>
      <c r="AL18">
        <v>15</v>
      </c>
    </row>
    <row r="19" spans="8:38" x14ac:dyDescent="0.3">
      <c r="H19" s="21" t="str">
        <f t="shared" si="13"/>
        <v/>
      </c>
      <c r="I19" s="21" t="str">
        <f t="shared" si="2"/>
        <v/>
      </c>
      <c r="J19" s="29" t="str">
        <f t="shared" si="3"/>
        <v/>
      </c>
      <c r="N19" s="21" t="str">
        <f t="shared" si="4"/>
        <v/>
      </c>
      <c r="O19" t="str">
        <f t="shared" si="5"/>
        <v/>
      </c>
      <c r="Q19" s="21" t="str">
        <f t="shared" si="12"/>
        <v/>
      </c>
      <c r="S19" t="str">
        <f t="shared" si="0"/>
        <v/>
      </c>
      <c r="V19" s="21" t="str">
        <f t="shared" si="6"/>
        <v/>
      </c>
      <c r="W19" t="str">
        <f t="shared" si="7"/>
        <v/>
      </c>
      <c r="Y19" t="s">
        <v>471</v>
      </c>
      <c r="Z19" t="s">
        <v>446</v>
      </c>
      <c r="AA19" s="21">
        <f t="shared" si="8"/>
        <v>16</v>
      </c>
      <c r="AB19" t="str">
        <f t="shared" si="9"/>
        <v>M-116</v>
      </c>
      <c r="AD19">
        <f t="shared" si="1"/>
        <v>40005402</v>
      </c>
      <c r="AE19" t="s">
        <v>75</v>
      </c>
      <c r="AF19" t="s">
        <v>749</v>
      </c>
      <c r="AG19">
        <f t="shared" si="10"/>
        <v>5402</v>
      </c>
      <c r="AH19">
        <f t="shared" si="11"/>
        <v>40005402</v>
      </c>
      <c r="AK19" t="s">
        <v>379</v>
      </c>
      <c r="AL19">
        <v>16</v>
      </c>
    </row>
    <row r="20" spans="8:38" x14ac:dyDescent="0.3">
      <c r="H20" s="21" t="str">
        <f t="shared" si="13"/>
        <v/>
      </c>
      <c r="I20" s="21" t="str">
        <f t="shared" si="2"/>
        <v/>
      </c>
      <c r="J20" s="29" t="str">
        <f t="shared" si="3"/>
        <v/>
      </c>
      <c r="N20" s="21" t="str">
        <f t="shared" si="4"/>
        <v/>
      </c>
      <c r="O20" t="str">
        <f t="shared" si="5"/>
        <v/>
      </c>
      <c r="Q20" s="21" t="str">
        <f t="shared" si="12"/>
        <v/>
      </c>
      <c r="S20" t="str">
        <f t="shared" si="0"/>
        <v/>
      </c>
      <c r="V20" s="21" t="str">
        <f t="shared" si="6"/>
        <v/>
      </c>
      <c r="W20" t="str">
        <f t="shared" si="7"/>
        <v/>
      </c>
      <c r="Y20" t="s">
        <v>472</v>
      </c>
      <c r="Z20" t="s">
        <v>446</v>
      </c>
      <c r="AA20" s="21">
        <f t="shared" si="8"/>
        <v>17</v>
      </c>
      <c r="AB20" t="str">
        <f t="shared" si="9"/>
        <v>M-117</v>
      </c>
      <c r="AD20">
        <f t="shared" si="1"/>
        <v>40012201</v>
      </c>
      <c r="AE20" t="s">
        <v>291</v>
      </c>
      <c r="AF20" t="s">
        <v>749</v>
      </c>
      <c r="AG20">
        <f t="shared" si="10"/>
        <v>12201</v>
      </c>
      <c r="AH20">
        <f t="shared" si="11"/>
        <v>40012201</v>
      </c>
      <c r="AK20" t="s">
        <v>26</v>
      </c>
      <c r="AL20">
        <v>1101</v>
      </c>
    </row>
    <row r="21" spans="8:38" x14ac:dyDescent="0.3">
      <c r="H21" s="21" t="str">
        <f t="shared" si="13"/>
        <v/>
      </c>
      <c r="I21" s="21" t="str">
        <f t="shared" si="2"/>
        <v/>
      </c>
      <c r="J21" s="29" t="str">
        <f t="shared" si="3"/>
        <v/>
      </c>
      <c r="N21" s="21" t="str">
        <f t="shared" si="4"/>
        <v/>
      </c>
      <c r="O21" t="str">
        <f t="shared" si="5"/>
        <v/>
      </c>
      <c r="Q21" s="21" t="str">
        <f t="shared" si="12"/>
        <v/>
      </c>
      <c r="S21" t="str">
        <f t="shared" si="0"/>
        <v/>
      </c>
      <c r="V21" s="21" t="str">
        <f t="shared" si="6"/>
        <v/>
      </c>
      <c r="W21" t="str">
        <f t="shared" si="7"/>
        <v/>
      </c>
      <c r="Y21" t="s">
        <v>473</v>
      </c>
      <c r="Z21" t="s">
        <v>446</v>
      </c>
      <c r="AA21" s="21">
        <f t="shared" si="8"/>
        <v>18</v>
      </c>
      <c r="AB21" t="str">
        <f t="shared" si="9"/>
        <v>M-118</v>
      </c>
      <c r="AD21">
        <f t="shared" si="1"/>
        <v>40008303</v>
      </c>
      <c r="AE21" t="s">
        <v>183</v>
      </c>
      <c r="AF21" t="s">
        <v>749</v>
      </c>
      <c r="AG21">
        <f t="shared" si="10"/>
        <v>8303</v>
      </c>
      <c r="AH21">
        <f t="shared" si="11"/>
        <v>40008303</v>
      </c>
      <c r="AK21" t="s">
        <v>27</v>
      </c>
      <c r="AL21">
        <v>1107</v>
      </c>
    </row>
    <row r="22" spans="8:38" x14ac:dyDescent="0.3">
      <c r="H22" s="21" t="str">
        <f t="shared" si="13"/>
        <v/>
      </c>
      <c r="I22" s="21" t="str">
        <f t="shared" si="2"/>
        <v/>
      </c>
      <c r="J22" s="29" t="str">
        <f t="shared" si="3"/>
        <v/>
      </c>
      <c r="N22" s="21" t="str">
        <f t="shared" si="4"/>
        <v/>
      </c>
      <c r="O22" t="str">
        <f t="shared" si="5"/>
        <v/>
      </c>
      <c r="Q22" s="21" t="str">
        <f t="shared" si="12"/>
        <v/>
      </c>
      <c r="S22" t="str">
        <f t="shared" si="0"/>
        <v/>
      </c>
      <c r="V22" s="21" t="str">
        <f t="shared" si="6"/>
        <v/>
      </c>
      <c r="W22" t="str">
        <f t="shared" si="7"/>
        <v/>
      </c>
      <c r="Y22" t="s">
        <v>474</v>
      </c>
      <c r="Z22" t="s">
        <v>446</v>
      </c>
      <c r="AA22" s="21">
        <f t="shared" si="8"/>
        <v>19</v>
      </c>
      <c r="AB22" t="str">
        <f t="shared" si="9"/>
        <v>M-119</v>
      </c>
      <c r="AD22">
        <f t="shared" si="1"/>
        <v>40002201</v>
      </c>
      <c r="AE22" t="s">
        <v>36</v>
      </c>
      <c r="AF22" t="s">
        <v>749</v>
      </c>
      <c r="AG22">
        <f t="shared" si="10"/>
        <v>2201</v>
      </c>
      <c r="AH22">
        <f t="shared" si="11"/>
        <v>40002201</v>
      </c>
      <c r="AK22" t="s">
        <v>28</v>
      </c>
      <c r="AL22">
        <v>1401</v>
      </c>
    </row>
    <row r="23" spans="8:38" x14ac:dyDescent="0.3">
      <c r="H23" s="21" t="str">
        <f t="shared" si="13"/>
        <v/>
      </c>
      <c r="I23" s="21" t="str">
        <f t="shared" si="2"/>
        <v/>
      </c>
      <c r="J23" s="29" t="str">
        <f t="shared" si="3"/>
        <v/>
      </c>
      <c r="N23" s="21" t="str">
        <f t="shared" si="4"/>
        <v/>
      </c>
      <c r="O23" t="str">
        <f t="shared" si="5"/>
        <v/>
      </c>
      <c r="Q23" s="21" t="str">
        <f t="shared" si="12"/>
        <v/>
      </c>
      <c r="S23" t="str">
        <f t="shared" si="0"/>
        <v/>
      </c>
      <c r="V23" s="21" t="str">
        <f t="shared" si="6"/>
        <v/>
      </c>
      <c r="W23" t="str">
        <f t="shared" si="7"/>
        <v/>
      </c>
      <c r="Y23" t="s">
        <v>475</v>
      </c>
      <c r="Z23" t="s">
        <v>446</v>
      </c>
      <c r="AA23" s="21">
        <f t="shared" si="8"/>
        <v>20</v>
      </c>
      <c r="AB23" t="str">
        <f t="shared" si="9"/>
        <v>M-120</v>
      </c>
      <c r="AD23">
        <f t="shared" si="1"/>
        <v>40010102</v>
      </c>
      <c r="AE23" t="s">
        <v>249</v>
      </c>
      <c r="AF23" t="s">
        <v>749</v>
      </c>
      <c r="AG23">
        <f t="shared" si="10"/>
        <v>10102</v>
      </c>
      <c r="AH23">
        <f t="shared" si="11"/>
        <v>40010102</v>
      </c>
      <c r="AK23" t="s">
        <v>29</v>
      </c>
      <c r="AL23">
        <v>1402</v>
      </c>
    </row>
    <row r="24" spans="8:38" x14ac:dyDescent="0.3">
      <c r="H24" s="21" t="str">
        <f t="shared" si="13"/>
        <v/>
      </c>
      <c r="I24" s="21" t="str">
        <f t="shared" si="2"/>
        <v/>
      </c>
      <c r="J24" s="29" t="str">
        <f t="shared" si="3"/>
        <v/>
      </c>
      <c r="N24" s="21" t="str">
        <f t="shared" si="4"/>
        <v/>
      </c>
      <c r="O24" t="str">
        <f t="shared" si="5"/>
        <v/>
      </c>
      <c r="Q24" s="21" t="str">
        <f t="shared" si="12"/>
        <v/>
      </c>
      <c r="S24" t="str">
        <f t="shared" si="0"/>
        <v/>
      </c>
      <c r="V24" s="21" t="str">
        <f t="shared" si="6"/>
        <v/>
      </c>
      <c r="W24" t="str">
        <f t="shared" si="7"/>
        <v/>
      </c>
      <c r="Y24" t="s">
        <v>476</v>
      </c>
      <c r="Z24" t="s">
        <v>446</v>
      </c>
      <c r="AA24" s="21">
        <f t="shared" si="8"/>
        <v>21</v>
      </c>
      <c r="AB24" t="str">
        <f t="shared" si="9"/>
        <v>M-121</v>
      </c>
      <c r="AD24">
        <f t="shared" si="1"/>
        <v>40003102</v>
      </c>
      <c r="AE24" t="s">
        <v>42</v>
      </c>
      <c r="AF24" t="s">
        <v>749</v>
      </c>
      <c r="AG24">
        <f t="shared" si="10"/>
        <v>3102</v>
      </c>
      <c r="AH24">
        <f t="shared" si="11"/>
        <v>40003102</v>
      </c>
      <c r="AK24" t="s">
        <v>30</v>
      </c>
      <c r="AL24">
        <v>1403</v>
      </c>
    </row>
    <row r="25" spans="8:38" x14ac:dyDescent="0.3">
      <c r="H25" s="21" t="str">
        <f t="shared" si="13"/>
        <v/>
      </c>
      <c r="I25" s="21" t="str">
        <f t="shared" si="2"/>
        <v/>
      </c>
      <c r="J25" s="29" t="str">
        <f t="shared" si="3"/>
        <v/>
      </c>
      <c r="N25" s="21" t="str">
        <f t="shared" si="4"/>
        <v/>
      </c>
      <c r="O25" t="str">
        <f t="shared" si="5"/>
        <v/>
      </c>
      <c r="Q25" s="21" t="str">
        <f t="shared" si="12"/>
        <v/>
      </c>
      <c r="S25" t="str">
        <f t="shared" si="0"/>
        <v/>
      </c>
      <c r="V25" s="21" t="str">
        <f t="shared" si="6"/>
        <v/>
      </c>
      <c r="W25" t="str">
        <f t="shared" si="7"/>
        <v/>
      </c>
      <c r="Y25" t="s">
        <v>477</v>
      </c>
      <c r="Z25" t="s">
        <v>446</v>
      </c>
      <c r="AA25" s="21">
        <f t="shared" si="8"/>
        <v>22</v>
      </c>
      <c r="AB25" t="str">
        <f t="shared" si="9"/>
        <v>M-122</v>
      </c>
      <c r="AD25">
        <f t="shared" si="1"/>
        <v>40005502</v>
      </c>
      <c r="AE25" t="s">
        <v>80</v>
      </c>
      <c r="AF25" t="s">
        <v>749</v>
      </c>
      <c r="AG25">
        <f t="shared" si="10"/>
        <v>5502</v>
      </c>
      <c r="AH25">
        <f t="shared" si="11"/>
        <v>40005502</v>
      </c>
      <c r="AK25" t="s">
        <v>31</v>
      </c>
      <c r="AL25">
        <v>1404</v>
      </c>
    </row>
    <row r="26" spans="8:38" x14ac:dyDescent="0.3">
      <c r="H26" s="21" t="str">
        <f t="shared" si="13"/>
        <v/>
      </c>
      <c r="I26" s="21" t="str">
        <f t="shared" si="2"/>
        <v/>
      </c>
      <c r="J26" s="29" t="str">
        <f t="shared" si="3"/>
        <v/>
      </c>
      <c r="N26" s="21" t="str">
        <f t="shared" si="4"/>
        <v/>
      </c>
      <c r="O26" t="str">
        <f t="shared" si="5"/>
        <v/>
      </c>
      <c r="Q26" s="21" t="str">
        <f t="shared" si="12"/>
        <v/>
      </c>
      <c r="S26" t="str">
        <f t="shared" si="0"/>
        <v/>
      </c>
      <c r="V26" s="21" t="str">
        <f t="shared" si="6"/>
        <v/>
      </c>
      <c r="W26" t="str">
        <f t="shared" si="7"/>
        <v/>
      </c>
      <c r="Y26" t="s">
        <v>478</v>
      </c>
      <c r="Z26" t="s">
        <v>446</v>
      </c>
      <c r="AA26" s="21">
        <f t="shared" si="8"/>
        <v>23</v>
      </c>
      <c r="AB26" t="str">
        <f t="shared" si="9"/>
        <v>M-123</v>
      </c>
      <c r="AD26">
        <f t="shared" si="1"/>
        <v>40013403</v>
      </c>
      <c r="AE26" t="s">
        <v>336</v>
      </c>
      <c r="AF26" t="s">
        <v>749</v>
      </c>
      <c r="AG26">
        <f t="shared" si="10"/>
        <v>13403</v>
      </c>
      <c r="AH26">
        <f t="shared" si="11"/>
        <v>40013403</v>
      </c>
      <c r="AK26" t="s">
        <v>32</v>
      </c>
      <c r="AL26">
        <v>1405</v>
      </c>
    </row>
    <row r="27" spans="8:38" x14ac:dyDescent="0.3">
      <c r="H27" s="21" t="str">
        <f t="shared" si="13"/>
        <v/>
      </c>
      <c r="I27" s="21" t="str">
        <f t="shared" si="2"/>
        <v/>
      </c>
      <c r="J27" s="29" t="str">
        <f t="shared" si="3"/>
        <v/>
      </c>
      <c r="N27" s="21" t="str">
        <f t="shared" si="4"/>
        <v/>
      </c>
      <c r="O27" t="str">
        <f t="shared" si="5"/>
        <v/>
      </c>
      <c r="Q27" s="21" t="str">
        <f t="shared" si="12"/>
        <v/>
      </c>
      <c r="S27" t="str">
        <f t="shared" si="0"/>
        <v/>
      </c>
      <c r="V27" s="21" t="str">
        <f t="shared" si="6"/>
        <v/>
      </c>
      <c r="W27" t="str">
        <f t="shared" si="7"/>
        <v/>
      </c>
      <c r="Y27" t="s">
        <v>479</v>
      </c>
      <c r="Z27" t="s">
        <v>446</v>
      </c>
      <c r="AA27" s="21">
        <f t="shared" si="8"/>
        <v>24</v>
      </c>
      <c r="AB27" t="str">
        <f t="shared" si="9"/>
        <v>M-124</v>
      </c>
      <c r="AD27">
        <f t="shared" si="1"/>
        <v>40005302</v>
      </c>
      <c r="AE27" t="s">
        <v>71</v>
      </c>
      <c r="AF27" t="s">
        <v>749</v>
      </c>
      <c r="AG27">
        <f t="shared" si="10"/>
        <v>5302</v>
      </c>
      <c r="AH27">
        <f t="shared" si="11"/>
        <v>40005302</v>
      </c>
      <c r="AK27" t="s">
        <v>15</v>
      </c>
      <c r="AL27">
        <v>2101</v>
      </c>
    </row>
    <row r="28" spans="8:38" x14ac:dyDescent="0.3">
      <c r="H28" s="21" t="str">
        <f t="shared" si="13"/>
        <v/>
      </c>
      <c r="I28" s="21" t="str">
        <f t="shared" si="2"/>
        <v/>
      </c>
      <c r="J28" s="29" t="str">
        <f t="shared" si="3"/>
        <v/>
      </c>
      <c r="N28" s="21" t="str">
        <f t="shared" si="4"/>
        <v/>
      </c>
      <c r="O28" t="str">
        <f t="shared" si="5"/>
        <v/>
      </c>
      <c r="Q28" s="29" t="str">
        <f t="shared" ref="Q28:Q69" si="14">++IF(R28="","",Q27+1)</f>
        <v/>
      </c>
      <c r="S28" t="str">
        <f t="shared" si="0"/>
        <v/>
      </c>
      <c r="V28" s="21" t="str">
        <f t="shared" si="6"/>
        <v/>
      </c>
      <c r="W28" t="str">
        <f t="shared" si="7"/>
        <v/>
      </c>
      <c r="Y28" t="s">
        <v>480</v>
      </c>
      <c r="Z28" t="s">
        <v>446</v>
      </c>
      <c r="AA28" s="21">
        <f t="shared" si="8"/>
        <v>25</v>
      </c>
      <c r="AB28" t="str">
        <f t="shared" si="9"/>
        <v>M-125</v>
      </c>
      <c r="AD28">
        <f t="shared" si="1"/>
        <v>40015102</v>
      </c>
      <c r="AE28" t="s">
        <v>360</v>
      </c>
      <c r="AF28" t="s">
        <v>749</v>
      </c>
      <c r="AG28">
        <f t="shared" si="10"/>
        <v>15102</v>
      </c>
      <c r="AH28">
        <f t="shared" si="11"/>
        <v>40015102</v>
      </c>
      <c r="AK28" t="s">
        <v>33</v>
      </c>
      <c r="AL28">
        <v>2102</v>
      </c>
    </row>
    <row r="29" spans="8:38" x14ac:dyDescent="0.3">
      <c r="H29" s="21" t="str">
        <f t="shared" si="13"/>
        <v/>
      </c>
      <c r="I29" s="21" t="str">
        <f t="shared" si="2"/>
        <v/>
      </c>
      <c r="J29" s="29" t="str">
        <f t="shared" si="3"/>
        <v/>
      </c>
      <c r="N29" s="21" t="str">
        <f t="shared" si="4"/>
        <v/>
      </c>
      <c r="O29" t="str">
        <f t="shared" si="5"/>
        <v/>
      </c>
      <c r="Q29" s="29" t="str">
        <f t="shared" si="14"/>
        <v/>
      </c>
      <c r="S29" t="str">
        <f t="shared" si="0"/>
        <v/>
      </c>
      <c r="V29" s="21" t="str">
        <f t="shared" si="6"/>
        <v/>
      </c>
      <c r="W29" t="str">
        <f t="shared" si="7"/>
        <v/>
      </c>
      <c r="Y29" t="s">
        <v>481</v>
      </c>
      <c r="Z29" t="s">
        <v>446</v>
      </c>
      <c r="AA29" s="21">
        <f t="shared" si="8"/>
        <v>26</v>
      </c>
      <c r="AB29" t="str">
        <f t="shared" si="9"/>
        <v>M-126</v>
      </c>
      <c r="AD29">
        <f t="shared" si="1"/>
        <v>40001402</v>
      </c>
      <c r="AE29" t="s">
        <v>29</v>
      </c>
      <c r="AF29" t="s">
        <v>749</v>
      </c>
      <c r="AG29">
        <f t="shared" si="10"/>
        <v>1402</v>
      </c>
      <c r="AH29">
        <f t="shared" si="11"/>
        <v>40001402</v>
      </c>
      <c r="AK29" t="s">
        <v>34</v>
      </c>
      <c r="AL29">
        <v>2103</v>
      </c>
    </row>
    <row r="30" spans="8:38" x14ac:dyDescent="0.3">
      <c r="H30" s="21" t="str">
        <f t="shared" si="13"/>
        <v/>
      </c>
      <c r="I30" s="21" t="str">
        <f t="shared" si="2"/>
        <v/>
      </c>
      <c r="J30" s="29" t="str">
        <f t="shared" si="3"/>
        <v/>
      </c>
      <c r="N30" s="21" t="str">
        <f t="shared" si="4"/>
        <v/>
      </c>
      <c r="O30" t="str">
        <f t="shared" si="5"/>
        <v/>
      </c>
      <c r="Q30" s="29" t="str">
        <f t="shared" si="14"/>
        <v/>
      </c>
      <c r="S30" t="str">
        <f t="shared" si="0"/>
        <v/>
      </c>
      <c r="V30" s="21" t="str">
        <f t="shared" si="6"/>
        <v/>
      </c>
      <c r="W30" t="str">
        <f t="shared" si="7"/>
        <v/>
      </c>
      <c r="Y30" t="s">
        <v>482</v>
      </c>
      <c r="Z30" t="s">
        <v>446</v>
      </c>
      <c r="AA30" s="21">
        <f t="shared" si="8"/>
        <v>27</v>
      </c>
      <c r="AB30" t="str">
        <f t="shared" si="9"/>
        <v>M-127</v>
      </c>
      <c r="AD30">
        <f t="shared" si="1"/>
        <v>40004202</v>
      </c>
      <c r="AE30" t="s">
        <v>56</v>
      </c>
      <c r="AF30" t="s">
        <v>749</v>
      </c>
      <c r="AG30">
        <f t="shared" si="10"/>
        <v>4202</v>
      </c>
      <c r="AH30">
        <f t="shared" si="11"/>
        <v>40004202</v>
      </c>
      <c r="AK30" t="s">
        <v>35</v>
      </c>
      <c r="AL30">
        <v>2104</v>
      </c>
    </row>
    <row r="31" spans="8:38" x14ac:dyDescent="0.3">
      <c r="H31" s="21" t="str">
        <f t="shared" si="13"/>
        <v/>
      </c>
      <c r="I31" s="21" t="str">
        <f t="shared" si="2"/>
        <v/>
      </c>
      <c r="J31" s="29" t="str">
        <f t="shared" si="3"/>
        <v/>
      </c>
      <c r="N31" s="21" t="str">
        <f t="shared" si="4"/>
        <v/>
      </c>
      <c r="O31" t="str">
        <f t="shared" si="5"/>
        <v/>
      </c>
      <c r="Q31" s="29" t="str">
        <f t="shared" si="14"/>
        <v/>
      </c>
      <c r="S31" t="str">
        <f t="shared" si="0"/>
        <v/>
      </c>
      <c r="V31" s="21" t="str">
        <f t="shared" si="6"/>
        <v/>
      </c>
      <c r="W31" t="str">
        <f t="shared" si="7"/>
        <v/>
      </c>
      <c r="Y31" t="s">
        <v>483</v>
      </c>
      <c r="Z31" t="s">
        <v>446</v>
      </c>
      <c r="AA31" s="21">
        <f t="shared" si="8"/>
        <v>28</v>
      </c>
      <c r="AB31" t="str">
        <f t="shared" si="9"/>
        <v>M-128</v>
      </c>
      <c r="AD31">
        <f t="shared" si="1"/>
        <v>40008203</v>
      </c>
      <c r="AE31" t="s">
        <v>176</v>
      </c>
      <c r="AF31" t="s">
        <v>749</v>
      </c>
      <c r="AG31">
        <f t="shared" si="10"/>
        <v>8203</v>
      </c>
      <c r="AH31">
        <f t="shared" si="11"/>
        <v>40008203</v>
      </c>
      <c r="AK31" t="s">
        <v>36</v>
      </c>
      <c r="AL31">
        <v>2201</v>
      </c>
    </row>
    <row r="32" spans="8:38" x14ac:dyDescent="0.3">
      <c r="H32" s="21" t="str">
        <f t="shared" si="13"/>
        <v/>
      </c>
      <c r="I32" s="21" t="str">
        <f t="shared" si="2"/>
        <v/>
      </c>
      <c r="J32" s="29" t="str">
        <f t="shared" si="3"/>
        <v/>
      </c>
      <c r="N32" s="21" t="str">
        <f t="shared" si="4"/>
        <v/>
      </c>
      <c r="O32" t="str">
        <f t="shared" si="5"/>
        <v/>
      </c>
      <c r="Q32" s="29" t="str">
        <f t="shared" si="14"/>
        <v/>
      </c>
      <c r="S32" t="str">
        <f t="shared" si="0"/>
        <v/>
      </c>
      <c r="V32" s="21" t="str">
        <f t="shared" si="6"/>
        <v/>
      </c>
      <c r="W32" t="str">
        <f t="shared" si="7"/>
        <v/>
      </c>
      <c r="Y32" t="s">
        <v>484</v>
      </c>
      <c r="Z32" t="s">
        <v>446</v>
      </c>
      <c r="AA32" s="21">
        <f t="shared" si="8"/>
        <v>29</v>
      </c>
      <c r="AB32" t="str">
        <f t="shared" si="9"/>
        <v>M-129</v>
      </c>
      <c r="AD32">
        <f t="shared" si="1"/>
        <v>40009102</v>
      </c>
      <c r="AE32" t="s">
        <v>217</v>
      </c>
      <c r="AF32" t="s">
        <v>749</v>
      </c>
      <c r="AG32">
        <f t="shared" si="10"/>
        <v>9102</v>
      </c>
      <c r="AH32">
        <f t="shared" si="11"/>
        <v>40009102</v>
      </c>
      <c r="AK32" t="s">
        <v>37</v>
      </c>
      <c r="AL32">
        <v>2202</v>
      </c>
    </row>
    <row r="33" spans="8:38" x14ac:dyDescent="0.3">
      <c r="H33" s="21" t="str">
        <f t="shared" si="13"/>
        <v/>
      </c>
      <c r="I33" s="21" t="str">
        <f t="shared" si="2"/>
        <v/>
      </c>
      <c r="J33" s="29" t="str">
        <f t="shared" si="3"/>
        <v/>
      </c>
      <c r="N33" s="21" t="str">
        <f t="shared" si="4"/>
        <v/>
      </c>
      <c r="O33" t="str">
        <f t="shared" si="5"/>
        <v/>
      </c>
      <c r="Q33" s="29" t="str">
        <f t="shared" si="14"/>
        <v/>
      </c>
      <c r="S33" t="str">
        <f t="shared" si="0"/>
        <v/>
      </c>
      <c r="V33" s="21" t="str">
        <f t="shared" si="6"/>
        <v/>
      </c>
      <c r="W33" t="str">
        <f t="shared" si="7"/>
        <v/>
      </c>
      <c r="Y33" t="s">
        <v>485</v>
      </c>
      <c r="Z33" t="s">
        <v>446</v>
      </c>
      <c r="AA33" s="21">
        <f t="shared" si="8"/>
        <v>30</v>
      </c>
      <c r="AB33" t="str">
        <f t="shared" si="9"/>
        <v>M-130</v>
      </c>
      <c r="AD33">
        <f t="shared" si="1"/>
        <v>40005603</v>
      </c>
      <c r="AE33" t="s">
        <v>86</v>
      </c>
      <c r="AF33" t="s">
        <v>749</v>
      </c>
      <c r="AG33">
        <f t="shared" si="10"/>
        <v>5603</v>
      </c>
      <c r="AH33">
        <f t="shared" si="11"/>
        <v>40005603</v>
      </c>
      <c r="AK33" t="s">
        <v>38</v>
      </c>
      <c r="AL33">
        <v>2203</v>
      </c>
    </row>
    <row r="34" spans="8:38" x14ac:dyDescent="0.3">
      <c r="H34" s="21" t="str">
        <f t="shared" si="13"/>
        <v/>
      </c>
      <c r="I34" s="21" t="str">
        <f t="shared" si="2"/>
        <v/>
      </c>
      <c r="J34" s="29" t="str">
        <f t="shared" si="3"/>
        <v/>
      </c>
      <c r="N34" s="21" t="str">
        <f t="shared" si="4"/>
        <v/>
      </c>
      <c r="O34" t="str">
        <f t="shared" si="5"/>
        <v/>
      </c>
      <c r="Q34" s="29" t="str">
        <f t="shared" si="14"/>
        <v/>
      </c>
      <c r="S34" t="str">
        <f t="shared" si="0"/>
        <v/>
      </c>
      <c r="V34" s="21" t="str">
        <f t="shared" si="6"/>
        <v/>
      </c>
      <c r="W34" t="str">
        <f t="shared" si="7"/>
        <v/>
      </c>
      <c r="Y34" t="s">
        <v>486</v>
      </c>
      <c r="Z34" t="s">
        <v>446</v>
      </c>
      <c r="AA34" s="21">
        <f t="shared" si="8"/>
        <v>31</v>
      </c>
      <c r="AB34" t="str">
        <f t="shared" si="9"/>
        <v>M-131</v>
      </c>
      <c r="AD34">
        <f t="shared" si="1"/>
        <v>40005102</v>
      </c>
      <c r="AE34" t="s">
        <v>63</v>
      </c>
      <c r="AF34" t="s">
        <v>749</v>
      </c>
      <c r="AG34">
        <f t="shared" si="10"/>
        <v>5102</v>
      </c>
      <c r="AH34">
        <f t="shared" si="11"/>
        <v>40005102</v>
      </c>
      <c r="AK34" t="s">
        <v>39</v>
      </c>
      <c r="AL34">
        <v>2301</v>
      </c>
    </row>
    <row r="35" spans="8:38" x14ac:dyDescent="0.3">
      <c r="H35" s="21" t="str">
        <f t="shared" si="13"/>
        <v/>
      </c>
      <c r="I35" s="21" t="str">
        <f t="shared" si="2"/>
        <v/>
      </c>
      <c r="J35" s="29" t="str">
        <f t="shared" si="3"/>
        <v/>
      </c>
      <c r="N35" s="21" t="str">
        <f t="shared" si="4"/>
        <v/>
      </c>
      <c r="O35" t="str">
        <f t="shared" si="5"/>
        <v/>
      </c>
      <c r="Q35" s="29" t="str">
        <f t="shared" si="14"/>
        <v/>
      </c>
      <c r="S35" t="str">
        <f t="shared" si="0"/>
        <v/>
      </c>
      <c r="V35" s="21" t="str">
        <f t="shared" si="6"/>
        <v/>
      </c>
      <c r="W35" t="str">
        <f t="shared" si="7"/>
        <v/>
      </c>
      <c r="Y35" t="s">
        <v>487</v>
      </c>
      <c r="Z35" t="s">
        <v>446</v>
      </c>
      <c r="AA35" s="21">
        <f t="shared" si="8"/>
        <v>32</v>
      </c>
      <c r="AB35" t="str">
        <f t="shared" si="9"/>
        <v>M-132</v>
      </c>
      <c r="AD35">
        <f t="shared" si="1"/>
        <v>40010201</v>
      </c>
      <c r="AE35" t="s">
        <v>257</v>
      </c>
      <c r="AF35" t="s">
        <v>749</v>
      </c>
      <c r="AG35">
        <f t="shared" si="10"/>
        <v>10201</v>
      </c>
      <c r="AH35">
        <f t="shared" si="11"/>
        <v>40010201</v>
      </c>
      <c r="AK35" t="s">
        <v>40</v>
      </c>
      <c r="AL35">
        <v>2302</v>
      </c>
    </row>
    <row r="36" spans="8:38" x14ac:dyDescent="0.3">
      <c r="H36" s="21" t="str">
        <f t="shared" si="13"/>
        <v/>
      </c>
      <c r="I36" s="21" t="str">
        <f t="shared" si="2"/>
        <v/>
      </c>
      <c r="J36" s="29" t="str">
        <f t="shared" si="3"/>
        <v/>
      </c>
      <c r="N36" s="21" t="str">
        <f t="shared" si="4"/>
        <v/>
      </c>
      <c r="O36" t="str">
        <f t="shared" si="5"/>
        <v/>
      </c>
      <c r="Q36" s="29" t="str">
        <f t="shared" si="14"/>
        <v/>
      </c>
      <c r="S36" t="str">
        <f t="shared" si="0"/>
        <v/>
      </c>
      <c r="V36" s="21" t="str">
        <f t="shared" si="6"/>
        <v/>
      </c>
      <c r="W36" t="str">
        <f t="shared" si="7"/>
        <v/>
      </c>
      <c r="Y36" t="s">
        <v>488</v>
      </c>
      <c r="Z36" t="s">
        <v>446</v>
      </c>
      <c r="AA36" s="21">
        <f t="shared" si="8"/>
        <v>33</v>
      </c>
      <c r="AB36" t="str">
        <f t="shared" si="9"/>
        <v>M-133</v>
      </c>
      <c r="AD36">
        <f t="shared" si="1"/>
        <v>40005702</v>
      </c>
      <c r="AE36" t="s">
        <v>91</v>
      </c>
      <c r="AF36" t="s">
        <v>749</v>
      </c>
      <c r="AG36">
        <f t="shared" si="10"/>
        <v>5702</v>
      </c>
      <c r="AH36">
        <f t="shared" si="11"/>
        <v>40005702</v>
      </c>
      <c r="AK36" t="s">
        <v>41</v>
      </c>
      <c r="AL36">
        <v>3101</v>
      </c>
    </row>
    <row r="37" spans="8:38" x14ac:dyDescent="0.3">
      <c r="H37" s="21" t="str">
        <f t="shared" si="13"/>
        <v/>
      </c>
      <c r="I37" s="21" t="str">
        <f t="shared" si="2"/>
        <v/>
      </c>
      <c r="J37" s="29" t="str">
        <f t="shared" si="3"/>
        <v/>
      </c>
      <c r="N37" s="21" t="str">
        <f t="shared" si="4"/>
        <v/>
      </c>
      <c r="O37" t="str">
        <f t="shared" si="5"/>
        <v/>
      </c>
      <c r="Q37" s="29" t="str">
        <f t="shared" si="14"/>
        <v/>
      </c>
      <c r="S37" t="str">
        <f t="shared" si="0"/>
        <v/>
      </c>
      <c r="V37" s="21" t="str">
        <f t="shared" si="6"/>
        <v/>
      </c>
      <c r="W37" t="str">
        <f t="shared" si="7"/>
        <v/>
      </c>
      <c r="Y37" t="s">
        <v>489</v>
      </c>
      <c r="Z37" t="s">
        <v>446</v>
      </c>
      <c r="AA37" s="21">
        <f t="shared" si="8"/>
        <v>34</v>
      </c>
      <c r="AB37" t="str">
        <f t="shared" si="9"/>
        <v>M-134</v>
      </c>
      <c r="AD37">
        <f t="shared" si="1"/>
        <v>40007201</v>
      </c>
      <c r="AE37" t="s">
        <v>142</v>
      </c>
      <c r="AF37" t="s">
        <v>749</v>
      </c>
      <c r="AG37">
        <f t="shared" si="10"/>
        <v>7201</v>
      </c>
      <c r="AH37">
        <f t="shared" si="11"/>
        <v>40007201</v>
      </c>
      <c r="AK37" t="s">
        <v>42</v>
      </c>
      <c r="AL37">
        <v>3102</v>
      </c>
    </row>
    <row r="38" spans="8:38" x14ac:dyDescent="0.3">
      <c r="H38" s="21" t="str">
        <f t="shared" si="13"/>
        <v/>
      </c>
      <c r="I38" s="21" t="str">
        <f t="shared" si="2"/>
        <v/>
      </c>
      <c r="J38" s="29" t="str">
        <f t="shared" si="3"/>
        <v/>
      </c>
      <c r="N38" s="21" t="str">
        <f t="shared" si="4"/>
        <v/>
      </c>
      <c r="O38" t="str">
        <f t="shared" si="5"/>
        <v/>
      </c>
      <c r="Q38" s="29" t="str">
        <f t="shared" si="14"/>
        <v/>
      </c>
      <c r="S38" t="str">
        <f t="shared" si="0"/>
        <v/>
      </c>
      <c r="V38" s="21" t="str">
        <f t="shared" si="6"/>
        <v/>
      </c>
      <c r="W38" t="str">
        <f t="shared" si="7"/>
        <v/>
      </c>
      <c r="Y38" t="s">
        <v>490</v>
      </c>
      <c r="Z38" t="s">
        <v>446</v>
      </c>
      <c r="AA38" s="21">
        <f t="shared" si="8"/>
        <v>35</v>
      </c>
      <c r="AB38" t="str">
        <f t="shared" si="9"/>
        <v>M-135</v>
      </c>
      <c r="AD38">
        <f t="shared" si="1"/>
        <v>40013102</v>
      </c>
      <c r="AE38" t="s">
        <v>298</v>
      </c>
      <c r="AF38" t="s">
        <v>749</v>
      </c>
      <c r="AG38">
        <f t="shared" si="10"/>
        <v>13102</v>
      </c>
      <c r="AH38">
        <f t="shared" si="11"/>
        <v>40013102</v>
      </c>
      <c r="AK38" t="s">
        <v>43</v>
      </c>
      <c r="AL38">
        <v>3103</v>
      </c>
    </row>
    <row r="39" spans="8:38" x14ac:dyDescent="0.3">
      <c r="H39" s="21" t="str">
        <f t="shared" si="13"/>
        <v/>
      </c>
      <c r="I39" s="21" t="str">
        <f t="shared" si="2"/>
        <v/>
      </c>
      <c r="J39" s="29" t="str">
        <f t="shared" si="3"/>
        <v/>
      </c>
      <c r="N39" s="21" t="str">
        <f t="shared" si="4"/>
        <v/>
      </c>
      <c r="O39" t="str">
        <f t="shared" si="5"/>
        <v/>
      </c>
      <c r="Q39" s="29" t="str">
        <f t="shared" si="14"/>
        <v/>
      </c>
      <c r="S39" t="str">
        <f t="shared" si="0"/>
        <v/>
      </c>
      <c r="V39" s="21" t="str">
        <f t="shared" si="6"/>
        <v/>
      </c>
      <c r="W39" t="str">
        <f t="shared" si="7"/>
        <v/>
      </c>
      <c r="Y39" t="s">
        <v>491</v>
      </c>
      <c r="Z39" t="s">
        <v>446</v>
      </c>
      <c r="AA39" s="21">
        <f t="shared" si="8"/>
        <v>36</v>
      </c>
      <c r="AB39" t="str">
        <f t="shared" si="9"/>
        <v>M-136</v>
      </c>
      <c r="AD39">
        <f t="shared" si="1"/>
        <v>40013103</v>
      </c>
      <c r="AE39" t="s">
        <v>299</v>
      </c>
      <c r="AF39" t="s">
        <v>749</v>
      </c>
      <c r="AG39">
        <f t="shared" si="10"/>
        <v>13103</v>
      </c>
      <c r="AH39">
        <f t="shared" si="11"/>
        <v>40013103</v>
      </c>
      <c r="AK39" t="s">
        <v>44</v>
      </c>
      <c r="AL39">
        <v>3201</v>
      </c>
    </row>
    <row r="40" spans="8:38" x14ac:dyDescent="0.3">
      <c r="H40" s="21" t="str">
        <f t="shared" si="13"/>
        <v/>
      </c>
      <c r="I40" s="21" t="str">
        <f t="shared" si="2"/>
        <v/>
      </c>
      <c r="J40" s="29" t="str">
        <f t="shared" si="3"/>
        <v/>
      </c>
      <c r="N40" s="21" t="str">
        <f t="shared" si="4"/>
        <v/>
      </c>
      <c r="O40" t="str">
        <f t="shared" si="5"/>
        <v/>
      </c>
      <c r="Q40" s="29" t="str">
        <f t="shared" si="14"/>
        <v/>
      </c>
      <c r="S40" t="str">
        <f t="shared" si="0"/>
        <v/>
      </c>
      <c r="V40" s="21" t="str">
        <f t="shared" si="6"/>
        <v/>
      </c>
      <c r="W40" t="str">
        <f t="shared" si="7"/>
        <v/>
      </c>
      <c r="Y40" t="s">
        <v>492</v>
      </c>
      <c r="Z40" t="s">
        <v>446</v>
      </c>
      <c r="AA40" s="21">
        <f t="shared" si="8"/>
        <v>37</v>
      </c>
      <c r="AB40" t="str">
        <f t="shared" si="9"/>
        <v>M-137</v>
      </c>
      <c r="AD40">
        <f t="shared" si="1"/>
        <v>40010401</v>
      </c>
      <c r="AE40" t="s">
        <v>274</v>
      </c>
      <c r="AF40" t="s">
        <v>749</v>
      </c>
      <c r="AG40">
        <f t="shared" si="10"/>
        <v>10401</v>
      </c>
      <c r="AH40">
        <f t="shared" si="11"/>
        <v>40010401</v>
      </c>
      <c r="AK40" t="s">
        <v>45</v>
      </c>
      <c r="AL40">
        <v>3202</v>
      </c>
    </row>
    <row r="41" spans="8:38" x14ac:dyDescent="0.3">
      <c r="H41" s="21" t="str">
        <f t="shared" si="13"/>
        <v/>
      </c>
      <c r="I41" s="21" t="str">
        <f t="shared" si="2"/>
        <v/>
      </c>
      <c r="J41" s="29" t="str">
        <f t="shared" si="3"/>
        <v/>
      </c>
      <c r="N41" s="21" t="str">
        <f t="shared" si="4"/>
        <v/>
      </c>
      <c r="O41" t="str">
        <f t="shared" si="5"/>
        <v/>
      </c>
      <c r="Q41" s="29" t="str">
        <f t="shared" si="14"/>
        <v/>
      </c>
      <c r="S41" t="str">
        <f t="shared" si="0"/>
        <v/>
      </c>
      <c r="V41" s="21" t="str">
        <f t="shared" si="6"/>
        <v/>
      </c>
      <c r="W41" t="str">
        <f t="shared" si="7"/>
        <v/>
      </c>
      <c r="Y41" t="s">
        <v>493</v>
      </c>
      <c r="Z41" t="s">
        <v>446</v>
      </c>
      <c r="AA41" s="21">
        <f t="shared" si="8"/>
        <v>38</v>
      </c>
      <c r="AB41" t="str">
        <f t="shared" si="9"/>
        <v>M-138</v>
      </c>
      <c r="AD41">
        <f t="shared" si="1"/>
        <v>40007202</v>
      </c>
      <c r="AE41" t="s">
        <v>143</v>
      </c>
      <c r="AF41" t="s">
        <v>749</v>
      </c>
      <c r="AG41">
        <f t="shared" si="10"/>
        <v>7202</v>
      </c>
      <c r="AH41">
        <f t="shared" si="11"/>
        <v>40007202</v>
      </c>
      <c r="AK41" t="s">
        <v>46</v>
      </c>
      <c r="AL41">
        <v>3301</v>
      </c>
    </row>
    <row r="42" spans="8:38" x14ac:dyDescent="0.3">
      <c r="H42" s="21" t="str">
        <f t="shared" si="13"/>
        <v/>
      </c>
      <c r="I42" s="21" t="str">
        <f t="shared" si="2"/>
        <v/>
      </c>
      <c r="J42" s="29" t="str">
        <f t="shared" si="3"/>
        <v/>
      </c>
      <c r="N42" s="21" t="str">
        <f t="shared" si="4"/>
        <v/>
      </c>
      <c r="O42" t="str">
        <f t="shared" si="5"/>
        <v/>
      </c>
      <c r="Q42" s="29" t="str">
        <f t="shared" si="14"/>
        <v/>
      </c>
      <c r="S42" t="str">
        <f t="shared" si="0"/>
        <v/>
      </c>
      <c r="V42" s="21" t="str">
        <f t="shared" si="6"/>
        <v/>
      </c>
      <c r="W42" t="str">
        <f t="shared" si="7"/>
        <v/>
      </c>
      <c r="Y42" t="s">
        <v>494</v>
      </c>
      <c r="Z42" t="s">
        <v>446</v>
      </c>
      <c r="AA42" s="21">
        <f t="shared" ref="AA42:AA55" si="15">+IF(Y42="","",AA41+1)</f>
        <v>39</v>
      </c>
      <c r="AB42" t="str">
        <f t="shared" si="9"/>
        <v>M-139</v>
      </c>
      <c r="AD42">
        <f t="shared" si="1"/>
        <v>40003201</v>
      </c>
      <c r="AE42" t="s">
        <v>44</v>
      </c>
      <c r="AF42" t="s">
        <v>749</v>
      </c>
      <c r="AG42">
        <f t="shared" si="10"/>
        <v>3201</v>
      </c>
      <c r="AH42">
        <f t="shared" si="11"/>
        <v>40003201</v>
      </c>
      <c r="AK42" t="s">
        <v>47</v>
      </c>
      <c r="AL42">
        <v>3302</v>
      </c>
    </row>
    <row r="43" spans="8:38" x14ac:dyDescent="0.3">
      <c r="H43" s="21" t="str">
        <f t="shared" si="13"/>
        <v/>
      </c>
      <c r="I43" s="21" t="str">
        <f t="shared" si="2"/>
        <v/>
      </c>
      <c r="J43" s="29" t="str">
        <f t="shared" si="3"/>
        <v/>
      </c>
      <c r="N43" s="21" t="str">
        <f t="shared" si="4"/>
        <v/>
      </c>
      <c r="O43" t="str">
        <f t="shared" si="5"/>
        <v/>
      </c>
      <c r="Q43" s="29" t="str">
        <f t="shared" si="14"/>
        <v/>
      </c>
      <c r="S43" t="str">
        <f t="shared" si="0"/>
        <v/>
      </c>
      <c r="V43" s="21" t="str">
        <f t="shared" si="6"/>
        <v/>
      </c>
      <c r="W43" t="str">
        <f t="shared" si="7"/>
        <v/>
      </c>
      <c r="Y43" t="s">
        <v>448</v>
      </c>
      <c r="Z43" t="s">
        <v>446</v>
      </c>
      <c r="AA43" s="21">
        <f t="shared" si="15"/>
        <v>40</v>
      </c>
      <c r="AB43" t="str">
        <f t="shared" si="9"/>
        <v>M-140</v>
      </c>
      <c r="AD43">
        <f t="shared" si="1"/>
        <v>40006302</v>
      </c>
      <c r="AE43" t="s">
        <v>124</v>
      </c>
      <c r="AF43" t="s">
        <v>749</v>
      </c>
      <c r="AG43">
        <f t="shared" si="10"/>
        <v>6302</v>
      </c>
      <c r="AH43">
        <f t="shared" si="11"/>
        <v>40006302</v>
      </c>
      <c r="AK43" t="s">
        <v>48</v>
      </c>
      <c r="AL43">
        <v>3303</v>
      </c>
    </row>
    <row r="44" spans="8:38" x14ac:dyDescent="0.3">
      <c r="H44" s="21" t="str">
        <f t="shared" si="13"/>
        <v/>
      </c>
      <c r="I44" s="21" t="str">
        <f t="shared" si="2"/>
        <v/>
      </c>
      <c r="J44" s="29" t="str">
        <f t="shared" si="3"/>
        <v/>
      </c>
      <c r="N44" s="21" t="str">
        <f t="shared" si="4"/>
        <v/>
      </c>
      <c r="O44" t="str">
        <f t="shared" si="5"/>
        <v/>
      </c>
      <c r="Q44" s="29" t="str">
        <f t="shared" si="14"/>
        <v/>
      </c>
      <c r="S44" t="str">
        <f t="shared" si="0"/>
        <v/>
      </c>
      <c r="V44" s="21" t="str">
        <f t="shared" si="6"/>
        <v/>
      </c>
      <c r="W44" t="str">
        <f t="shared" si="7"/>
        <v/>
      </c>
      <c r="Y44" t="s">
        <v>624</v>
      </c>
      <c r="Z44" t="s">
        <v>446</v>
      </c>
      <c r="AA44" s="21">
        <f t="shared" si="15"/>
        <v>41</v>
      </c>
      <c r="AB44" t="str">
        <f t="shared" si="9"/>
        <v>M-141</v>
      </c>
      <c r="AD44">
        <f t="shared" si="1"/>
        <v>40008103</v>
      </c>
      <c r="AE44" t="s">
        <v>164</v>
      </c>
      <c r="AF44" t="s">
        <v>749</v>
      </c>
      <c r="AG44">
        <f t="shared" si="10"/>
        <v>8103</v>
      </c>
      <c r="AH44">
        <f t="shared" si="11"/>
        <v>40008103</v>
      </c>
      <c r="AK44" t="s">
        <v>49</v>
      </c>
      <c r="AL44">
        <v>3304</v>
      </c>
    </row>
    <row r="45" spans="8:38" x14ac:dyDescent="0.3">
      <c r="H45" s="21" t="str">
        <f t="shared" si="13"/>
        <v/>
      </c>
      <c r="I45" s="21" t="str">
        <f t="shared" si="2"/>
        <v/>
      </c>
      <c r="J45" s="29" t="str">
        <f t="shared" si="3"/>
        <v/>
      </c>
      <c r="N45" s="21" t="str">
        <f t="shared" si="4"/>
        <v/>
      </c>
      <c r="O45" t="str">
        <f t="shared" si="5"/>
        <v/>
      </c>
      <c r="Q45" s="29" t="str">
        <f t="shared" si="14"/>
        <v/>
      </c>
      <c r="S45" t="str">
        <f t="shared" si="0"/>
        <v/>
      </c>
      <c r="V45" s="21" t="str">
        <f t="shared" si="6"/>
        <v/>
      </c>
      <c r="W45" t="str">
        <f t="shared" si="7"/>
        <v/>
      </c>
      <c r="Y45" t="s">
        <v>627</v>
      </c>
      <c r="Z45" t="s">
        <v>446</v>
      </c>
      <c r="AA45" s="21">
        <f t="shared" si="15"/>
        <v>42</v>
      </c>
      <c r="AB45" t="str">
        <f t="shared" si="9"/>
        <v>M-142</v>
      </c>
      <c r="AD45">
        <f t="shared" si="1"/>
        <v>10000000</v>
      </c>
      <c r="AE45" t="s">
        <v>14</v>
      </c>
      <c r="AF45" t="s">
        <v>703</v>
      </c>
      <c r="AG45">
        <f t="shared" si="10"/>
        <v>0</v>
      </c>
      <c r="AH45">
        <f t="shared" si="11"/>
        <v>10000000</v>
      </c>
      <c r="AK45" t="s">
        <v>50</v>
      </c>
      <c r="AL45">
        <v>4101</v>
      </c>
    </row>
    <row r="46" spans="8:38" x14ac:dyDescent="0.3">
      <c r="H46" s="21" t="str">
        <f t="shared" si="13"/>
        <v/>
      </c>
      <c r="I46" s="21" t="str">
        <f t="shared" si="2"/>
        <v/>
      </c>
      <c r="J46" s="29" t="str">
        <f t="shared" si="3"/>
        <v/>
      </c>
      <c r="N46" s="21" t="str">
        <f t="shared" si="4"/>
        <v/>
      </c>
      <c r="O46" t="str">
        <f t="shared" si="5"/>
        <v/>
      </c>
      <c r="Q46" s="29" t="str">
        <f t="shared" si="14"/>
        <v/>
      </c>
      <c r="S46" t="str">
        <f t="shared" si="0"/>
        <v/>
      </c>
      <c r="V46" s="21" t="str">
        <f t="shared" si="6"/>
        <v/>
      </c>
      <c r="W46" t="str">
        <f t="shared" si="7"/>
        <v/>
      </c>
      <c r="Y46" t="s">
        <v>628</v>
      </c>
      <c r="Z46" t="s">
        <v>446</v>
      </c>
      <c r="AA46" s="21">
        <f t="shared" si="15"/>
        <v>43</v>
      </c>
      <c r="AB46" t="str">
        <f t="shared" si="9"/>
        <v>M-143</v>
      </c>
      <c r="AD46">
        <f t="shared" si="1"/>
        <v>40011401</v>
      </c>
      <c r="AE46" t="s">
        <v>285</v>
      </c>
      <c r="AF46" t="s">
        <v>749</v>
      </c>
      <c r="AG46">
        <f t="shared" si="10"/>
        <v>11401</v>
      </c>
      <c r="AH46">
        <f t="shared" si="11"/>
        <v>40011401</v>
      </c>
      <c r="AK46" t="s">
        <v>22</v>
      </c>
      <c r="AL46">
        <v>4102</v>
      </c>
    </row>
    <row r="47" spans="8:38" x14ac:dyDescent="0.3">
      <c r="H47" s="21" t="str">
        <f t="shared" si="13"/>
        <v/>
      </c>
      <c r="I47" s="21" t="str">
        <f t="shared" si="2"/>
        <v/>
      </c>
      <c r="J47" s="29" t="str">
        <f t="shared" si="3"/>
        <v/>
      </c>
      <c r="N47" s="21" t="str">
        <f t="shared" si="4"/>
        <v/>
      </c>
      <c r="O47" t="str">
        <f t="shared" si="5"/>
        <v/>
      </c>
      <c r="Q47" s="29" t="str">
        <f t="shared" si="14"/>
        <v/>
      </c>
      <c r="S47" t="str">
        <f t="shared" si="0"/>
        <v/>
      </c>
      <c r="V47" s="21" t="str">
        <f t="shared" si="6"/>
        <v/>
      </c>
      <c r="W47" t="str">
        <f t="shared" si="7"/>
        <v/>
      </c>
      <c r="Y47" t="s">
        <v>629</v>
      </c>
      <c r="Z47" t="s">
        <v>446</v>
      </c>
      <c r="AA47" s="21">
        <f t="shared" si="15"/>
        <v>44</v>
      </c>
      <c r="AB47" t="str">
        <f t="shared" si="9"/>
        <v>M-144</v>
      </c>
      <c r="AD47">
        <f t="shared" si="1"/>
        <v>40016101</v>
      </c>
      <c r="AE47" t="s">
        <v>195</v>
      </c>
      <c r="AF47" t="s">
        <v>749</v>
      </c>
      <c r="AG47">
        <f t="shared" si="10"/>
        <v>16101</v>
      </c>
      <c r="AH47">
        <f t="shared" si="11"/>
        <v>40016101</v>
      </c>
      <c r="AK47" t="s">
        <v>51</v>
      </c>
      <c r="AL47">
        <v>4103</v>
      </c>
    </row>
    <row r="48" spans="8:38" x14ac:dyDescent="0.3">
      <c r="H48" s="21" t="str">
        <f t="shared" si="13"/>
        <v/>
      </c>
      <c r="I48" s="21" t="str">
        <f t="shared" si="2"/>
        <v/>
      </c>
      <c r="J48" s="29" t="str">
        <f t="shared" si="3"/>
        <v/>
      </c>
      <c r="N48" s="21" t="str">
        <f t="shared" si="4"/>
        <v/>
      </c>
      <c r="O48" t="str">
        <f t="shared" si="5"/>
        <v/>
      </c>
      <c r="Q48" s="29" t="str">
        <f t="shared" si="14"/>
        <v/>
      </c>
      <c r="S48" t="str">
        <f t="shared" si="0"/>
        <v/>
      </c>
      <c r="V48" s="21" t="str">
        <f t="shared" si="6"/>
        <v/>
      </c>
      <c r="W48" t="str">
        <f t="shared" si="7"/>
        <v/>
      </c>
      <c r="Y48" t="s">
        <v>630</v>
      </c>
      <c r="Z48" t="s">
        <v>446</v>
      </c>
      <c r="AA48" s="21">
        <f t="shared" si="15"/>
        <v>45</v>
      </c>
      <c r="AB48" t="str">
        <f t="shared" si="9"/>
        <v>M-145</v>
      </c>
      <c r="AD48">
        <f t="shared" si="1"/>
        <v>40016103</v>
      </c>
      <c r="AE48" t="s">
        <v>200</v>
      </c>
      <c r="AF48" t="s">
        <v>749</v>
      </c>
      <c r="AG48">
        <f t="shared" si="10"/>
        <v>16103</v>
      </c>
      <c r="AH48">
        <f t="shared" si="11"/>
        <v>40016103</v>
      </c>
      <c r="AK48" t="s">
        <v>52</v>
      </c>
      <c r="AL48">
        <v>4104</v>
      </c>
    </row>
    <row r="49" spans="8:38" x14ac:dyDescent="0.3">
      <c r="H49" s="21" t="str">
        <f t="shared" si="13"/>
        <v/>
      </c>
      <c r="I49" s="21" t="str">
        <f t="shared" si="2"/>
        <v/>
      </c>
      <c r="J49" s="29" t="str">
        <f t="shared" si="3"/>
        <v/>
      </c>
      <c r="N49" s="21" t="str">
        <f t="shared" si="4"/>
        <v/>
      </c>
      <c r="O49" t="str">
        <f t="shared" si="5"/>
        <v/>
      </c>
      <c r="Q49" s="29" t="str">
        <f t="shared" si="14"/>
        <v/>
      </c>
      <c r="S49" t="str">
        <f t="shared" si="0"/>
        <v/>
      </c>
      <c r="V49" s="21" t="str">
        <f t="shared" si="6"/>
        <v/>
      </c>
      <c r="W49" t="str">
        <f t="shared" si="7"/>
        <v/>
      </c>
      <c r="Y49" t="s">
        <v>631</v>
      </c>
      <c r="Z49" t="s">
        <v>446</v>
      </c>
      <c r="AA49" s="21">
        <f t="shared" si="15"/>
        <v>46</v>
      </c>
      <c r="AB49" t="str">
        <f t="shared" si="9"/>
        <v>M-146</v>
      </c>
      <c r="AD49">
        <f t="shared" si="1"/>
        <v>40006303</v>
      </c>
      <c r="AE49" t="s">
        <v>125</v>
      </c>
      <c r="AF49" t="s">
        <v>749</v>
      </c>
      <c r="AG49">
        <f t="shared" si="10"/>
        <v>6303</v>
      </c>
      <c r="AH49">
        <f t="shared" si="11"/>
        <v>40006303</v>
      </c>
      <c r="AK49" t="s">
        <v>53</v>
      </c>
      <c r="AL49">
        <v>4105</v>
      </c>
    </row>
    <row r="50" spans="8:38" x14ac:dyDescent="0.3">
      <c r="H50" s="21" t="str">
        <f t="shared" si="13"/>
        <v/>
      </c>
      <c r="I50" s="21" t="str">
        <f t="shared" si="2"/>
        <v/>
      </c>
      <c r="J50" s="29" t="str">
        <f t="shared" si="3"/>
        <v/>
      </c>
      <c r="N50" s="21" t="str">
        <f t="shared" si="4"/>
        <v/>
      </c>
      <c r="O50" t="str">
        <f t="shared" si="5"/>
        <v/>
      </c>
      <c r="Q50" s="29" t="str">
        <f t="shared" si="14"/>
        <v/>
      </c>
      <c r="S50" t="str">
        <f t="shared" si="0"/>
        <v/>
      </c>
      <c r="V50" s="21" t="str">
        <f t="shared" si="6"/>
        <v/>
      </c>
      <c r="W50" t="str">
        <f t="shared" si="7"/>
        <v/>
      </c>
      <c r="Y50" t="s">
        <v>632</v>
      </c>
      <c r="Z50" t="s">
        <v>446</v>
      </c>
      <c r="AA50" s="21">
        <f t="shared" si="15"/>
        <v>47</v>
      </c>
      <c r="AB50" t="str">
        <f t="shared" si="9"/>
        <v>M-147</v>
      </c>
      <c r="AD50">
        <f t="shared" si="1"/>
        <v>40009121</v>
      </c>
      <c r="AE50" t="s">
        <v>236</v>
      </c>
      <c r="AF50" t="s">
        <v>749</v>
      </c>
      <c r="AG50">
        <f t="shared" si="10"/>
        <v>9121</v>
      </c>
      <c r="AH50">
        <f t="shared" si="11"/>
        <v>40009121</v>
      </c>
      <c r="AK50" t="s">
        <v>54</v>
      </c>
      <c r="AL50">
        <v>4106</v>
      </c>
    </row>
    <row r="51" spans="8:38" x14ac:dyDescent="0.3">
      <c r="H51" s="21" t="str">
        <f t="shared" si="13"/>
        <v/>
      </c>
      <c r="I51" s="21" t="str">
        <f t="shared" si="2"/>
        <v/>
      </c>
      <c r="J51" s="29" t="str">
        <f t="shared" si="3"/>
        <v/>
      </c>
      <c r="N51" s="21" t="str">
        <f t="shared" si="4"/>
        <v/>
      </c>
      <c r="O51" t="str">
        <f t="shared" si="5"/>
        <v/>
      </c>
      <c r="Q51" s="29" t="str">
        <f t="shared" si="14"/>
        <v/>
      </c>
      <c r="S51" t="str">
        <f t="shared" si="0"/>
        <v/>
      </c>
      <c r="V51" s="21" t="str">
        <f t="shared" si="6"/>
        <v/>
      </c>
      <c r="W51" t="str">
        <f t="shared" si="7"/>
        <v/>
      </c>
      <c r="Y51" t="s">
        <v>633</v>
      </c>
      <c r="Z51" t="s">
        <v>446</v>
      </c>
      <c r="AA51" s="21">
        <f t="shared" si="15"/>
        <v>48</v>
      </c>
      <c r="AB51" t="str">
        <f t="shared" si="9"/>
        <v>M-148</v>
      </c>
      <c r="AD51">
        <f t="shared" si="1"/>
        <v>40010203</v>
      </c>
      <c r="AE51" t="s">
        <v>259</v>
      </c>
      <c r="AF51" t="s">
        <v>749</v>
      </c>
      <c r="AG51">
        <f t="shared" si="10"/>
        <v>10203</v>
      </c>
      <c r="AH51">
        <f t="shared" si="11"/>
        <v>40010203</v>
      </c>
      <c r="AK51" t="s">
        <v>55</v>
      </c>
      <c r="AL51">
        <v>4201</v>
      </c>
    </row>
    <row r="52" spans="8:38" x14ac:dyDescent="0.3">
      <c r="H52" s="21" t="str">
        <f t="shared" si="13"/>
        <v/>
      </c>
      <c r="I52" s="21" t="str">
        <f t="shared" si="2"/>
        <v/>
      </c>
      <c r="J52" s="29" t="str">
        <f t="shared" si="3"/>
        <v/>
      </c>
      <c r="N52" s="21" t="str">
        <f t="shared" si="4"/>
        <v/>
      </c>
      <c r="O52" t="str">
        <f t="shared" si="5"/>
        <v/>
      </c>
      <c r="Q52" s="29" t="str">
        <f t="shared" si="14"/>
        <v/>
      </c>
      <c r="S52" t="str">
        <f t="shared" si="0"/>
        <v/>
      </c>
      <c r="V52" s="21" t="str">
        <f t="shared" si="6"/>
        <v/>
      </c>
      <c r="W52" t="str">
        <f t="shared" si="7"/>
        <v/>
      </c>
      <c r="Y52" t="s">
        <v>635</v>
      </c>
      <c r="Z52" t="s">
        <v>446</v>
      </c>
      <c r="AA52" s="21">
        <f t="shared" si="15"/>
        <v>49</v>
      </c>
      <c r="AB52" t="str">
        <f t="shared" si="9"/>
        <v>M-149</v>
      </c>
      <c r="AD52">
        <f t="shared" si="1"/>
        <v>40011202</v>
      </c>
      <c r="AE52" t="s">
        <v>281</v>
      </c>
      <c r="AF52" t="s">
        <v>749</v>
      </c>
      <c r="AG52">
        <f t="shared" si="10"/>
        <v>11202</v>
      </c>
      <c r="AH52">
        <f t="shared" si="11"/>
        <v>40011202</v>
      </c>
      <c r="AK52" t="s">
        <v>56</v>
      </c>
      <c r="AL52">
        <v>4202</v>
      </c>
    </row>
    <row r="53" spans="8:38" x14ac:dyDescent="0.3">
      <c r="H53" s="21" t="str">
        <f t="shared" si="13"/>
        <v/>
      </c>
      <c r="I53" s="21" t="str">
        <f t="shared" si="2"/>
        <v/>
      </c>
      <c r="J53" s="29" t="str">
        <f t="shared" si="3"/>
        <v/>
      </c>
      <c r="N53" s="21" t="str">
        <f t="shared" si="4"/>
        <v/>
      </c>
      <c r="O53" t="str">
        <f t="shared" si="5"/>
        <v/>
      </c>
      <c r="Q53" s="29" t="str">
        <f t="shared" si="14"/>
        <v/>
      </c>
      <c r="S53" t="str">
        <f t="shared" si="0"/>
        <v/>
      </c>
      <c r="V53" s="21" t="str">
        <f t="shared" si="6"/>
        <v/>
      </c>
      <c r="W53" t="str">
        <f t="shared" si="7"/>
        <v/>
      </c>
      <c r="Y53" t="s">
        <v>704</v>
      </c>
      <c r="Z53" t="s">
        <v>699</v>
      </c>
      <c r="AA53" s="21">
        <f t="shared" si="15"/>
        <v>50</v>
      </c>
      <c r="AB53" t="str">
        <f t="shared" si="9"/>
        <v>M-450</v>
      </c>
      <c r="AD53">
        <f t="shared" si="1"/>
        <v>40016202</v>
      </c>
      <c r="AE53" t="s">
        <v>197</v>
      </c>
      <c r="AF53" t="s">
        <v>749</v>
      </c>
      <c r="AG53">
        <f t="shared" si="10"/>
        <v>16202</v>
      </c>
      <c r="AH53">
        <f t="shared" si="11"/>
        <v>40016202</v>
      </c>
      <c r="AK53" t="s">
        <v>57</v>
      </c>
      <c r="AL53">
        <v>4203</v>
      </c>
    </row>
    <row r="54" spans="8:38" x14ac:dyDescent="0.3">
      <c r="H54" s="21" t="str">
        <f t="shared" si="13"/>
        <v/>
      </c>
      <c r="I54" s="21" t="str">
        <f t="shared" si="2"/>
        <v/>
      </c>
      <c r="J54" s="29" t="str">
        <f t="shared" si="3"/>
        <v/>
      </c>
      <c r="N54" s="21" t="str">
        <f t="shared" si="4"/>
        <v/>
      </c>
      <c r="O54" t="str">
        <f t="shared" si="5"/>
        <v/>
      </c>
      <c r="Q54" s="29" t="str">
        <f t="shared" si="14"/>
        <v/>
      </c>
      <c r="S54" t="str">
        <f t="shared" si="0"/>
        <v/>
      </c>
      <c r="V54" s="21" t="str">
        <f t="shared" si="6"/>
        <v/>
      </c>
      <c r="W54" t="str">
        <f t="shared" si="7"/>
        <v/>
      </c>
      <c r="Y54" t="s">
        <v>714</v>
      </c>
      <c r="Z54" t="s">
        <v>699</v>
      </c>
      <c r="AA54" s="21">
        <f t="shared" si="15"/>
        <v>51</v>
      </c>
      <c r="AB54" t="str">
        <f t="shared" si="9"/>
        <v>M-451</v>
      </c>
      <c r="AD54">
        <f t="shared" si="1"/>
        <v>40010103</v>
      </c>
      <c r="AE54" t="s">
        <v>250</v>
      </c>
      <c r="AF54" t="s">
        <v>749</v>
      </c>
      <c r="AG54">
        <f t="shared" si="10"/>
        <v>10103</v>
      </c>
      <c r="AH54">
        <f t="shared" si="11"/>
        <v>40010103</v>
      </c>
      <c r="AK54" t="s">
        <v>58</v>
      </c>
      <c r="AL54">
        <v>4204</v>
      </c>
    </row>
    <row r="55" spans="8:38" x14ac:dyDescent="0.3">
      <c r="H55" s="21" t="str">
        <f t="shared" si="13"/>
        <v/>
      </c>
      <c r="I55" s="21" t="str">
        <f t="shared" si="2"/>
        <v/>
      </c>
      <c r="J55" s="29" t="str">
        <f t="shared" si="3"/>
        <v/>
      </c>
      <c r="N55" s="21" t="str">
        <f t="shared" si="4"/>
        <v/>
      </c>
      <c r="O55" t="str">
        <f t="shared" si="5"/>
        <v/>
      </c>
      <c r="Q55" s="29" t="str">
        <f t="shared" si="14"/>
        <v/>
      </c>
      <c r="S55" t="str">
        <f t="shared" si="0"/>
        <v/>
      </c>
      <c r="V55" s="21" t="str">
        <f t="shared" si="6"/>
        <v/>
      </c>
      <c r="W55" t="str">
        <f t="shared" si="7"/>
        <v/>
      </c>
      <c r="Y55" t="s">
        <v>750</v>
      </c>
      <c r="Z55" t="s">
        <v>699</v>
      </c>
      <c r="AA55" s="21">
        <f t="shared" si="15"/>
        <v>52</v>
      </c>
      <c r="AB55" t="str">
        <f t="shared" si="9"/>
        <v>M-452</v>
      </c>
      <c r="AD55">
        <f t="shared" si="1"/>
        <v>40011301</v>
      </c>
      <c r="AE55" t="s">
        <v>283</v>
      </c>
      <c r="AF55" t="s">
        <v>749</v>
      </c>
      <c r="AG55">
        <f t="shared" si="10"/>
        <v>11301</v>
      </c>
      <c r="AH55">
        <f t="shared" si="11"/>
        <v>40011301</v>
      </c>
      <c r="AK55" t="s">
        <v>18</v>
      </c>
      <c r="AL55">
        <v>4301</v>
      </c>
    </row>
    <row r="56" spans="8:38" x14ac:dyDescent="0.3">
      <c r="H56" s="21" t="str">
        <f t="shared" si="13"/>
        <v/>
      </c>
      <c r="I56" s="21" t="str">
        <f t="shared" si="2"/>
        <v/>
      </c>
      <c r="J56" s="29" t="str">
        <f t="shared" si="3"/>
        <v/>
      </c>
      <c r="N56" s="21" t="str">
        <f t="shared" si="4"/>
        <v/>
      </c>
      <c r="O56" t="str">
        <f t="shared" si="5"/>
        <v/>
      </c>
      <c r="Q56" s="29" t="str">
        <f t="shared" si="14"/>
        <v/>
      </c>
      <c r="S56" t="str">
        <f t="shared" si="0"/>
        <v/>
      </c>
      <c r="V56" s="21" t="str">
        <f t="shared" si="6"/>
        <v/>
      </c>
      <c r="W56" t="str">
        <f t="shared" si="7"/>
        <v/>
      </c>
      <c r="Y56" t="s">
        <v>970</v>
      </c>
      <c r="Z56" t="s">
        <v>968</v>
      </c>
      <c r="AA56" s="21">
        <f t="shared" ref="AA56:AA119" si="16">+IF(Y56="","",AA55+1)</f>
        <v>53</v>
      </c>
      <c r="AB56" t="str">
        <f t="shared" si="9"/>
        <v>M-413</v>
      </c>
      <c r="AD56">
        <f t="shared" si="1"/>
        <v>40006102</v>
      </c>
      <c r="AE56" t="s">
        <v>101</v>
      </c>
      <c r="AF56" t="s">
        <v>749</v>
      </c>
      <c r="AG56">
        <f t="shared" si="10"/>
        <v>6102</v>
      </c>
      <c r="AH56">
        <f t="shared" si="11"/>
        <v>40006102</v>
      </c>
      <c r="AK56" t="s">
        <v>59</v>
      </c>
      <c r="AL56">
        <v>4302</v>
      </c>
    </row>
    <row r="57" spans="8:38" x14ac:dyDescent="0.3">
      <c r="H57" s="21" t="str">
        <f t="shared" si="13"/>
        <v/>
      </c>
      <c r="I57" s="21" t="str">
        <f t="shared" si="2"/>
        <v/>
      </c>
      <c r="J57" s="29" t="str">
        <f t="shared" si="3"/>
        <v/>
      </c>
      <c r="N57" s="21" t="str">
        <f t="shared" si="4"/>
        <v/>
      </c>
      <c r="O57" t="str">
        <f t="shared" si="5"/>
        <v/>
      </c>
      <c r="Q57" s="29" t="str">
        <f t="shared" si="14"/>
        <v/>
      </c>
      <c r="S57" t="str">
        <f t="shared" si="0"/>
        <v/>
      </c>
      <c r="V57" s="21" t="str">
        <f t="shared" si="6"/>
        <v/>
      </c>
      <c r="W57" t="str">
        <f t="shared" si="7"/>
        <v/>
      </c>
      <c r="Y57" t="s">
        <v>1371</v>
      </c>
      <c r="Z57" t="s">
        <v>968</v>
      </c>
      <c r="AA57" s="21">
        <f t="shared" si="16"/>
        <v>54</v>
      </c>
      <c r="AB57" t="str">
        <f t="shared" si="9"/>
        <v>M-414</v>
      </c>
      <c r="AD57">
        <f t="shared" si="1"/>
        <v>40016203</v>
      </c>
      <c r="AE57" t="s">
        <v>198</v>
      </c>
      <c r="AF57" t="s">
        <v>749</v>
      </c>
      <c r="AG57">
        <f t="shared" si="10"/>
        <v>16203</v>
      </c>
      <c r="AH57">
        <f t="shared" si="11"/>
        <v>40016203</v>
      </c>
      <c r="AK57" t="s">
        <v>60</v>
      </c>
      <c r="AL57">
        <v>4303</v>
      </c>
    </row>
    <row r="58" spans="8:38" x14ac:dyDescent="0.3">
      <c r="H58" s="21" t="str">
        <f t="shared" si="13"/>
        <v/>
      </c>
      <c r="I58" s="21" t="str">
        <f t="shared" si="2"/>
        <v/>
      </c>
      <c r="J58" s="29" t="str">
        <f t="shared" si="3"/>
        <v/>
      </c>
      <c r="N58" s="21" t="str">
        <f t="shared" si="4"/>
        <v/>
      </c>
      <c r="O58" t="str">
        <f t="shared" si="5"/>
        <v/>
      </c>
      <c r="Q58" s="29" t="str">
        <f t="shared" si="14"/>
        <v/>
      </c>
      <c r="S58" t="str">
        <f t="shared" si="0"/>
        <v/>
      </c>
      <c r="V58" s="21" t="str">
        <f t="shared" si="6"/>
        <v/>
      </c>
      <c r="W58" t="str">
        <f t="shared" si="7"/>
        <v/>
      </c>
      <c r="AA58" s="21" t="str">
        <f t="shared" si="16"/>
        <v/>
      </c>
      <c r="AB58" t="str">
        <f t="shared" si="9"/>
        <v/>
      </c>
      <c r="AD58">
        <f t="shared" si="1"/>
        <v>40011101</v>
      </c>
      <c r="AE58" t="s">
        <v>278</v>
      </c>
      <c r="AF58" t="s">
        <v>749</v>
      </c>
      <c r="AG58">
        <f t="shared" si="10"/>
        <v>11101</v>
      </c>
      <c r="AH58">
        <f t="shared" si="11"/>
        <v>40011101</v>
      </c>
      <c r="AK58" t="s">
        <v>61</v>
      </c>
      <c r="AL58">
        <v>4304</v>
      </c>
    </row>
    <row r="59" spans="8:38" x14ac:dyDescent="0.3">
      <c r="H59" s="21" t="str">
        <f t="shared" si="13"/>
        <v/>
      </c>
      <c r="I59" s="21" t="str">
        <f t="shared" si="2"/>
        <v/>
      </c>
      <c r="J59" s="29" t="str">
        <f t="shared" si="3"/>
        <v/>
      </c>
      <c r="N59" s="21" t="str">
        <f t="shared" si="4"/>
        <v/>
      </c>
      <c r="O59" t="str">
        <f t="shared" si="5"/>
        <v/>
      </c>
      <c r="Q59" s="29" t="str">
        <f t="shared" si="14"/>
        <v/>
      </c>
      <c r="S59" t="str">
        <f t="shared" si="0"/>
        <v/>
      </c>
      <c r="V59" s="21" t="str">
        <f t="shared" si="6"/>
        <v/>
      </c>
      <c r="W59" t="str">
        <f t="shared" si="7"/>
        <v/>
      </c>
      <c r="AA59" s="21" t="str">
        <f t="shared" si="16"/>
        <v/>
      </c>
      <c r="AB59" t="str">
        <f t="shared" si="9"/>
        <v/>
      </c>
      <c r="AD59">
        <f t="shared" si="1"/>
        <v>40016302</v>
      </c>
      <c r="AE59" t="s">
        <v>199</v>
      </c>
      <c r="AF59" t="s">
        <v>749</v>
      </c>
      <c r="AG59">
        <f t="shared" si="10"/>
        <v>16302</v>
      </c>
      <c r="AH59">
        <f t="shared" si="11"/>
        <v>40016302</v>
      </c>
      <c r="AK59" t="s">
        <v>62</v>
      </c>
      <c r="AL59">
        <v>4305</v>
      </c>
    </row>
    <row r="60" spans="8:38" x14ac:dyDescent="0.3">
      <c r="H60" s="21" t="str">
        <f t="shared" si="13"/>
        <v/>
      </c>
      <c r="I60" s="21" t="str">
        <f t="shared" si="2"/>
        <v/>
      </c>
      <c r="J60" s="29" t="str">
        <f t="shared" si="3"/>
        <v/>
      </c>
      <c r="N60" s="21" t="str">
        <f t="shared" si="4"/>
        <v/>
      </c>
      <c r="O60" t="str">
        <f t="shared" si="5"/>
        <v/>
      </c>
      <c r="Q60" s="29" t="str">
        <f t="shared" si="14"/>
        <v/>
      </c>
      <c r="S60" t="str">
        <f t="shared" si="0"/>
        <v/>
      </c>
      <c r="V60" s="21" t="str">
        <f t="shared" si="6"/>
        <v/>
      </c>
      <c r="W60" t="str">
        <f t="shared" si="7"/>
        <v/>
      </c>
      <c r="AA60" s="21" t="str">
        <f t="shared" si="16"/>
        <v/>
      </c>
      <c r="AB60" t="str">
        <f t="shared" si="9"/>
        <v/>
      </c>
      <c r="AD60">
        <f t="shared" si="1"/>
        <v>40006103</v>
      </c>
      <c r="AE60" t="s">
        <v>102</v>
      </c>
      <c r="AF60" t="s">
        <v>749</v>
      </c>
      <c r="AG60">
        <f t="shared" si="10"/>
        <v>6103</v>
      </c>
      <c r="AH60">
        <f t="shared" si="11"/>
        <v>40006103</v>
      </c>
      <c r="AK60" t="s">
        <v>23</v>
      </c>
      <c r="AL60">
        <v>5101</v>
      </c>
    </row>
    <row r="61" spans="8:38" x14ac:dyDescent="0.3">
      <c r="H61" s="21" t="str">
        <f t="shared" si="13"/>
        <v/>
      </c>
      <c r="I61" s="21" t="str">
        <f t="shared" si="2"/>
        <v/>
      </c>
      <c r="J61" s="29" t="str">
        <f t="shared" si="3"/>
        <v/>
      </c>
      <c r="N61" s="21" t="str">
        <f t="shared" si="4"/>
        <v/>
      </c>
      <c r="O61" t="str">
        <f t="shared" si="5"/>
        <v/>
      </c>
      <c r="Q61" s="29" t="str">
        <f t="shared" si="14"/>
        <v/>
      </c>
      <c r="S61" t="str">
        <f t="shared" si="0"/>
        <v/>
      </c>
      <c r="V61" s="21" t="str">
        <f t="shared" si="6"/>
        <v/>
      </c>
      <c r="W61" t="str">
        <f t="shared" si="7"/>
        <v/>
      </c>
      <c r="AA61" s="21" t="str">
        <f t="shared" si="16"/>
        <v/>
      </c>
      <c r="AB61" t="str">
        <f t="shared" si="9"/>
        <v/>
      </c>
      <c r="AD61">
        <f t="shared" si="1"/>
        <v>40007402</v>
      </c>
      <c r="AE61" t="s">
        <v>155</v>
      </c>
      <c r="AF61" t="s">
        <v>749</v>
      </c>
      <c r="AG61">
        <f t="shared" si="10"/>
        <v>7402</v>
      </c>
      <c r="AH61">
        <f t="shared" si="11"/>
        <v>40007402</v>
      </c>
      <c r="AK61" t="s">
        <v>63</v>
      </c>
      <c r="AL61">
        <v>5102</v>
      </c>
    </row>
    <row r="62" spans="8:38" x14ac:dyDescent="0.3">
      <c r="H62" s="21" t="str">
        <f t="shared" si="13"/>
        <v/>
      </c>
      <c r="I62" s="21" t="str">
        <f t="shared" si="2"/>
        <v/>
      </c>
      <c r="J62" s="29" t="str">
        <f t="shared" si="3"/>
        <v/>
      </c>
      <c r="N62" s="21" t="str">
        <f t="shared" si="4"/>
        <v/>
      </c>
      <c r="O62" t="str">
        <f t="shared" si="5"/>
        <v/>
      </c>
      <c r="Q62" s="29" t="str">
        <f t="shared" si="14"/>
        <v/>
      </c>
      <c r="S62" t="str">
        <f t="shared" si="0"/>
        <v/>
      </c>
      <c r="V62" s="21" t="str">
        <f t="shared" si="6"/>
        <v/>
      </c>
      <c r="W62" t="str">
        <f t="shared" si="7"/>
        <v/>
      </c>
      <c r="AA62" s="21" t="str">
        <f t="shared" si="16"/>
        <v/>
      </c>
      <c r="AB62" t="str">
        <f t="shared" si="9"/>
        <v/>
      </c>
      <c r="AD62">
        <f t="shared" si="1"/>
        <v>40001403</v>
      </c>
      <c r="AE62" t="s">
        <v>30</v>
      </c>
      <c r="AF62" t="s">
        <v>749</v>
      </c>
      <c r="AG62">
        <f t="shared" si="10"/>
        <v>1403</v>
      </c>
      <c r="AH62">
        <f t="shared" si="11"/>
        <v>40001403</v>
      </c>
      <c r="AK62" t="s">
        <v>64</v>
      </c>
      <c r="AL62">
        <v>5103</v>
      </c>
    </row>
    <row r="63" spans="8:38" x14ac:dyDescent="0.3">
      <c r="H63" s="21" t="str">
        <f t="shared" si="13"/>
        <v/>
      </c>
      <c r="I63" s="21" t="str">
        <f t="shared" si="2"/>
        <v/>
      </c>
      <c r="J63" s="29" t="str">
        <f t="shared" si="3"/>
        <v/>
      </c>
      <c r="N63" s="21" t="str">
        <f t="shared" si="4"/>
        <v/>
      </c>
      <c r="O63" t="str">
        <f t="shared" si="5"/>
        <v/>
      </c>
      <c r="Q63" s="29" t="str">
        <f t="shared" si="14"/>
        <v/>
      </c>
      <c r="S63" t="str">
        <f t="shared" si="0"/>
        <v/>
      </c>
      <c r="V63" s="21" t="str">
        <f t="shared" si="6"/>
        <v/>
      </c>
      <c r="W63" t="str">
        <f t="shared" si="7"/>
        <v/>
      </c>
      <c r="AA63" s="21" t="str">
        <f t="shared" si="16"/>
        <v/>
      </c>
      <c r="AB63" t="str">
        <f t="shared" si="9"/>
        <v/>
      </c>
      <c r="AD63">
        <f t="shared" si="1"/>
        <v>40013301</v>
      </c>
      <c r="AE63" t="s">
        <v>331</v>
      </c>
      <c r="AF63" t="s">
        <v>749</v>
      </c>
      <c r="AG63">
        <f t="shared" si="10"/>
        <v>13301</v>
      </c>
      <c r="AH63">
        <f t="shared" si="11"/>
        <v>40013301</v>
      </c>
      <c r="AK63" t="s">
        <v>65</v>
      </c>
      <c r="AL63">
        <v>5104</v>
      </c>
    </row>
    <row r="64" spans="8:38" x14ac:dyDescent="0.3">
      <c r="H64" s="21" t="str">
        <f t="shared" si="13"/>
        <v/>
      </c>
      <c r="I64" s="21" t="str">
        <f t="shared" si="2"/>
        <v/>
      </c>
      <c r="J64" s="29" t="str">
        <f t="shared" si="3"/>
        <v/>
      </c>
      <c r="N64" s="21" t="str">
        <f t="shared" si="4"/>
        <v/>
      </c>
      <c r="O64" t="str">
        <f t="shared" si="5"/>
        <v/>
      </c>
      <c r="Q64" s="29" t="str">
        <f t="shared" si="14"/>
        <v/>
      </c>
      <c r="S64" t="str">
        <f t="shared" si="0"/>
        <v/>
      </c>
      <c r="V64" s="21" t="str">
        <f t="shared" si="6"/>
        <v/>
      </c>
      <c r="W64" t="str">
        <f t="shared" si="7"/>
        <v/>
      </c>
      <c r="AA64" s="21" t="str">
        <f t="shared" si="16"/>
        <v/>
      </c>
      <c r="AB64" t="str">
        <f t="shared" si="9"/>
        <v/>
      </c>
      <c r="AD64">
        <f t="shared" si="1"/>
        <v>40009202</v>
      </c>
      <c r="AE64" t="s">
        <v>238</v>
      </c>
      <c r="AF64" t="s">
        <v>749</v>
      </c>
      <c r="AG64">
        <f t="shared" si="10"/>
        <v>9202</v>
      </c>
      <c r="AH64">
        <f t="shared" si="11"/>
        <v>40009202</v>
      </c>
      <c r="AK64" t="s">
        <v>66</v>
      </c>
      <c r="AL64">
        <v>5105</v>
      </c>
    </row>
    <row r="65" spans="8:38" x14ac:dyDescent="0.3">
      <c r="H65" s="21" t="str">
        <f t="shared" si="13"/>
        <v/>
      </c>
      <c r="I65" s="21" t="str">
        <f t="shared" si="2"/>
        <v/>
      </c>
      <c r="J65" s="29" t="str">
        <f t="shared" si="3"/>
        <v/>
      </c>
      <c r="N65" s="21" t="str">
        <f t="shared" si="4"/>
        <v/>
      </c>
      <c r="O65" t="str">
        <f t="shared" si="5"/>
        <v/>
      </c>
      <c r="Q65" s="29" t="str">
        <f t="shared" si="14"/>
        <v/>
      </c>
      <c r="S65" t="str">
        <f t="shared" si="0"/>
        <v/>
      </c>
      <c r="V65" s="21" t="str">
        <f t="shared" si="6"/>
        <v/>
      </c>
      <c r="W65" t="str">
        <f t="shared" si="7"/>
        <v/>
      </c>
      <c r="AA65" s="21" t="str">
        <f t="shared" si="16"/>
        <v/>
      </c>
      <c r="AB65" t="str">
        <f t="shared" si="9"/>
        <v/>
      </c>
      <c r="AD65">
        <f t="shared" si="1"/>
        <v>40006104</v>
      </c>
      <c r="AE65" t="s">
        <v>103</v>
      </c>
      <c r="AF65" t="s">
        <v>749</v>
      </c>
      <c r="AG65">
        <f t="shared" si="10"/>
        <v>6104</v>
      </c>
      <c r="AH65">
        <f t="shared" si="11"/>
        <v>40006104</v>
      </c>
      <c r="AK65" t="s">
        <v>67</v>
      </c>
      <c r="AL65">
        <v>5107</v>
      </c>
    </row>
    <row r="66" spans="8:38" x14ac:dyDescent="0.3">
      <c r="H66" s="21" t="str">
        <f t="shared" si="13"/>
        <v/>
      </c>
      <c r="I66" s="21" t="str">
        <f t="shared" si="2"/>
        <v/>
      </c>
      <c r="J66" s="29" t="str">
        <f t="shared" si="3"/>
        <v/>
      </c>
      <c r="N66" s="21" t="str">
        <f t="shared" si="4"/>
        <v/>
      </c>
      <c r="O66" t="str">
        <f t="shared" si="5"/>
        <v/>
      </c>
      <c r="Q66" s="29" t="str">
        <f t="shared" si="14"/>
        <v/>
      </c>
      <c r="S66" t="str">
        <f t="shared" si="0"/>
        <v/>
      </c>
      <c r="V66" s="21" t="str">
        <f t="shared" si="6"/>
        <v/>
      </c>
      <c r="W66" t="str">
        <f t="shared" si="7"/>
        <v/>
      </c>
      <c r="AA66" s="21" t="str">
        <f t="shared" si="16"/>
        <v/>
      </c>
      <c r="AB66" t="str">
        <f t="shared" si="9"/>
        <v/>
      </c>
      <c r="AD66">
        <f t="shared" si="1"/>
        <v>40004302</v>
      </c>
      <c r="AE66" t="s">
        <v>59</v>
      </c>
      <c r="AF66" t="s">
        <v>749</v>
      </c>
      <c r="AG66">
        <f t="shared" si="10"/>
        <v>4302</v>
      </c>
      <c r="AH66">
        <f t="shared" si="11"/>
        <v>40004302</v>
      </c>
      <c r="AK66" t="s">
        <v>68</v>
      </c>
      <c r="AL66">
        <v>5109</v>
      </c>
    </row>
    <row r="67" spans="8:38" x14ac:dyDescent="0.3">
      <c r="H67" s="21" t="str">
        <f t="shared" si="13"/>
        <v/>
      </c>
      <c r="I67" s="21" t="str">
        <f t="shared" si="2"/>
        <v/>
      </c>
      <c r="J67" s="29" t="str">
        <f t="shared" si="3"/>
        <v/>
      </c>
      <c r="N67" s="21" t="str">
        <f t="shared" si="4"/>
        <v/>
      </c>
      <c r="O67" t="str">
        <f t="shared" si="5"/>
        <v/>
      </c>
      <c r="Q67" s="29" t="str">
        <f t="shared" si="14"/>
        <v/>
      </c>
      <c r="S67" t="str">
        <f t="shared" si="0"/>
        <v/>
      </c>
      <c r="V67" s="21" t="str">
        <f t="shared" si="6"/>
        <v/>
      </c>
      <c r="W67" t="str">
        <f t="shared" si="7"/>
        <v/>
      </c>
      <c r="AA67" s="21" t="str">
        <f t="shared" si="16"/>
        <v/>
      </c>
      <c r="AB67" t="str">
        <f t="shared" si="9"/>
        <v/>
      </c>
      <c r="AD67">
        <f t="shared" si="1"/>
        <v>40008101</v>
      </c>
      <c r="AE67" t="s">
        <v>162</v>
      </c>
      <c r="AF67" t="s">
        <v>749</v>
      </c>
      <c r="AG67">
        <f t="shared" si="10"/>
        <v>8101</v>
      </c>
      <c r="AH67">
        <f t="shared" si="11"/>
        <v>40008101</v>
      </c>
      <c r="AK67" t="s">
        <v>69</v>
      </c>
      <c r="AL67">
        <v>5201</v>
      </c>
    </row>
    <row r="68" spans="8:38" x14ac:dyDescent="0.3">
      <c r="H68" s="21" t="str">
        <f t="shared" si="13"/>
        <v/>
      </c>
      <c r="I68" s="21" t="str">
        <f t="shared" si="2"/>
        <v/>
      </c>
      <c r="J68" s="29" t="str">
        <f t="shared" si="3"/>
        <v/>
      </c>
      <c r="N68" s="21" t="str">
        <f t="shared" si="4"/>
        <v/>
      </c>
      <c r="O68" t="str">
        <f t="shared" si="5"/>
        <v/>
      </c>
      <c r="Q68" s="29" t="str">
        <f t="shared" si="14"/>
        <v/>
      </c>
      <c r="S68" t="str">
        <f t="shared" ref="S68:S131" si="17">+Q68</f>
        <v/>
      </c>
      <c r="V68" s="21" t="str">
        <f t="shared" si="6"/>
        <v/>
      </c>
      <c r="W68" t="str">
        <f t="shared" si="7"/>
        <v/>
      </c>
      <c r="AA68" s="21" t="str">
        <f t="shared" si="16"/>
        <v/>
      </c>
      <c r="AB68" t="str">
        <f t="shared" si="9"/>
        <v/>
      </c>
      <c r="AD68">
        <f t="shared" ref="AD68:AD131" si="18">++IF(AE68="","",VLOOKUP(AF68,$R$4:$S$50,2,0)*10000000+AG68)</f>
        <v>40013104</v>
      </c>
      <c r="AE68" t="s">
        <v>300</v>
      </c>
      <c r="AF68" t="s">
        <v>749</v>
      </c>
      <c r="AG68">
        <f t="shared" si="10"/>
        <v>13104</v>
      </c>
      <c r="AH68">
        <f t="shared" si="11"/>
        <v>40013104</v>
      </c>
      <c r="AK68" t="s">
        <v>70</v>
      </c>
      <c r="AL68">
        <v>5301</v>
      </c>
    </row>
    <row r="69" spans="8:38" x14ac:dyDescent="0.3">
      <c r="H69" s="21" t="str">
        <f t="shared" ref="H69:H132" si="19">+IF(G69="","",H68+1)</f>
        <v/>
      </c>
      <c r="I69" s="21" t="str">
        <f t="shared" ref="I69:I132" si="20">+IF(H69="","",I68+1)</f>
        <v/>
      </c>
      <c r="J69" s="29" t="str">
        <f t="shared" ref="J69:J132" si="21">+IF(G69="","","T-"&amp;VLOOKUP(H69,$A$4:$C$46,3,0)+I69-1)</f>
        <v/>
      </c>
      <c r="N69" s="21" t="str">
        <f t="shared" ref="N69:N132" si="22">+IF(L69="","",N68+1)</f>
        <v/>
      </c>
      <c r="O69" t="str">
        <f t="shared" ref="O69:O132" si="23">+IF(L69="","","C-"&amp;VLOOKUP(M69,$A$4:$C$495,3,0)+N69)</f>
        <v/>
      </c>
      <c r="Q69" s="29" t="str">
        <f t="shared" si="14"/>
        <v/>
      </c>
      <c r="S69" t="str">
        <f t="shared" si="17"/>
        <v/>
      </c>
      <c r="V69" s="21" t="str">
        <f t="shared" ref="V69:V106" si="24">+IF(U69="","",V68+1)</f>
        <v/>
      </c>
      <c r="W69" t="str">
        <f t="shared" ref="W69:W106" si="25">+IF(U69="","","FI-"&amp;$H$1+V69-1)</f>
        <v/>
      </c>
      <c r="AA69" s="21" t="str">
        <f t="shared" si="16"/>
        <v/>
      </c>
      <c r="AB69" t="str">
        <f t="shared" ref="AB69:AB132" si="26">+IF(Y69="","","M-"&amp;VLOOKUP(Z69,$A$4:$C$390,3,0)+AA69)</f>
        <v/>
      </c>
      <c r="AD69">
        <f t="shared" si="18"/>
        <v>40005103</v>
      </c>
      <c r="AE69" t="s">
        <v>64</v>
      </c>
      <c r="AF69" t="s">
        <v>749</v>
      </c>
      <c r="AG69">
        <f t="shared" ref="AG69:AG132" si="27">+IF(AE69="","",VLOOKUP(AE69,$AK$3:$AL$20000,2,0))</f>
        <v>5103</v>
      </c>
      <c r="AH69">
        <f t="shared" ref="AH69:AH132" si="28">+AD69</f>
        <v>40005103</v>
      </c>
      <c r="AK69" t="s">
        <v>71</v>
      </c>
      <c r="AL69">
        <v>5302</v>
      </c>
    </row>
    <row r="70" spans="8:38" x14ac:dyDescent="0.3">
      <c r="H70" s="21" t="str">
        <f t="shared" si="19"/>
        <v/>
      </c>
      <c r="I70" s="21" t="str">
        <f t="shared" si="20"/>
        <v/>
      </c>
      <c r="J70" s="29" t="str">
        <f t="shared" si="21"/>
        <v/>
      </c>
      <c r="N70" s="21" t="str">
        <f t="shared" si="22"/>
        <v/>
      </c>
      <c r="O70" t="str">
        <f t="shared" si="23"/>
        <v/>
      </c>
      <c r="Q70" s="29" t="str">
        <f t="shared" ref="Q70:Q133" si="29">++IF(R70="","",Q69+1)</f>
        <v/>
      </c>
      <c r="S70" t="str">
        <f t="shared" si="17"/>
        <v/>
      </c>
      <c r="V70" s="21" t="str">
        <f t="shared" si="24"/>
        <v/>
      </c>
      <c r="W70" t="str">
        <f t="shared" si="25"/>
        <v/>
      </c>
      <c r="AA70" s="21" t="str">
        <f t="shared" si="16"/>
        <v/>
      </c>
      <c r="AB70" t="str">
        <f t="shared" si="26"/>
        <v/>
      </c>
      <c r="AD70">
        <f t="shared" si="18"/>
        <v>40007102</v>
      </c>
      <c r="AE70" t="s">
        <v>134</v>
      </c>
      <c r="AF70" t="s">
        <v>749</v>
      </c>
      <c r="AG70">
        <f t="shared" si="27"/>
        <v>7102</v>
      </c>
      <c r="AH70">
        <f t="shared" si="28"/>
        <v>40007102</v>
      </c>
      <c r="AK70" t="s">
        <v>72</v>
      </c>
      <c r="AL70">
        <v>5303</v>
      </c>
    </row>
    <row r="71" spans="8:38" x14ac:dyDescent="0.3">
      <c r="H71" s="21" t="str">
        <f t="shared" si="19"/>
        <v/>
      </c>
      <c r="I71" s="21" t="str">
        <f t="shared" si="20"/>
        <v/>
      </c>
      <c r="J71" s="29" t="str">
        <f t="shared" si="21"/>
        <v/>
      </c>
      <c r="N71" s="21" t="str">
        <f t="shared" si="22"/>
        <v/>
      </c>
      <c r="O71" t="str">
        <f t="shared" si="23"/>
        <v/>
      </c>
      <c r="Q71" s="29" t="str">
        <f t="shared" si="29"/>
        <v/>
      </c>
      <c r="S71" t="str">
        <f t="shared" si="17"/>
        <v/>
      </c>
      <c r="V71" s="21" t="str">
        <f t="shared" si="24"/>
        <v/>
      </c>
      <c r="W71" t="str">
        <f t="shared" si="25"/>
        <v/>
      </c>
      <c r="AA71" s="21" t="str">
        <f t="shared" si="16"/>
        <v/>
      </c>
      <c r="AB71" t="str">
        <f t="shared" si="26"/>
        <v/>
      </c>
      <c r="AD71">
        <f t="shared" si="18"/>
        <v>40008204</v>
      </c>
      <c r="AE71" t="s">
        <v>177</v>
      </c>
      <c r="AF71" t="s">
        <v>749</v>
      </c>
      <c r="AG71">
        <f t="shared" si="27"/>
        <v>8204</v>
      </c>
      <c r="AH71">
        <f t="shared" si="28"/>
        <v>40008204</v>
      </c>
      <c r="AK71" t="s">
        <v>73</v>
      </c>
      <c r="AL71">
        <v>5304</v>
      </c>
    </row>
    <row r="72" spans="8:38" x14ac:dyDescent="0.3">
      <c r="H72" s="21" t="str">
        <f t="shared" si="19"/>
        <v/>
      </c>
      <c r="I72" s="21" t="str">
        <f t="shared" si="20"/>
        <v/>
      </c>
      <c r="J72" s="29" t="str">
        <f t="shared" si="21"/>
        <v/>
      </c>
      <c r="N72" s="21" t="str">
        <f t="shared" si="22"/>
        <v/>
      </c>
      <c r="O72" t="str">
        <f t="shared" si="23"/>
        <v/>
      </c>
      <c r="Q72" s="29" t="str">
        <f t="shared" si="29"/>
        <v/>
      </c>
      <c r="S72" t="str">
        <f t="shared" si="17"/>
        <v/>
      </c>
      <c r="V72" s="21" t="str">
        <f t="shared" si="24"/>
        <v/>
      </c>
      <c r="W72" t="str">
        <f t="shared" si="25"/>
        <v/>
      </c>
      <c r="AA72" s="21" t="str">
        <f t="shared" si="16"/>
        <v/>
      </c>
      <c r="AB72" t="str">
        <f t="shared" si="26"/>
        <v/>
      </c>
      <c r="AD72">
        <f t="shared" si="18"/>
        <v>40003101</v>
      </c>
      <c r="AE72" t="s">
        <v>41</v>
      </c>
      <c r="AF72" t="s">
        <v>749</v>
      </c>
      <c r="AG72">
        <f t="shared" si="27"/>
        <v>3101</v>
      </c>
      <c r="AH72">
        <f t="shared" si="28"/>
        <v>40003101</v>
      </c>
      <c r="AK72" t="s">
        <v>74</v>
      </c>
      <c r="AL72">
        <v>5401</v>
      </c>
    </row>
    <row r="73" spans="8:38" x14ac:dyDescent="0.3">
      <c r="H73" s="21" t="str">
        <f t="shared" si="19"/>
        <v/>
      </c>
      <c r="I73" s="21" t="str">
        <f t="shared" si="20"/>
        <v/>
      </c>
      <c r="J73" s="29" t="str">
        <f t="shared" si="21"/>
        <v/>
      </c>
      <c r="N73" s="21" t="str">
        <f t="shared" si="22"/>
        <v/>
      </c>
      <c r="O73" t="str">
        <f t="shared" si="23"/>
        <v/>
      </c>
      <c r="Q73" s="29" t="str">
        <f t="shared" si="29"/>
        <v/>
      </c>
      <c r="S73" t="str">
        <f t="shared" si="17"/>
        <v/>
      </c>
      <c r="V73" s="21" t="str">
        <f t="shared" si="24"/>
        <v/>
      </c>
      <c r="W73" t="str">
        <f t="shared" si="25"/>
        <v/>
      </c>
      <c r="AA73" s="21" t="str">
        <f t="shared" si="16"/>
        <v/>
      </c>
      <c r="AB73" t="str">
        <f t="shared" si="26"/>
        <v/>
      </c>
      <c r="AD73">
        <f t="shared" si="18"/>
        <v>40004102</v>
      </c>
      <c r="AE73" t="s">
        <v>22</v>
      </c>
      <c r="AF73" t="s">
        <v>749</v>
      </c>
      <c r="AG73">
        <f t="shared" si="27"/>
        <v>4102</v>
      </c>
      <c r="AH73">
        <f t="shared" si="28"/>
        <v>40004102</v>
      </c>
      <c r="AK73" t="s">
        <v>75</v>
      </c>
      <c r="AL73">
        <v>5402</v>
      </c>
    </row>
    <row r="74" spans="8:38" x14ac:dyDescent="0.3">
      <c r="H74" s="21" t="str">
        <f t="shared" si="19"/>
        <v/>
      </c>
      <c r="I74" s="21" t="str">
        <f t="shared" si="20"/>
        <v/>
      </c>
      <c r="J74" s="29" t="str">
        <f t="shared" si="21"/>
        <v/>
      </c>
      <c r="N74" s="21" t="str">
        <f t="shared" si="22"/>
        <v/>
      </c>
      <c r="O74" t="str">
        <f t="shared" si="23"/>
        <v/>
      </c>
      <c r="Q74" s="29" t="str">
        <f t="shared" si="29"/>
        <v/>
      </c>
      <c r="S74" t="str">
        <f t="shared" si="17"/>
        <v/>
      </c>
      <c r="V74" s="21" t="str">
        <f t="shared" si="24"/>
        <v/>
      </c>
      <c r="W74" t="str">
        <f t="shared" si="25"/>
        <v/>
      </c>
      <c r="AA74" s="21" t="str">
        <f t="shared" si="16"/>
        <v/>
      </c>
      <c r="AB74" t="str">
        <f t="shared" si="26"/>
        <v/>
      </c>
      <c r="AD74">
        <f t="shared" si="18"/>
        <v>40008102</v>
      </c>
      <c r="AE74" t="s">
        <v>163</v>
      </c>
      <c r="AF74" t="s">
        <v>749</v>
      </c>
      <c r="AG74">
        <f t="shared" si="27"/>
        <v>8102</v>
      </c>
      <c r="AH74">
        <f t="shared" si="28"/>
        <v>40008102</v>
      </c>
      <c r="AK74" t="s">
        <v>76</v>
      </c>
      <c r="AL74">
        <v>5403</v>
      </c>
    </row>
    <row r="75" spans="8:38" x14ac:dyDescent="0.3">
      <c r="H75" s="21" t="str">
        <f t="shared" si="19"/>
        <v/>
      </c>
      <c r="I75" s="21" t="str">
        <f t="shared" si="20"/>
        <v/>
      </c>
      <c r="J75" s="29" t="str">
        <f t="shared" si="21"/>
        <v/>
      </c>
      <c r="N75" s="21" t="str">
        <f t="shared" si="22"/>
        <v/>
      </c>
      <c r="O75" t="str">
        <f t="shared" si="23"/>
        <v/>
      </c>
      <c r="Q75" s="29" t="str">
        <f t="shared" si="29"/>
        <v/>
      </c>
      <c r="S75" t="str">
        <f t="shared" si="17"/>
        <v/>
      </c>
      <c r="V75" s="21" t="str">
        <f t="shared" si="24"/>
        <v/>
      </c>
      <c r="W75" t="str">
        <f t="shared" si="25"/>
        <v/>
      </c>
      <c r="AA75" s="21" t="str">
        <f t="shared" si="16"/>
        <v/>
      </c>
      <c r="AB75" t="str">
        <f t="shared" si="26"/>
        <v/>
      </c>
      <c r="AD75">
        <f t="shared" si="18"/>
        <v>40014102</v>
      </c>
      <c r="AE75" t="s">
        <v>349</v>
      </c>
      <c r="AF75" t="s">
        <v>749</v>
      </c>
      <c r="AG75">
        <f t="shared" si="27"/>
        <v>14102</v>
      </c>
      <c r="AH75">
        <f t="shared" si="28"/>
        <v>40014102</v>
      </c>
      <c r="AK75" t="s">
        <v>77</v>
      </c>
      <c r="AL75">
        <v>5404</v>
      </c>
    </row>
    <row r="76" spans="8:38" x14ac:dyDescent="0.3">
      <c r="H76" s="21" t="str">
        <f t="shared" si="19"/>
        <v/>
      </c>
      <c r="I76" s="21" t="str">
        <f t="shared" si="20"/>
        <v/>
      </c>
      <c r="J76" s="29" t="str">
        <f t="shared" si="21"/>
        <v/>
      </c>
      <c r="N76" s="21" t="str">
        <f t="shared" si="22"/>
        <v/>
      </c>
      <c r="O76" t="str">
        <f t="shared" si="23"/>
        <v/>
      </c>
      <c r="Q76" s="29" t="str">
        <f t="shared" si="29"/>
        <v/>
      </c>
      <c r="S76" t="str">
        <f t="shared" si="17"/>
        <v/>
      </c>
      <c r="V76" s="21" t="str">
        <f t="shared" si="24"/>
        <v/>
      </c>
      <c r="W76" t="str">
        <f t="shared" si="25"/>
        <v/>
      </c>
      <c r="AA76" s="21" t="str">
        <f t="shared" si="16"/>
        <v/>
      </c>
      <c r="AB76" t="str">
        <f t="shared" si="26"/>
        <v/>
      </c>
      <c r="AD76">
        <f t="shared" si="18"/>
        <v>40009103</v>
      </c>
      <c r="AE76" t="s">
        <v>218</v>
      </c>
      <c r="AF76" t="s">
        <v>749</v>
      </c>
      <c r="AG76">
        <f t="shared" si="27"/>
        <v>9103</v>
      </c>
      <c r="AH76">
        <f t="shared" si="28"/>
        <v>40009103</v>
      </c>
      <c r="AK76" t="s">
        <v>78</v>
      </c>
      <c r="AL76">
        <v>5405</v>
      </c>
    </row>
    <row r="77" spans="8:38" x14ac:dyDescent="0.3">
      <c r="H77" s="21" t="str">
        <f t="shared" si="19"/>
        <v/>
      </c>
      <c r="I77" s="21" t="str">
        <f t="shared" si="20"/>
        <v/>
      </c>
      <c r="J77" s="29" t="str">
        <f t="shared" si="21"/>
        <v/>
      </c>
      <c r="N77" s="21" t="str">
        <f t="shared" si="22"/>
        <v/>
      </c>
      <c r="O77" t="str">
        <f t="shared" si="23"/>
        <v/>
      </c>
      <c r="Q77" s="29" t="str">
        <f t="shared" si="29"/>
        <v/>
      </c>
      <c r="S77" t="str">
        <f t="shared" si="17"/>
        <v/>
      </c>
      <c r="V77" s="21" t="str">
        <f t="shared" si="24"/>
        <v/>
      </c>
      <c r="W77" t="str">
        <f t="shared" si="25"/>
        <v/>
      </c>
      <c r="AA77" s="21" t="str">
        <f t="shared" si="16"/>
        <v/>
      </c>
      <c r="AB77" t="str">
        <f t="shared" si="26"/>
        <v/>
      </c>
      <c r="AD77">
        <f t="shared" si="18"/>
        <v>40009203</v>
      </c>
      <c r="AE77" t="s">
        <v>239</v>
      </c>
      <c r="AF77" t="s">
        <v>749</v>
      </c>
      <c r="AG77">
        <f t="shared" si="27"/>
        <v>9203</v>
      </c>
      <c r="AH77">
        <f t="shared" si="28"/>
        <v>40009203</v>
      </c>
      <c r="AK77" t="s">
        <v>79</v>
      </c>
      <c r="AL77">
        <v>5501</v>
      </c>
    </row>
    <row r="78" spans="8:38" x14ac:dyDescent="0.3">
      <c r="H78" s="21" t="str">
        <f t="shared" si="19"/>
        <v/>
      </c>
      <c r="I78" s="21" t="str">
        <f t="shared" si="20"/>
        <v/>
      </c>
      <c r="J78" s="29" t="str">
        <f t="shared" si="21"/>
        <v/>
      </c>
      <c r="N78" s="21" t="str">
        <f t="shared" si="22"/>
        <v/>
      </c>
      <c r="O78" t="str">
        <f t="shared" si="23"/>
        <v/>
      </c>
      <c r="Q78" s="29" t="str">
        <f t="shared" si="29"/>
        <v/>
      </c>
      <c r="S78" t="str">
        <f t="shared" si="17"/>
        <v/>
      </c>
      <c r="V78" s="21" t="str">
        <f t="shared" si="24"/>
        <v/>
      </c>
      <c r="W78" t="str">
        <f t="shared" si="25"/>
        <v/>
      </c>
      <c r="AA78" s="21" t="str">
        <f t="shared" si="16"/>
        <v/>
      </c>
      <c r="AB78" t="str">
        <f t="shared" si="26"/>
        <v/>
      </c>
      <c r="AD78">
        <f t="shared" si="18"/>
        <v>40013503</v>
      </c>
      <c r="AE78" t="s">
        <v>340</v>
      </c>
      <c r="AF78" t="s">
        <v>749</v>
      </c>
      <c r="AG78">
        <f t="shared" si="27"/>
        <v>13503</v>
      </c>
      <c r="AH78">
        <f t="shared" si="28"/>
        <v>40013503</v>
      </c>
      <c r="AK78" t="s">
        <v>80</v>
      </c>
      <c r="AL78">
        <v>5502</v>
      </c>
    </row>
    <row r="79" spans="8:38" x14ac:dyDescent="0.3">
      <c r="H79" s="21" t="str">
        <f t="shared" si="19"/>
        <v/>
      </c>
      <c r="I79" s="21" t="str">
        <f t="shared" si="20"/>
        <v/>
      </c>
      <c r="J79" s="29" t="str">
        <f t="shared" si="21"/>
        <v/>
      </c>
      <c r="N79" s="21" t="str">
        <f t="shared" si="22"/>
        <v/>
      </c>
      <c r="O79" t="str">
        <f t="shared" si="23"/>
        <v/>
      </c>
      <c r="Q79" s="29" t="str">
        <f t="shared" si="29"/>
        <v/>
      </c>
      <c r="S79" t="str">
        <f t="shared" si="17"/>
        <v/>
      </c>
      <c r="V79" s="21" t="str">
        <f t="shared" si="24"/>
        <v/>
      </c>
      <c r="W79" t="str">
        <f t="shared" si="25"/>
        <v/>
      </c>
      <c r="AA79" s="21" t="str">
        <f t="shared" si="16"/>
        <v/>
      </c>
      <c r="AB79" t="str">
        <f t="shared" si="26"/>
        <v/>
      </c>
      <c r="AD79">
        <f t="shared" si="18"/>
        <v>40010204</v>
      </c>
      <c r="AE79" t="s">
        <v>260</v>
      </c>
      <c r="AF79" t="s">
        <v>749</v>
      </c>
      <c r="AG79">
        <f t="shared" si="27"/>
        <v>10204</v>
      </c>
      <c r="AH79">
        <f t="shared" si="28"/>
        <v>40010204</v>
      </c>
      <c r="AK79" t="s">
        <v>81</v>
      </c>
      <c r="AL79">
        <v>5503</v>
      </c>
    </row>
    <row r="80" spans="8:38" x14ac:dyDescent="0.3">
      <c r="H80" s="21" t="str">
        <f t="shared" si="19"/>
        <v/>
      </c>
      <c r="I80" s="21" t="str">
        <f t="shared" si="20"/>
        <v/>
      </c>
      <c r="J80" s="29" t="str">
        <f t="shared" si="21"/>
        <v/>
      </c>
      <c r="N80" s="21" t="str">
        <f t="shared" si="22"/>
        <v/>
      </c>
      <c r="O80" t="str">
        <f t="shared" si="23"/>
        <v/>
      </c>
      <c r="Q80" s="29" t="str">
        <f t="shared" si="29"/>
        <v/>
      </c>
      <c r="S80" t="str">
        <f t="shared" si="17"/>
        <v/>
      </c>
      <c r="V80" s="21" t="str">
        <f t="shared" si="24"/>
        <v/>
      </c>
      <c r="W80" t="str">
        <f t="shared" si="25"/>
        <v/>
      </c>
      <c r="AA80" s="21" t="str">
        <f t="shared" si="16"/>
        <v/>
      </c>
      <c r="AB80" t="str">
        <f t="shared" si="26"/>
        <v/>
      </c>
      <c r="AD80">
        <f t="shared" si="18"/>
        <v>40008205</v>
      </c>
      <c r="AE80" t="s">
        <v>178</v>
      </c>
      <c r="AF80" t="s">
        <v>749</v>
      </c>
      <c r="AG80">
        <f t="shared" si="27"/>
        <v>8205</v>
      </c>
      <c r="AH80">
        <f t="shared" si="28"/>
        <v>40008205</v>
      </c>
      <c r="AK80" t="s">
        <v>82</v>
      </c>
      <c r="AL80">
        <v>5504</v>
      </c>
    </row>
    <row r="81" spans="8:38" x14ac:dyDescent="0.3">
      <c r="H81" s="21" t="str">
        <f t="shared" si="19"/>
        <v/>
      </c>
      <c r="I81" s="21" t="str">
        <f t="shared" si="20"/>
        <v/>
      </c>
      <c r="J81" s="29" t="str">
        <f t="shared" si="21"/>
        <v/>
      </c>
      <c r="N81" s="21" t="str">
        <f t="shared" si="22"/>
        <v/>
      </c>
      <c r="O81" t="str">
        <f t="shared" si="23"/>
        <v/>
      </c>
      <c r="Q81" s="29" t="str">
        <f t="shared" si="29"/>
        <v/>
      </c>
      <c r="S81" t="str">
        <f t="shared" si="17"/>
        <v/>
      </c>
      <c r="V81" s="21" t="str">
        <f t="shared" si="24"/>
        <v/>
      </c>
      <c r="W81" t="str">
        <f t="shared" si="25"/>
        <v/>
      </c>
      <c r="AA81" s="21" t="str">
        <f t="shared" si="16"/>
        <v/>
      </c>
      <c r="AB81" t="str">
        <f t="shared" si="26"/>
        <v/>
      </c>
      <c r="AD81">
        <f t="shared" si="18"/>
        <v>40009104</v>
      </c>
      <c r="AE81" t="s">
        <v>219</v>
      </c>
      <c r="AF81" t="s">
        <v>749</v>
      </c>
      <c r="AG81">
        <f t="shared" si="27"/>
        <v>9104</v>
      </c>
      <c r="AH81">
        <f t="shared" si="28"/>
        <v>40009104</v>
      </c>
      <c r="AK81" t="s">
        <v>83</v>
      </c>
      <c r="AL81">
        <v>5506</v>
      </c>
    </row>
    <row r="82" spans="8:38" x14ac:dyDescent="0.3">
      <c r="H82" s="21" t="str">
        <f t="shared" si="19"/>
        <v/>
      </c>
      <c r="I82" s="21" t="str">
        <f t="shared" si="20"/>
        <v/>
      </c>
      <c r="J82" s="29" t="str">
        <f t="shared" si="21"/>
        <v/>
      </c>
      <c r="N82" s="21" t="str">
        <f t="shared" si="22"/>
        <v/>
      </c>
      <c r="O82" t="str">
        <f t="shared" si="23"/>
        <v/>
      </c>
      <c r="Q82" s="29" t="str">
        <f t="shared" si="29"/>
        <v/>
      </c>
      <c r="S82" t="str">
        <f t="shared" si="17"/>
        <v/>
      </c>
      <c r="V82" s="21" t="str">
        <f t="shared" si="24"/>
        <v/>
      </c>
      <c r="W82" t="str">
        <f t="shared" si="25"/>
        <v/>
      </c>
      <c r="AA82" s="21" t="str">
        <f t="shared" si="16"/>
        <v/>
      </c>
      <c r="AB82" t="str">
        <f t="shared" si="26"/>
        <v/>
      </c>
      <c r="AD82">
        <f t="shared" si="18"/>
        <v>40007103</v>
      </c>
      <c r="AE82" t="s">
        <v>135</v>
      </c>
      <c r="AF82" t="s">
        <v>749</v>
      </c>
      <c r="AG82">
        <f t="shared" si="27"/>
        <v>7103</v>
      </c>
      <c r="AH82">
        <f t="shared" si="28"/>
        <v>40007103</v>
      </c>
      <c r="AK82" t="s">
        <v>84</v>
      </c>
      <c r="AL82">
        <v>5601</v>
      </c>
    </row>
    <row r="83" spans="8:38" x14ac:dyDescent="0.3">
      <c r="H83" s="21" t="str">
        <f t="shared" si="19"/>
        <v/>
      </c>
      <c r="I83" s="21" t="str">
        <f t="shared" si="20"/>
        <v/>
      </c>
      <c r="J83" s="29" t="str">
        <f t="shared" si="21"/>
        <v/>
      </c>
      <c r="N83" s="21" t="str">
        <f t="shared" si="22"/>
        <v/>
      </c>
      <c r="O83" t="str">
        <f t="shared" si="23"/>
        <v/>
      </c>
      <c r="Q83" s="29" t="str">
        <f t="shared" si="29"/>
        <v/>
      </c>
      <c r="S83" t="str">
        <f t="shared" si="17"/>
        <v/>
      </c>
      <c r="V83" s="21" t="str">
        <f t="shared" si="24"/>
        <v/>
      </c>
      <c r="W83" t="str">
        <f t="shared" si="25"/>
        <v/>
      </c>
      <c r="AA83" s="21" t="str">
        <f t="shared" si="16"/>
        <v/>
      </c>
      <c r="AB83" t="str">
        <f t="shared" si="26"/>
        <v/>
      </c>
      <c r="AD83">
        <f t="shared" si="18"/>
        <v>40007301</v>
      </c>
      <c r="AE83" t="s">
        <v>145</v>
      </c>
      <c r="AF83" t="s">
        <v>749</v>
      </c>
      <c r="AG83">
        <f t="shared" si="27"/>
        <v>7301</v>
      </c>
      <c r="AH83">
        <f t="shared" si="28"/>
        <v>40007301</v>
      </c>
      <c r="AK83" t="s">
        <v>85</v>
      </c>
      <c r="AL83">
        <v>5602</v>
      </c>
    </row>
    <row r="84" spans="8:38" x14ac:dyDescent="0.3">
      <c r="H84" s="21" t="str">
        <f t="shared" si="19"/>
        <v/>
      </c>
      <c r="I84" s="21" t="str">
        <f t="shared" si="20"/>
        <v/>
      </c>
      <c r="J84" s="29" t="str">
        <f t="shared" si="21"/>
        <v/>
      </c>
      <c r="N84" s="21" t="str">
        <f t="shared" si="22"/>
        <v/>
      </c>
      <c r="O84" t="str">
        <f t="shared" si="23"/>
        <v/>
      </c>
      <c r="Q84" s="29" t="str">
        <f t="shared" si="29"/>
        <v/>
      </c>
      <c r="S84" t="str">
        <f t="shared" si="17"/>
        <v/>
      </c>
      <c r="V84" s="21" t="str">
        <f t="shared" si="24"/>
        <v/>
      </c>
      <c r="W84" t="str">
        <f t="shared" si="25"/>
        <v/>
      </c>
      <c r="AA84" s="21" t="str">
        <f t="shared" si="16"/>
        <v/>
      </c>
      <c r="AB84" t="str">
        <f t="shared" si="26"/>
        <v/>
      </c>
      <c r="AD84">
        <f t="shared" si="18"/>
        <v>40010205</v>
      </c>
      <c r="AE84" t="s">
        <v>261</v>
      </c>
      <c r="AF84" t="s">
        <v>749</v>
      </c>
      <c r="AG84">
        <f t="shared" si="27"/>
        <v>10205</v>
      </c>
      <c r="AH84">
        <f t="shared" si="28"/>
        <v>40010205</v>
      </c>
      <c r="AK84" t="s">
        <v>86</v>
      </c>
      <c r="AL84">
        <v>5603</v>
      </c>
    </row>
    <row r="85" spans="8:38" x14ac:dyDescent="0.3">
      <c r="H85" s="21" t="str">
        <f t="shared" si="19"/>
        <v/>
      </c>
      <c r="I85" s="21" t="str">
        <f t="shared" si="20"/>
        <v/>
      </c>
      <c r="J85" s="29" t="str">
        <f t="shared" si="21"/>
        <v/>
      </c>
      <c r="N85" s="21" t="str">
        <f t="shared" si="22"/>
        <v/>
      </c>
      <c r="O85" t="str">
        <f t="shared" si="23"/>
        <v/>
      </c>
      <c r="Q85" s="29" t="str">
        <f t="shared" si="29"/>
        <v/>
      </c>
      <c r="S85" t="str">
        <f t="shared" si="17"/>
        <v/>
      </c>
      <c r="V85" s="21" t="str">
        <f t="shared" si="24"/>
        <v/>
      </c>
      <c r="W85" t="str">
        <f t="shared" si="25"/>
        <v/>
      </c>
      <c r="AA85" s="21" t="str">
        <f t="shared" si="16"/>
        <v/>
      </c>
      <c r="AB85" t="str">
        <f t="shared" si="26"/>
        <v/>
      </c>
      <c r="AD85">
        <f t="shared" si="18"/>
        <v>40003202</v>
      </c>
      <c r="AE85" t="s">
        <v>45</v>
      </c>
      <c r="AF85" t="s">
        <v>749</v>
      </c>
      <c r="AG85">
        <f t="shared" si="27"/>
        <v>3202</v>
      </c>
      <c r="AH85">
        <f t="shared" si="28"/>
        <v>40003202</v>
      </c>
      <c r="AK85" t="s">
        <v>87</v>
      </c>
      <c r="AL85">
        <v>5604</v>
      </c>
    </row>
    <row r="86" spans="8:38" x14ac:dyDescent="0.3">
      <c r="H86" s="21" t="str">
        <f t="shared" si="19"/>
        <v/>
      </c>
      <c r="I86" s="21" t="str">
        <f t="shared" si="20"/>
        <v/>
      </c>
      <c r="J86" s="29" t="str">
        <f t="shared" si="21"/>
        <v/>
      </c>
      <c r="N86" s="21" t="str">
        <f t="shared" si="22"/>
        <v/>
      </c>
      <c r="O86" t="str">
        <f t="shared" si="23"/>
        <v/>
      </c>
      <c r="Q86" s="29" t="str">
        <f t="shared" si="29"/>
        <v/>
      </c>
      <c r="S86" t="str">
        <f t="shared" si="17"/>
        <v/>
      </c>
      <c r="V86" s="21" t="str">
        <f t="shared" si="24"/>
        <v/>
      </c>
      <c r="W86" t="str">
        <f t="shared" si="25"/>
        <v/>
      </c>
      <c r="AA86" s="21" t="str">
        <f t="shared" si="16"/>
        <v/>
      </c>
      <c r="AB86" t="str">
        <f t="shared" si="26"/>
        <v/>
      </c>
      <c r="AD86">
        <f t="shared" si="18"/>
        <v>40006105</v>
      </c>
      <c r="AE86" t="s">
        <v>104</v>
      </c>
      <c r="AF86" t="s">
        <v>749</v>
      </c>
      <c r="AG86">
        <f t="shared" si="27"/>
        <v>6105</v>
      </c>
      <c r="AH86">
        <f t="shared" si="28"/>
        <v>40006105</v>
      </c>
      <c r="AK86" t="s">
        <v>88</v>
      </c>
      <c r="AL86">
        <v>5605</v>
      </c>
    </row>
    <row r="87" spans="8:38" x14ac:dyDescent="0.3">
      <c r="H87" s="21" t="str">
        <f t="shared" si="19"/>
        <v/>
      </c>
      <c r="I87" s="21" t="str">
        <f t="shared" si="20"/>
        <v/>
      </c>
      <c r="J87" s="29" t="str">
        <f t="shared" si="21"/>
        <v/>
      </c>
      <c r="N87" s="21" t="str">
        <f t="shared" si="22"/>
        <v/>
      </c>
      <c r="O87" t="str">
        <f t="shared" si="23"/>
        <v/>
      </c>
      <c r="Q87" s="29" t="str">
        <f t="shared" si="29"/>
        <v/>
      </c>
      <c r="S87" t="str">
        <f t="shared" si="17"/>
        <v/>
      </c>
      <c r="V87" s="21" t="str">
        <f t="shared" si="24"/>
        <v/>
      </c>
      <c r="W87" t="str">
        <f t="shared" si="25"/>
        <v/>
      </c>
      <c r="AA87" s="21" t="str">
        <f t="shared" si="16"/>
        <v/>
      </c>
      <c r="AB87" t="str">
        <f t="shared" si="26"/>
        <v/>
      </c>
      <c r="AD87">
        <f t="shared" si="18"/>
        <v>40013105</v>
      </c>
      <c r="AE87" t="s">
        <v>301</v>
      </c>
      <c r="AF87" t="s">
        <v>749</v>
      </c>
      <c r="AG87">
        <f t="shared" si="27"/>
        <v>13105</v>
      </c>
      <c r="AH87">
        <f t="shared" si="28"/>
        <v>40013105</v>
      </c>
      <c r="AK87" t="s">
        <v>89</v>
      </c>
      <c r="AL87">
        <v>5606</v>
      </c>
    </row>
    <row r="88" spans="8:38" x14ac:dyDescent="0.3">
      <c r="H88" s="21" t="str">
        <f t="shared" si="19"/>
        <v/>
      </c>
      <c r="I88" s="21" t="str">
        <f t="shared" si="20"/>
        <v/>
      </c>
      <c r="J88" s="29" t="str">
        <f t="shared" si="21"/>
        <v/>
      </c>
      <c r="N88" s="21" t="str">
        <f t="shared" si="22"/>
        <v/>
      </c>
      <c r="O88" t="str">
        <f t="shared" si="23"/>
        <v/>
      </c>
      <c r="Q88" s="29" t="str">
        <f t="shared" si="29"/>
        <v/>
      </c>
      <c r="S88" t="str">
        <f t="shared" si="17"/>
        <v/>
      </c>
      <c r="V88" s="21" t="str">
        <f t="shared" si="24"/>
        <v/>
      </c>
      <c r="W88" t="str">
        <f t="shared" si="25"/>
        <v/>
      </c>
      <c r="AA88" s="21" t="str">
        <f t="shared" si="16"/>
        <v/>
      </c>
      <c r="AB88" t="str">
        <f t="shared" si="26"/>
        <v/>
      </c>
      <c r="AD88">
        <f t="shared" si="18"/>
        <v>40016104</v>
      </c>
      <c r="AE88" t="s">
        <v>201</v>
      </c>
      <c r="AF88" t="s">
        <v>749</v>
      </c>
      <c r="AG88">
        <f t="shared" si="27"/>
        <v>16104</v>
      </c>
      <c r="AH88">
        <f t="shared" si="28"/>
        <v>40016104</v>
      </c>
      <c r="AK88" t="s">
        <v>90</v>
      </c>
      <c r="AL88">
        <v>5701</v>
      </c>
    </row>
    <row r="89" spans="8:38" x14ac:dyDescent="0.3">
      <c r="H89" s="21" t="str">
        <f t="shared" si="19"/>
        <v/>
      </c>
      <c r="I89" s="21" t="str">
        <f t="shared" si="20"/>
        <v/>
      </c>
      <c r="J89" s="29" t="str">
        <f t="shared" si="21"/>
        <v/>
      </c>
      <c r="N89" s="21" t="str">
        <f t="shared" si="22"/>
        <v/>
      </c>
      <c r="O89" t="str">
        <f t="shared" si="23"/>
        <v/>
      </c>
      <c r="Q89" s="29" t="str">
        <f t="shared" si="29"/>
        <v/>
      </c>
      <c r="S89" t="str">
        <f t="shared" si="17"/>
        <v/>
      </c>
      <c r="V89" s="21" t="str">
        <f t="shared" si="24"/>
        <v/>
      </c>
      <c r="W89" t="str">
        <f t="shared" si="25"/>
        <v/>
      </c>
      <c r="AA89" s="21" t="str">
        <f t="shared" si="16"/>
        <v/>
      </c>
      <c r="AB89" t="str">
        <f t="shared" si="26"/>
        <v/>
      </c>
      <c r="AD89">
        <f t="shared" si="18"/>
        <v>40013602</v>
      </c>
      <c r="AE89" t="s">
        <v>344</v>
      </c>
      <c r="AF89" t="s">
        <v>749</v>
      </c>
      <c r="AG89">
        <f t="shared" si="27"/>
        <v>13602</v>
      </c>
      <c r="AH89">
        <f t="shared" si="28"/>
        <v>40013602</v>
      </c>
      <c r="AK89" t="s">
        <v>91</v>
      </c>
      <c r="AL89">
        <v>5702</v>
      </c>
    </row>
    <row r="90" spans="8:38" x14ac:dyDescent="0.3">
      <c r="H90" s="21" t="str">
        <f t="shared" si="19"/>
        <v/>
      </c>
      <c r="I90" s="21" t="str">
        <f t="shared" si="20"/>
        <v/>
      </c>
      <c r="J90" s="29" t="str">
        <f t="shared" si="21"/>
        <v/>
      </c>
      <c r="N90" s="21" t="str">
        <f t="shared" si="22"/>
        <v/>
      </c>
      <c r="O90" t="str">
        <f t="shared" si="23"/>
        <v/>
      </c>
      <c r="Q90" s="29" t="str">
        <f t="shared" si="29"/>
        <v/>
      </c>
      <c r="S90" t="str">
        <f t="shared" si="17"/>
        <v/>
      </c>
      <c r="V90" s="21" t="str">
        <f t="shared" si="24"/>
        <v/>
      </c>
      <c r="W90" t="str">
        <f t="shared" si="25"/>
        <v/>
      </c>
      <c r="AA90" s="21" t="str">
        <f t="shared" si="16"/>
        <v/>
      </c>
      <c r="AB90" t="str">
        <f t="shared" si="26"/>
        <v/>
      </c>
      <c r="AD90">
        <f t="shared" si="18"/>
        <v>40005604</v>
      </c>
      <c r="AE90" t="s">
        <v>87</v>
      </c>
      <c r="AF90" t="s">
        <v>749</v>
      </c>
      <c r="AG90">
        <f t="shared" si="27"/>
        <v>5604</v>
      </c>
      <c r="AH90">
        <f t="shared" si="28"/>
        <v>40005604</v>
      </c>
      <c r="AK90" t="s">
        <v>92</v>
      </c>
      <c r="AL90">
        <v>5703</v>
      </c>
    </row>
    <row r="91" spans="8:38" x14ac:dyDescent="0.3">
      <c r="H91" s="21" t="str">
        <f t="shared" si="19"/>
        <v/>
      </c>
      <c r="I91" s="21" t="str">
        <f t="shared" si="20"/>
        <v/>
      </c>
      <c r="J91" s="29" t="str">
        <f t="shared" si="21"/>
        <v/>
      </c>
      <c r="N91" s="21" t="str">
        <f t="shared" si="22"/>
        <v/>
      </c>
      <c r="O91" t="str">
        <f t="shared" si="23"/>
        <v/>
      </c>
      <c r="Q91" s="29" t="str">
        <f t="shared" si="29"/>
        <v/>
      </c>
      <c r="S91" t="str">
        <f t="shared" si="17"/>
        <v/>
      </c>
      <c r="V91" s="21" t="str">
        <f t="shared" si="24"/>
        <v/>
      </c>
      <c r="W91" t="str">
        <f t="shared" si="25"/>
        <v/>
      </c>
      <c r="AA91" s="21" t="str">
        <f t="shared" si="16"/>
        <v/>
      </c>
      <c r="AB91" t="str">
        <f t="shared" si="26"/>
        <v/>
      </c>
      <c r="AD91">
        <f t="shared" si="18"/>
        <v>40005605</v>
      </c>
      <c r="AE91" t="s">
        <v>88</v>
      </c>
      <c r="AF91" t="s">
        <v>749</v>
      </c>
      <c r="AG91">
        <f t="shared" si="27"/>
        <v>5605</v>
      </c>
      <c r="AH91">
        <f t="shared" si="28"/>
        <v>40005605</v>
      </c>
      <c r="AK91" t="s">
        <v>93</v>
      </c>
      <c r="AL91">
        <v>5704</v>
      </c>
    </row>
    <row r="92" spans="8:38" x14ac:dyDescent="0.3">
      <c r="H92" s="21" t="str">
        <f t="shared" si="19"/>
        <v/>
      </c>
      <c r="I92" s="21" t="str">
        <f t="shared" si="20"/>
        <v/>
      </c>
      <c r="J92" s="29" t="str">
        <f t="shared" si="21"/>
        <v/>
      </c>
      <c r="N92" s="21" t="str">
        <f t="shared" si="22"/>
        <v/>
      </c>
      <c r="O92" t="str">
        <f t="shared" si="23"/>
        <v/>
      </c>
      <c r="Q92" s="29" t="str">
        <f t="shared" si="29"/>
        <v/>
      </c>
      <c r="S92" t="str">
        <f t="shared" si="17"/>
        <v/>
      </c>
      <c r="V92" s="21" t="str">
        <f t="shared" si="24"/>
        <v/>
      </c>
      <c r="W92" t="str">
        <f t="shared" si="25"/>
        <v/>
      </c>
      <c r="AA92" s="21" t="str">
        <f t="shared" si="16"/>
        <v/>
      </c>
      <c r="AB92" t="str">
        <f t="shared" si="26"/>
        <v/>
      </c>
      <c r="AD92">
        <f t="shared" si="18"/>
        <v>40007104</v>
      </c>
      <c r="AE92" t="s">
        <v>136</v>
      </c>
      <c r="AF92" t="s">
        <v>749</v>
      </c>
      <c r="AG92">
        <f t="shared" si="27"/>
        <v>7104</v>
      </c>
      <c r="AH92">
        <f t="shared" si="28"/>
        <v>40007104</v>
      </c>
      <c r="AK92" t="s">
        <v>94</v>
      </c>
      <c r="AL92">
        <v>5705</v>
      </c>
    </row>
    <row r="93" spans="8:38" x14ac:dyDescent="0.3">
      <c r="H93" s="21" t="str">
        <f t="shared" si="19"/>
        <v/>
      </c>
      <c r="I93" s="21" t="str">
        <f t="shared" si="20"/>
        <v/>
      </c>
      <c r="J93" s="29" t="str">
        <f t="shared" si="21"/>
        <v/>
      </c>
      <c r="N93" s="21" t="str">
        <f t="shared" si="22"/>
        <v/>
      </c>
      <c r="O93" t="str">
        <f t="shared" si="23"/>
        <v/>
      </c>
      <c r="Q93" s="29" t="str">
        <f t="shared" si="29"/>
        <v/>
      </c>
      <c r="S93" t="str">
        <f t="shared" si="17"/>
        <v/>
      </c>
      <c r="V93" s="21" t="str">
        <f t="shared" si="24"/>
        <v/>
      </c>
      <c r="W93" t="str">
        <f t="shared" si="25"/>
        <v/>
      </c>
      <c r="AA93" s="21" t="str">
        <f t="shared" si="16"/>
        <v/>
      </c>
      <c r="AB93" t="str">
        <f t="shared" si="26"/>
        <v/>
      </c>
      <c r="AD93">
        <f t="shared" si="18"/>
        <v>40009204</v>
      </c>
      <c r="AE93" t="s">
        <v>240</v>
      </c>
      <c r="AF93" t="s">
        <v>749</v>
      </c>
      <c r="AG93">
        <f t="shared" si="27"/>
        <v>9204</v>
      </c>
      <c r="AH93">
        <f t="shared" si="28"/>
        <v>40009204</v>
      </c>
      <c r="AK93" t="s">
        <v>95</v>
      </c>
      <c r="AL93">
        <v>5706</v>
      </c>
    </row>
    <row r="94" spans="8:38" x14ac:dyDescent="0.3">
      <c r="H94" s="21" t="str">
        <f t="shared" si="19"/>
        <v/>
      </c>
      <c r="I94" s="21" t="str">
        <f t="shared" si="20"/>
        <v/>
      </c>
      <c r="J94" s="29" t="str">
        <f t="shared" si="21"/>
        <v/>
      </c>
      <c r="N94" s="21" t="str">
        <f t="shared" si="22"/>
        <v/>
      </c>
      <c r="O94" t="str">
        <f t="shared" si="23"/>
        <v/>
      </c>
      <c r="Q94" s="29" t="str">
        <f t="shared" si="29"/>
        <v/>
      </c>
      <c r="S94" t="str">
        <f t="shared" si="17"/>
        <v/>
      </c>
      <c r="V94" s="21" t="str">
        <f t="shared" si="24"/>
        <v/>
      </c>
      <c r="W94" t="str">
        <f t="shared" si="25"/>
        <v/>
      </c>
      <c r="AA94" s="21" t="str">
        <f t="shared" si="16"/>
        <v/>
      </c>
      <c r="AB94" t="str">
        <f t="shared" si="26"/>
        <v/>
      </c>
      <c r="AD94">
        <f t="shared" si="18"/>
        <v>40013106</v>
      </c>
      <c r="AE94" t="s">
        <v>302</v>
      </c>
      <c r="AF94" t="s">
        <v>749</v>
      </c>
      <c r="AG94">
        <f t="shared" si="27"/>
        <v>13106</v>
      </c>
      <c r="AH94">
        <f t="shared" si="28"/>
        <v>40013106</v>
      </c>
      <c r="AK94" t="s">
        <v>96</v>
      </c>
      <c r="AL94">
        <v>5801</v>
      </c>
    </row>
    <row r="95" spans="8:38" x14ac:dyDescent="0.3">
      <c r="H95" s="21" t="str">
        <f t="shared" si="19"/>
        <v/>
      </c>
      <c r="I95" s="21" t="str">
        <f t="shared" si="20"/>
        <v/>
      </c>
      <c r="J95" s="29" t="str">
        <f t="shared" si="21"/>
        <v/>
      </c>
      <c r="N95" s="21" t="str">
        <f t="shared" si="22"/>
        <v/>
      </c>
      <c r="O95" t="str">
        <f t="shared" si="23"/>
        <v/>
      </c>
      <c r="Q95" s="29" t="str">
        <f t="shared" si="29"/>
        <v/>
      </c>
      <c r="S95" t="str">
        <f t="shared" si="17"/>
        <v/>
      </c>
      <c r="V95" s="21" t="str">
        <f t="shared" si="24"/>
        <v/>
      </c>
      <c r="W95" t="str">
        <f t="shared" si="25"/>
        <v/>
      </c>
      <c r="AA95" s="21" t="str">
        <f t="shared" si="16"/>
        <v/>
      </c>
      <c r="AB95" t="str">
        <f t="shared" si="26"/>
        <v/>
      </c>
      <c r="AD95">
        <f t="shared" si="18"/>
        <v>40008104</v>
      </c>
      <c r="AE95" t="s">
        <v>165</v>
      </c>
      <c r="AF95" t="s">
        <v>749</v>
      </c>
      <c r="AG95">
        <f t="shared" si="27"/>
        <v>8104</v>
      </c>
      <c r="AH95">
        <f t="shared" si="28"/>
        <v>40008104</v>
      </c>
      <c r="AK95" t="s">
        <v>97</v>
      </c>
      <c r="AL95">
        <v>5802</v>
      </c>
    </row>
    <row r="96" spans="8:38" x14ac:dyDescent="0.3">
      <c r="H96" s="21" t="str">
        <f t="shared" si="19"/>
        <v/>
      </c>
      <c r="I96" s="21" t="str">
        <f t="shared" si="20"/>
        <v/>
      </c>
      <c r="J96" s="29" t="str">
        <f t="shared" si="21"/>
        <v/>
      </c>
      <c r="N96" s="21" t="str">
        <f t="shared" si="22"/>
        <v/>
      </c>
      <c r="O96" t="str">
        <f t="shared" si="23"/>
        <v/>
      </c>
      <c r="Q96" s="29" t="str">
        <f t="shared" si="29"/>
        <v/>
      </c>
      <c r="S96" t="str">
        <f t="shared" si="17"/>
        <v/>
      </c>
      <c r="V96" s="21" t="str">
        <f t="shared" si="24"/>
        <v/>
      </c>
      <c r="W96" t="str">
        <f t="shared" si="25"/>
        <v/>
      </c>
      <c r="AA96" s="21" t="str">
        <f t="shared" si="16"/>
        <v/>
      </c>
      <c r="AB96" t="str">
        <f t="shared" si="26"/>
        <v/>
      </c>
      <c r="AD96">
        <f t="shared" si="18"/>
        <v>40009105</v>
      </c>
      <c r="AE96" t="s">
        <v>220</v>
      </c>
      <c r="AF96" t="s">
        <v>749</v>
      </c>
      <c r="AG96">
        <f t="shared" si="27"/>
        <v>9105</v>
      </c>
      <c r="AH96">
        <f t="shared" si="28"/>
        <v>40009105</v>
      </c>
      <c r="AK96" t="s">
        <v>98</v>
      </c>
      <c r="AL96">
        <v>5803</v>
      </c>
    </row>
    <row r="97" spans="8:38" x14ac:dyDescent="0.3">
      <c r="H97" s="21" t="str">
        <f t="shared" si="19"/>
        <v/>
      </c>
      <c r="I97" s="21" t="str">
        <f t="shared" si="20"/>
        <v/>
      </c>
      <c r="J97" s="29" t="str">
        <f t="shared" si="21"/>
        <v/>
      </c>
      <c r="N97" s="21" t="str">
        <f t="shared" si="22"/>
        <v/>
      </c>
      <c r="O97" t="str">
        <f t="shared" si="23"/>
        <v/>
      </c>
      <c r="Q97" s="29" t="str">
        <f t="shared" si="29"/>
        <v/>
      </c>
      <c r="S97" t="str">
        <f t="shared" si="17"/>
        <v/>
      </c>
      <c r="V97" s="21" t="str">
        <f t="shared" si="24"/>
        <v/>
      </c>
      <c r="W97" t="str">
        <f t="shared" si="25"/>
        <v/>
      </c>
      <c r="AA97" s="21" t="str">
        <f t="shared" si="16"/>
        <v/>
      </c>
      <c r="AB97" t="str">
        <f t="shared" si="26"/>
        <v/>
      </c>
      <c r="AD97">
        <f t="shared" si="18"/>
        <v>40003303</v>
      </c>
      <c r="AE97" t="s">
        <v>48</v>
      </c>
      <c r="AF97" t="s">
        <v>749</v>
      </c>
      <c r="AG97">
        <f t="shared" si="27"/>
        <v>3303</v>
      </c>
      <c r="AH97">
        <f t="shared" si="28"/>
        <v>40003303</v>
      </c>
      <c r="AK97" t="s">
        <v>99</v>
      </c>
      <c r="AL97">
        <v>5804</v>
      </c>
    </row>
    <row r="98" spans="8:38" x14ac:dyDescent="0.3">
      <c r="H98" s="21" t="str">
        <f t="shared" si="19"/>
        <v/>
      </c>
      <c r="I98" s="21" t="str">
        <f t="shared" si="20"/>
        <v/>
      </c>
      <c r="J98" s="29" t="str">
        <f t="shared" si="21"/>
        <v/>
      </c>
      <c r="N98" s="21" t="str">
        <f t="shared" si="22"/>
        <v/>
      </c>
      <c r="O98" t="str">
        <f t="shared" si="23"/>
        <v/>
      </c>
      <c r="Q98" s="29" t="str">
        <f t="shared" si="29"/>
        <v/>
      </c>
      <c r="S98" t="str">
        <f t="shared" si="17"/>
        <v/>
      </c>
      <c r="V98" s="21" t="str">
        <f t="shared" si="24"/>
        <v/>
      </c>
      <c r="W98" t="str">
        <f t="shared" si="25"/>
        <v/>
      </c>
      <c r="AA98" s="21" t="str">
        <f t="shared" si="16"/>
        <v/>
      </c>
      <c r="AB98" t="str">
        <f t="shared" si="26"/>
        <v/>
      </c>
      <c r="AD98">
        <f t="shared" si="18"/>
        <v>40010104</v>
      </c>
      <c r="AE98" t="s">
        <v>251</v>
      </c>
      <c r="AF98" t="s">
        <v>749</v>
      </c>
      <c r="AG98">
        <f t="shared" si="27"/>
        <v>10104</v>
      </c>
      <c r="AH98">
        <f t="shared" si="28"/>
        <v>40010104</v>
      </c>
      <c r="AK98" t="s">
        <v>100</v>
      </c>
      <c r="AL98">
        <v>6101</v>
      </c>
    </row>
    <row r="99" spans="8:38" x14ac:dyDescent="0.3">
      <c r="H99" s="21" t="str">
        <f t="shared" si="19"/>
        <v/>
      </c>
      <c r="I99" s="21" t="str">
        <f t="shared" si="20"/>
        <v/>
      </c>
      <c r="J99" s="29" t="str">
        <f t="shared" si="21"/>
        <v/>
      </c>
      <c r="N99" s="21" t="str">
        <f t="shared" si="22"/>
        <v/>
      </c>
      <c r="O99" t="str">
        <f t="shared" si="23"/>
        <v/>
      </c>
      <c r="Q99" s="29" t="str">
        <f t="shared" si="29"/>
        <v/>
      </c>
      <c r="S99" t="str">
        <f t="shared" si="17"/>
        <v/>
      </c>
      <c r="V99" s="21" t="str">
        <f t="shared" si="24"/>
        <v/>
      </c>
      <c r="W99" t="str">
        <f t="shared" si="25"/>
        <v/>
      </c>
      <c r="AA99" s="21" t="str">
        <f t="shared" si="16"/>
        <v/>
      </c>
      <c r="AB99" t="str">
        <f t="shared" si="26"/>
        <v/>
      </c>
      <c r="AD99">
        <f t="shared" si="18"/>
        <v>40010105</v>
      </c>
      <c r="AE99" t="s">
        <v>252</v>
      </c>
      <c r="AF99" t="s">
        <v>749</v>
      </c>
      <c r="AG99">
        <f t="shared" si="27"/>
        <v>10105</v>
      </c>
      <c r="AH99">
        <f t="shared" si="28"/>
        <v>40010105</v>
      </c>
      <c r="AK99" t="s">
        <v>101</v>
      </c>
      <c r="AL99">
        <v>6102</v>
      </c>
    </row>
    <row r="100" spans="8:38" x14ac:dyDescent="0.3">
      <c r="H100" s="21" t="str">
        <f t="shared" si="19"/>
        <v/>
      </c>
      <c r="I100" s="21" t="str">
        <f t="shared" si="20"/>
        <v/>
      </c>
      <c r="J100" s="29" t="str">
        <f t="shared" si="21"/>
        <v/>
      </c>
      <c r="N100" s="21" t="str">
        <f t="shared" si="22"/>
        <v/>
      </c>
      <c r="O100" t="str">
        <f t="shared" si="23"/>
        <v/>
      </c>
      <c r="Q100" s="29" t="str">
        <f t="shared" si="29"/>
        <v/>
      </c>
      <c r="S100" t="str">
        <f t="shared" si="17"/>
        <v/>
      </c>
      <c r="V100" s="21" t="str">
        <f t="shared" si="24"/>
        <v/>
      </c>
      <c r="W100" t="str">
        <f t="shared" si="25"/>
        <v/>
      </c>
      <c r="AA100" s="21" t="str">
        <f t="shared" si="16"/>
        <v/>
      </c>
      <c r="AB100" t="str">
        <f t="shared" si="26"/>
        <v/>
      </c>
      <c r="AD100">
        <f t="shared" si="18"/>
        <v>40010402</v>
      </c>
      <c r="AE100" t="s">
        <v>275</v>
      </c>
      <c r="AF100" t="s">
        <v>749</v>
      </c>
      <c r="AG100">
        <f t="shared" si="27"/>
        <v>10402</v>
      </c>
      <c r="AH100">
        <f t="shared" si="28"/>
        <v>40010402</v>
      </c>
      <c r="AK100" t="s">
        <v>102</v>
      </c>
      <c r="AL100">
        <v>6103</v>
      </c>
    </row>
    <row r="101" spans="8:38" x14ac:dyDescent="0.3">
      <c r="H101" s="21" t="str">
        <f t="shared" si="19"/>
        <v/>
      </c>
      <c r="I101" s="21" t="str">
        <f t="shared" si="20"/>
        <v/>
      </c>
      <c r="J101" s="29" t="str">
        <f t="shared" si="21"/>
        <v/>
      </c>
      <c r="N101" s="21" t="str">
        <f t="shared" si="22"/>
        <v/>
      </c>
      <c r="O101" t="str">
        <f t="shared" si="23"/>
        <v/>
      </c>
      <c r="Q101" s="29" t="str">
        <f t="shared" si="29"/>
        <v/>
      </c>
      <c r="S101" t="str">
        <f t="shared" si="17"/>
        <v/>
      </c>
      <c r="V101" s="21" t="str">
        <f t="shared" si="24"/>
        <v/>
      </c>
      <c r="W101" t="str">
        <f t="shared" si="25"/>
        <v/>
      </c>
      <c r="AA101" s="21" t="str">
        <f t="shared" si="16"/>
        <v/>
      </c>
      <c r="AB101" t="str">
        <f t="shared" si="26"/>
        <v/>
      </c>
      <c r="AD101">
        <f t="shared" si="18"/>
        <v>40014202</v>
      </c>
      <c r="AE101" t="s">
        <v>356</v>
      </c>
      <c r="AF101" t="s">
        <v>749</v>
      </c>
      <c r="AG101">
        <f t="shared" si="27"/>
        <v>14202</v>
      </c>
      <c r="AH101">
        <f t="shared" si="28"/>
        <v>40014202</v>
      </c>
      <c r="AK101" t="s">
        <v>103</v>
      </c>
      <c r="AL101">
        <v>6104</v>
      </c>
    </row>
    <row r="102" spans="8:38" x14ac:dyDescent="0.3">
      <c r="H102" s="21" t="str">
        <f t="shared" si="19"/>
        <v/>
      </c>
      <c r="I102" s="21" t="str">
        <f t="shared" si="20"/>
        <v/>
      </c>
      <c r="J102" s="29" t="str">
        <f t="shared" si="21"/>
        <v/>
      </c>
      <c r="N102" s="21" t="str">
        <f t="shared" si="22"/>
        <v/>
      </c>
      <c r="O102" t="str">
        <f t="shared" si="23"/>
        <v/>
      </c>
      <c r="Q102" s="29" t="str">
        <f t="shared" si="29"/>
        <v/>
      </c>
      <c r="S102" t="str">
        <f t="shared" si="17"/>
        <v/>
      </c>
      <c r="V102" s="21" t="str">
        <f t="shared" si="24"/>
        <v/>
      </c>
      <c r="W102" t="str">
        <f t="shared" si="25"/>
        <v/>
      </c>
      <c r="AA102" s="21" t="str">
        <f t="shared" si="16"/>
        <v/>
      </c>
      <c r="AB102" t="str">
        <f t="shared" si="26"/>
        <v/>
      </c>
      <c r="AD102">
        <f t="shared" si="18"/>
        <v>40009106</v>
      </c>
      <c r="AE102" t="s">
        <v>221</v>
      </c>
      <c r="AF102" t="s">
        <v>749</v>
      </c>
      <c r="AG102">
        <f t="shared" si="27"/>
        <v>9106</v>
      </c>
      <c r="AH102">
        <f t="shared" si="28"/>
        <v>40009106</v>
      </c>
      <c r="AK102" t="s">
        <v>104</v>
      </c>
      <c r="AL102">
        <v>6105</v>
      </c>
    </row>
    <row r="103" spans="8:38" x14ac:dyDescent="0.3">
      <c r="H103" s="21" t="str">
        <f t="shared" si="19"/>
        <v/>
      </c>
      <c r="I103" s="21" t="str">
        <f t="shared" si="20"/>
        <v/>
      </c>
      <c r="J103" s="29" t="str">
        <f t="shared" si="21"/>
        <v/>
      </c>
      <c r="N103" s="21" t="str">
        <f t="shared" si="22"/>
        <v/>
      </c>
      <c r="O103" t="str">
        <f t="shared" si="23"/>
        <v/>
      </c>
      <c r="Q103" s="29" t="str">
        <f t="shared" si="29"/>
        <v/>
      </c>
      <c r="S103" t="str">
        <f t="shared" si="17"/>
        <v/>
      </c>
      <c r="V103" s="21" t="str">
        <f t="shared" si="24"/>
        <v/>
      </c>
      <c r="W103" t="str">
        <f t="shared" si="25"/>
        <v/>
      </c>
      <c r="AA103" s="21" t="str">
        <f t="shared" si="16"/>
        <v/>
      </c>
      <c r="AB103" t="str">
        <f t="shared" si="26"/>
        <v/>
      </c>
      <c r="AD103">
        <f t="shared" si="18"/>
        <v>40015202</v>
      </c>
      <c r="AE103" t="s">
        <v>362</v>
      </c>
      <c r="AF103" t="s">
        <v>749</v>
      </c>
      <c r="AG103">
        <f t="shared" si="27"/>
        <v>15202</v>
      </c>
      <c r="AH103">
        <f t="shared" si="28"/>
        <v>40015202</v>
      </c>
      <c r="AK103" t="s">
        <v>105</v>
      </c>
      <c r="AL103">
        <v>6106</v>
      </c>
    </row>
    <row r="104" spans="8:38" x14ac:dyDescent="0.3">
      <c r="H104" s="21" t="str">
        <f t="shared" si="19"/>
        <v/>
      </c>
      <c r="I104" s="21" t="str">
        <f t="shared" si="20"/>
        <v/>
      </c>
      <c r="J104" s="29" t="str">
        <f t="shared" si="21"/>
        <v/>
      </c>
      <c r="N104" s="21" t="str">
        <f t="shared" si="22"/>
        <v/>
      </c>
      <c r="O104" t="str">
        <f t="shared" si="23"/>
        <v/>
      </c>
      <c r="Q104" s="29" t="str">
        <f t="shared" si="29"/>
        <v/>
      </c>
      <c r="S104" t="str">
        <f t="shared" si="17"/>
        <v/>
      </c>
      <c r="V104" s="21" t="str">
        <f t="shared" si="24"/>
        <v/>
      </c>
      <c r="W104" t="str">
        <f t="shared" si="25"/>
        <v/>
      </c>
      <c r="AA104" s="21" t="str">
        <f t="shared" si="16"/>
        <v/>
      </c>
      <c r="AB104" t="str">
        <f t="shared" si="26"/>
        <v/>
      </c>
      <c r="AD104">
        <f t="shared" si="18"/>
        <v>40009107</v>
      </c>
      <c r="AE104" t="s">
        <v>222</v>
      </c>
      <c r="AF104" t="s">
        <v>749</v>
      </c>
      <c r="AG104">
        <f t="shared" si="27"/>
        <v>9107</v>
      </c>
      <c r="AH104">
        <f t="shared" si="28"/>
        <v>40009107</v>
      </c>
      <c r="AK104" t="s">
        <v>106</v>
      </c>
      <c r="AL104">
        <v>6107</v>
      </c>
    </row>
    <row r="105" spans="8:38" x14ac:dyDescent="0.3">
      <c r="H105" s="21" t="str">
        <f t="shared" si="19"/>
        <v/>
      </c>
      <c r="I105" s="21" t="str">
        <f t="shared" si="20"/>
        <v/>
      </c>
      <c r="J105" s="29" t="str">
        <f t="shared" si="21"/>
        <v/>
      </c>
      <c r="N105" s="21" t="str">
        <f t="shared" si="22"/>
        <v/>
      </c>
      <c r="O105" t="str">
        <f t="shared" si="23"/>
        <v/>
      </c>
      <c r="Q105" s="29" t="str">
        <f t="shared" si="29"/>
        <v/>
      </c>
      <c r="S105" t="str">
        <f t="shared" si="17"/>
        <v/>
      </c>
      <c r="V105" s="21" t="str">
        <f t="shared" si="24"/>
        <v/>
      </c>
      <c r="W105" t="str">
        <f t="shared" si="25"/>
        <v/>
      </c>
      <c r="AA105" s="21" t="str">
        <f t="shared" si="16"/>
        <v/>
      </c>
      <c r="AB105" t="str">
        <f t="shared" si="26"/>
        <v/>
      </c>
      <c r="AD105">
        <f t="shared" si="18"/>
        <v>40006106</v>
      </c>
      <c r="AE105" t="s">
        <v>105</v>
      </c>
      <c r="AF105" t="s">
        <v>749</v>
      </c>
      <c r="AG105">
        <f t="shared" si="27"/>
        <v>6106</v>
      </c>
      <c r="AH105">
        <f t="shared" si="28"/>
        <v>40006106</v>
      </c>
      <c r="AK105" t="s">
        <v>107</v>
      </c>
      <c r="AL105">
        <v>6108</v>
      </c>
    </row>
    <row r="106" spans="8:38" x14ac:dyDescent="0.3">
      <c r="H106" s="21" t="str">
        <f t="shared" si="19"/>
        <v/>
      </c>
      <c r="I106" s="21" t="str">
        <f t="shared" si="20"/>
        <v/>
      </c>
      <c r="J106" s="29" t="str">
        <f t="shared" si="21"/>
        <v/>
      </c>
      <c r="N106" s="21" t="str">
        <f t="shared" si="22"/>
        <v/>
      </c>
      <c r="O106" t="str">
        <f t="shared" si="23"/>
        <v/>
      </c>
      <c r="Q106" s="29" t="str">
        <f t="shared" si="29"/>
        <v/>
      </c>
      <c r="S106" t="str">
        <f t="shared" si="17"/>
        <v/>
      </c>
      <c r="V106" s="21" t="str">
        <f t="shared" si="24"/>
        <v/>
      </c>
      <c r="W106" t="str">
        <f t="shared" si="25"/>
        <v/>
      </c>
      <c r="AA106" s="21" t="str">
        <f t="shared" si="16"/>
        <v/>
      </c>
      <c r="AB106" t="str">
        <f t="shared" si="26"/>
        <v/>
      </c>
      <c r="AD106">
        <f t="shared" si="18"/>
        <v>40011203</v>
      </c>
      <c r="AE106" t="s">
        <v>282</v>
      </c>
      <c r="AF106" t="s">
        <v>749</v>
      </c>
      <c r="AG106">
        <f t="shared" si="27"/>
        <v>11203</v>
      </c>
      <c r="AH106">
        <f t="shared" si="28"/>
        <v>40011203</v>
      </c>
      <c r="AK106" t="s">
        <v>108</v>
      </c>
      <c r="AL106">
        <v>6109</v>
      </c>
    </row>
    <row r="107" spans="8:38" x14ac:dyDescent="0.3">
      <c r="H107" s="21" t="str">
        <f t="shared" si="19"/>
        <v/>
      </c>
      <c r="I107" s="21" t="str">
        <f t="shared" si="20"/>
        <v/>
      </c>
      <c r="J107" s="29" t="str">
        <f t="shared" si="21"/>
        <v/>
      </c>
      <c r="N107" s="21" t="str">
        <f t="shared" si="22"/>
        <v/>
      </c>
      <c r="O107" t="str">
        <f t="shared" si="23"/>
        <v/>
      </c>
      <c r="Q107" s="29" t="str">
        <f t="shared" si="29"/>
        <v/>
      </c>
      <c r="S107" t="str">
        <f t="shared" si="17"/>
        <v/>
      </c>
      <c r="AA107" s="21" t="str">
        <f t="shared" si="16"/>
        <v/>
      </c>
      <c r="AB107" t="str">
        <f t="shared" si="26"/>
        <v/>
      </c>
      <c r="AD107">
        <f t="shared" si="18"/>
        <v>40005503</v>
      </c>
      <c r="AE107" t="s">
        <v>81</v>
      </c>
      <c r="AF107" t="s">
        <v>749</v>
      </c>
      <c r="AG107">
        <f t="shared" si="27"/>
        <v>5503</v>
      </c>
      <c r="AH107">
        <f t="shared" si="28"/>
        <v>40005503</v>
      </c>
      <c r="AK107" t="s">
        <v>109</v>
      </c>
      <c r="AL107">
        <v>6110</v>
      </c>
    </row>
    <row r="108" spans="8:38" x14ac:dyDescent="0.3">
      <c r="H108" s="21" t="str">
        <f t="shared" si="19"/>
        <v/>
      </c>
      <c r="I108" s="21" t="str">
        <f t="shared" si="20"/>
        <v/>
      </c>
      <c r="J108" s="29" t="str">
        <f t="shared" si="21"/>
        <v/>
      </c>
      <c r="N108" s="21" t="str">
        <f t="shared" si="22"/>
        <v/>
      </c>
      <c r="O108" t="str">
        <f t="shared" si="23"/>
        <v/>
      </c>
      <c r="Q108" s="29" t="str">
        <f t="shared" si="29"/>
        <v/>
      </c>
      <c r="S108" t="str">
        <f t="shared" si="17"/>
        <v/>
      </c>
      <c r="AA108" s="21" t="str">
        <f t="shared" si="16"/>
        <v/>
      </c>
      <c r="AB108" t="str">
        <f t="shared" si="26"/>
        <v/>
      </c>
      <c r="AD108">
        <f t="shared" si="18"/>
        <v>40010403</v>
      </c>
      <c r="AE108" t="s">
        <v>276</v>
      </c>
      <c r="AF108" t="s">
        <v>749</v>
      </c>
      <c r="AG108">
        <f t="shared" si="27"/>
        <v>10403</v>
      </c>
      <c r="AH108">
        <f t="shared" si="28"/>
        <v>40010403</v>
      </c>
      <c r="AK108" t="s">
        <v>110</v>
      </c>
      <c r="AL108">
        <v>6111</v>
      </c>
    </row>
    <row r="109" spans="8:38" x14ac:dyDescent="0.3">
      <c r="H109" s="21" t="str">
        <f t="shared" si="19"/>
        <v/>
      </c>
      <c r="I109" s="21" t="str">
        <f t="shared" si="20"/>
        <v/>
      </c>
      <c r="J109" s="29" t="str">
        <f t="shared" si="21"/>
        <v/>
      </c>
      <c r="N109" s="21" t="str">
        <f t="shared" si="22"/>
        <v/>
      </c>
      <c r="O109" t="str">
        <f t="shared" si="23"/>
        <v/>
      </c>
      <c r="Q109" s="29" t="str">
        <f t="shared" si="29"/>
        <v/>
      </c>
      <c r="S109" t="str">
        <f t="shared" si="17"/>
        <v/>
      </c>
      <c r="AA109" s="21" t="str">
        <f t="shared" si="16"/>
        <v/>
      </c>
      <c r="AB109" t="str">
        <f t="shared" si="26"/>
        <v/>
      </c>
      <c r="AD109">
        <f t="shared" si="18"/>
        <v>40007302</v>
      </c>
      <c r="AE109" t="s">
        <v>146</v>
      </c>
      <c r="AF109" t="s">
        <v>749</v>
      </c>
      <c r="AG109">
        <f t="shared" si="27"/>
        <v>7302</v>
      </c>
      <c r="AH109">
        <f t="shared" si="28"/>
        <v>40007302</v>
      </c>
      <c r="AK109" t="s">
        <v>111</v>
      </c>
      <c r="AL109">
        <v>6112</v>
      </c>
    </row>
    <row r="110" spans="8:38" x14ac:dyDescent="0.3">
      <c r="H110" s="21" t="str">
        <f t="shared" si="19"/>
        <v/>
      </c>
      <c r="I110" s="21" t="str">
        <f t="shared" si="20"/>
        <v/>
      </c>
      <c r="J110" s="29" t="str">
        <f t="shared" si="21"/>
        <v/>
      </c>
      <c r="N110" s="21" t="str">
        <f t="shared" si="22"/>
        <v/>
      </c>
      <c r="O110" t="str">
        <f t="shared" si="23"/>
        <v/>
      </c>
      <c r="Q110" s="29" t="str">
        <f t="shared" si="29"/>
        <v/>
      </c>
      <c r="S110" t="str">
        <f t="shared" si="17"/>
        <v/>
      </c>
      <c r="AA110" s="21" t="str">
        <f t="shared" si="16"/>
        <v/>
      </c>
      <c r="AB110" t="str">
        <f t="shared" si="26"/>
        <v/>
      </c>
      <c r="AD110">
        <f t="shared" si="18"/>
        <v>40008112</v>
      </c>
      <c r="AE110" t="s">
        <v>173</v>
      </c>
      <c r="AF110" t="s">
        <v>749</v>
      </c>
      <c r="AG110">
        <f t="shared" si="27"/>
        <v>8112</v>
      </c>
      <c r="AH110">
        <f t="shared" si="28"/>
        <v>40008112</v>
      </c>
      <c r="AK110" t="s">
        <v>112</v>
      </c>
      <c r="AL110">
        <v>6113</v>
      </c>
    </row>
    <row r="111" spans="8:38" x14ac:dyDescent="0.3">
      <c r="H111" s="21" t="str">
        <f t="shared" si="19"/>
        <v/>
      </c>
      <c r="I111" s="21" t="str">
        <f t="shared" si="20"/>
        <v/>
      </c>
      <c r="J111" s="29" t="str">
        <f t="shared" si="21"/>
        <v/>
      </c>
      <c r="N111" s="21" t="str">
        <f t="shared" si="22"/>
        <v/>
      </c>
      <c r="O111" t="str">
        <f t="shared" si="23"/>
        <v/>
      </c>
      <c r="Q111" s="29" t="str">
        <f t="shared" si="29"/>
        <v/>
      </c>
      <c r="S111" t="str">
        <f t="shared" si="17"/>
        <v/>
      </c>
      <c r="AA111" s="21" t="str">
        <f t="shared" si="16"/>
        <v/>
      </c>
      <c r="AB111" t="str">
        <f t="shared" si="26"/>
        <v/>
      </c>
      <c r="AD111">
        <f t="shared" si="18"/>
        <v>40008105</v>
      </c>
      <c r="AE111" t="s">
        <v>166</v>
      </c>
      <c r="AF111" t="s">
        <v>749</v>
      </c>
      <c r="AG111">
        <f t="shared" si="27"/>
        <v>8105</v>
      </c>
      <c r="AH111">
        <f t="shared" si="28"/>
        <v>40008105</v>
      </c>
      <c r="AK111" t="s">
        <v>113</v>
      </c>
      <c r="AL111">
        <v>6114</v>
      </c>
    </row>
    <row r="112" spans="8:38" x14ac:dyDescent="0.3">
      <c r="H112" s="21" t="str">
        <f t="shared" si="19"/>
        <v/>
      </c>
      <c r="I112" s="21" t="str">
        <f t="shared" si="20"/>
        <v/>
      </c>
      <c r="J112" s="29" t="str">
        <f t="shared" si="21"/>
        <v/>
      </c>
      <c r="N112" s="21" t="str">
        <f t="shared" si="22"/>
        <v/>
      </c>
      <c r="O112" t="str">
        <f t="shared" si="23"/>
        <v/>
      </c>
      <c r="Q112" s="29" t="str">
        <f t="shared" si="29"/>
        <v/>
      </c>
      <c r="S112" t="str">
        <f t="shared" si="17"/>
        <v/>
      </c>
      <c r="AA112" s="21" t="str">
        <f t="shared" si="16"/>
        <v/>
      </c>
      <c r="AB112" t="str">
        <f t="shared" si="26"/>
        <v/>
      </c>
      <c r="AD112">
        <f t="shared" si="18"/>
        <v>40001404</v>
      </c>
      <c r="AE112" t="s">
        <v>31</v>
      </c>
      <c r="AF112" t="s">
        <v>749</v>
      </c>
      <c r="AG112">
        <f t="shared" si="27"/>
        <v>1404</v>
      </c>
      <c r="AH112">
        <f t="shared" si="28"/>
        <v>40001404</v>
      </c>
      <c r="AK112" t="s">
        <v>114</v>
      </c>
      <c r="AL112">
        <v>6115</v>
      </c>
    </row>
    <row r="113" spans="8:38" x14ac:dyDescent="0.3">
      <c r="H113" s="21" t="str">
        <f t="shared" si="19"/>
        <v/>
      </c>
      <c r="I113" s="21" t="str">
        <f t="shared" si="20"/>
        <v/>
      </c>
      <c r="J113" s="29" t="str">
        <f t="shared" si="21"/>
        <v/>
      </c>
      <c r="N113" s="21" t="str">
        <f t="shared" si="22"/>
        <v/>
      </c>
      <c r="O113" t="str">
        <f t="shared" si="23"/>
        <v/>
      </c>
      <c r="Q113" s="29" t="str">
        <f t="shared" si="29"/>
        <v/>
      </c>
      <c r="S113" t="str">
        <f t="shared" si="17"/>
        <v/>
      </c>
      <c r="AA113" s="21" t="str">
        <f t="shared" si="16"/>
        <v/>
      </c>
      <c r="AB113" t="str">
        <f t="shared" si="26"/>
        <v/>
      </c>
      <c r="AD113">
        <f t="shared" si="18"/>
        <v>40003304</v>
      </c>
      <c r="AE113" t="s">
        <v>49</v>
      </c>
      <c r="AF113" t="s">
        <v>749</v>
      </c>
      <c r="AG113">
        <f t="shared" si="27"/>
        <v>3304</v>
      </c>
      <c r="AH113">
        <f t="shared" si="28"/>
        <v>40003304</v>
      </c>
      <c r="AK113" t="s">
        <v>115</v>
      </c>
      <c r="AL113">
        <v>6116</v>
      </c>
    </row>
    <row r="114" spans="8:38" x14ac:dyDescent="0.3">
      <c r="H114" s="21" t="str">
        <f t="shared" si="19"/>
        <v/>
      </c>
      <c r="I114" s="21" t="str">
        <f t="shared" si="20"/>
        <v/>
      </c>
      <c r="J114" s="29" t="str">
        <f t="shared" si="21"/>
        <v/>
      </c>
      <c r="N114" s="21" t="str">
        <f t="shared" si="22"/>
        <v/>
      </c>
      <c r="O114" t="str">
        <f t="shared" si="23"/>
        <v/>
      </c>
      <c r="Q114" s="29" t="str">
        <f t="shared" si="29"/>
        <v/>
      </c>
      <c r="S114" t="str">
        <f t="shared" si="17"/>
        <v/>
      </c>
      <c r="AA114" s="21" t="str">
        <f t="shared" si="16"/>
        <v/>
      </c>
      <c r="AB114" t="str">
        <f t="shared" si="26"/>
        <v/>
      </c>
      <c r="AD114">
        <f t="shared" si="18"/>
        <v>40013107</v>
      </c>
      <c r="AE114" t="s">
        <v>303</v>
      </c>
      <c r="AF114" t="s">
        <v>749</v>
      </c>
      <c r="AG114">
        <f t="shared" si="27"/>
        <v>13107</v>
      </c>
      <c r="AH114">
        <f t="shared" si="28"/>
        <v>40013107</v>
      </c>
      <c r="AK114" t="s">
        <v>116</v>
      </c>
      <c r="AL114">
        <v>6117</v>
      </c>
    </row>
    <row r="115" spans="8:38" x14ac:dyDescent="0.3">
      <c r="H115" s="21" t="str">
        <f t="shared" si="19"/>
        <v/>
      </c>
      <c r="I115" s="21" t="str">
        <f t="shared" si="20"/>
        <v/>
      </c>
      <c r="J115" s="29" t="str">
        <f t="shared" si="21"/>
        <v/>
      </c>
      <c r="N115" s="21" t="str">
        <f t="shared" si="22"/>
        <v/>
      </c>
      <c r="O115" t="str">
        <f t="shared" si="23"/>
        <v/>
      </c>
      <c r="Q115" s="29" t="str">
        <f t="shared" si="29"/>
        <v/>
      </c>
      <c r="S115" t="str">
        <f t="shared" si="17"/>
        <v/>
      </c>
      <c r="AA115" s="21" t="str">
        <f t="shared" si="16"/>
        <v/>
      </c>
      <c r="AB115" t="str">
        <f t="shared" si="26"/>
        <v/>
      </c>
      <c r="AD115">
        <f t="shared" si="18"/>
        <v>40004201</v>
      </c>
      <c r="AE115" t="s">
        <v>55</v>
      </c>
      <c r="AF115" t="s">
        <v>749</v>
      </c>
      <c r="AG115">
        <f t="shared" si="27"/>
        <v>4201</v>
      </c>
      <c r="AH115">
        <f t="shared" si="28"/>
        <v>40004201</v>
      </c>
      <c r="AK115" t="s">
        <v>117</v>
      </c>
      <c r="AL115">
        <v>6201</v>
      </c>
    </row>
    <row r="116" spans="8:38" x14ac:dyDescent="0.3">
      <c r="H116" s="21" t="str">
        <f t="shared" si="19"/>
        <v/>
      </c>
      <c r="I116" s="21" t="str">
        <f t="shared" si="20"/>
        <v/>
      </c>
      <c r="J116" s="29" t="str">
        <f t="shared" si="21"/>
        <v/>
      </c>
      <c r="N116" s="21" t="str">
        <f t="shared" si="22"/>
        <v/>
      </c>
      <c r="O116" t="str">
        <f t="shared" si="23"/>
        <v/>
      </c>
      <c r="Q116" s="29" t="str">
        <f t="shared" si="29"/>
        <v/>
      </c>
      <c r="S116" t="str">
        <f t="shared" si="17"/>
        <v/>
      </c>
      <c r="AA116" s="21" t="str">
        <f t="shared" si="16"/>
        <v/>
      </c>
      <c r="AB116" t="str">
        <f t="shared" si="26"/>
        <v/>
      </c>
      <c r="AD116">
        <f t="shared" si="18"/>
        <v>40013108</v>
      </c>
      <c r="AE116" t="s">
        <v>304</v>
      </c>
      <c r="AF116" t="s">
        <v>749</v>
      </c>
      <c r="AG116">
        <f t="shared" si="27"/>
        <v>13108</v>
      </c>
      <c r="AH116">
        <f t="shared" si="28"/>
        <v>40013108</v>
      </c>
      <c r="AK116" t="s">
        <v>118</v>
      </c>
      <c r="AL116">
        <v>6202</v>
      </c>
    </row>
    <row r="117" spans="8:38" x14ac:dyDescent="0.3">
      <c r="H117" s="21" t="str">
        <f t="shared" si="19"/>
        <v/>
      </c>
      <c r="I117" s="21" t="str">
        <f t="shared" si="20"/>
        <v/>
      </c>
      <c r="J117" s="29" t="str">
        <f t="shared" si="21"/>
        <v/>
      </c>
      <c r="N117" s="21" t="str">
        <f t="shared" si="22"/>
        <v/>
      </c>
      <c r="O117" t="str">
        <f t="shared" si="23"/>
        <v/>
      </c>
      <c r="Q117" s="29" t="str">
        <f t="shared" si="29"/>
        <v/>
      </c>
      <c r="S117" t="str">
        <f t="shared" si="17"/>
        <v/>
      </c>
      <c r="AA117" s="21" t="str">
        <f t="shared" si="16"/>
        <v/>
      </c>
      <c r="AB117" t="str">
        <f t="shared" si="26"/>
        <v/>
      </c>
      <c r="AD117">
        <f t="shared" si="18"/>
        <v>40001101</v>
      </c>
      <c r="AE117" t="s">
        <v>26</v>
      </c>
      <c r="AF117" t="s">
        <v>749</v>
      </c>
      <c r="AG117">
        <f t="shared" si="27"/>
        <v>1101</v>
      </c>
      <c r="AH117">
        <f t="shared" si="28"/>
        <v>40001101</v>
      </c>
      <c r="AK117" t="s">
        <v>119</v>
      </c>
      <c r="AL117">
        <v>6203</v>
      </c>
    </row>
    <row r="118" spans="8:38" x14ac:dyDescent="0.3">
      <c r="H118" s="21" t="str">
        <f t="shared" si="19"/>
        <v/>
      </c>
      <c r="I118" s="21" t="str">
        <f t="shared" si="20"/>
        <v/>
      </c>
      <c r="J118" s="29" t="str">
        <f t="shared" si="21"/>
        <v/>
      </c>
      <c r="N118" s="21" t="str">
        <f t="shared" si="22"/>
        <v/>
      </c>
      <c r="O118" t="str">
        <f t="shared" si="23"/>
        <v/>
      </c>
      <c r="Q118" s="29" t="str">
        <f t="shared" si="29"/>
        <v/>
      </c>
      <c r="S118" t="str">
        <f t="shared" si="17"/>
        <v/>
      </c>
      <c r="AA118" s="21" t="str">
        <f t="shared" si="16"/>
        <v/>
      </c>
      <c r="AB118" t="str">
        <f t="shared" si="26"/>
        <v/>
      </c>
      <c r="AD118">
        <f t="shared" si="18"/>
        <v>40013603</v>
      </c>
      <c r="AE118" t="s">
        <v>345</v>
      </c>
      <c r="AF118" t="s">
        <v>749</v>
      </c>
      <c r="AG118">
        <f t="shared" si="27"/>
        <v>13603</v>
      </c>
      <c r="AH118">
        <f t="shared" si="28"/>
        <v>40013603</v>
      </c>
      <c r="AK118" t="s">
        <v>120</v>
      </c>
      <c r="AL118">
        <v>6204</v>
      </c>
    </row>
    <row r="119" spans="8:38" x14ac:dyDescent="0.3">
      <c r="H119" s="21" t="str">
        <f t="shared" si="19"/>
        <v/>
      </c>
      <c r="I119" s="21" t="str">
        <f t="shared" si="20"/>
        <v/>
      </c>
      <c r="J119" s="29" t="str">
        <f t="shared" si="21"/>
        <v/>
      </c>
      <c r="N119" s="21" t="str">
        <f t="shared" si="22"/>
        <v/>
      </c>
      <c r="O119" t="str">
        <f t="shared" si="23"/>
        <v/>
      </c>
      <c r="Q119" s="29" t="str">
        <f t="shared" si="29"/>
        <v/>
      </c>
      <c r="S119" t="str">
        <f t="shared" si="17"/>
        <v/>
      </c>
      <c r="AA119" s="21" t="str">
        <f t="shared" si="16"/>
        <v/>
      </c>
      <c r="AB119" t="str">
        <f t="shared" si="26"/>
        <v/>
      </c>
      <c r="AD119">
        <f t="shared" si="18"/>
        <v>40005201</v>
      </c>
      <c r="AE119" t="s">
        <v>69</v>
      </c>
      <c r="AF119" t="s">
        <v>749</v>
      </c>
      <c r="AG119">
        <f t="shared" si="27"/>
        <v>5201</v>
      </c>
      <c r="AH119">
        <f t="shared" si="28"/>
        <v>40005201</v>
      </c>
      <c r="AK119" t="s">
        <v>121</v>
      </c>
      <c r="AL119">
        <v>6205</v>
      </c>
    </row>
    <row r="120" spans="8:38" x14ac:dyDescent="0.3">
      <c r="H120" s="21" t="str">
        <f t="shared" si="19"/>
        <v/>
      </c>
      <c r="I120" s="21" t="str">
        <f t="shared" si="20"/>
        <v/>
      </c>
      <c r="J120" s="29" t="str">
        <f t="shared" si="21"/>
        <v/>
      </c>
      <c r="N120" s="21" t="str">
        <f t="shared" si="22"/>
        <v/>
      </c>
      <c r="O120" t="str">
        <f t="shared" si="23"/>
        <v/>
      </c>
      <c r="Q120" s="29" t="str">
        <f t="shared" si="29"/>
        <v/>
      </c>
      <c r="S120" t="str">
        <f t="shared" si="17"/>
        <v/>
      </c>
      <c r="AA120" s="21" t="str">
        <f t="shared" ref="AA120:AA183" si="30">+IF(Y120="","",AA119+1)</f>
        <v/>
      </c>
      <c r="AB120" t="str">
        <f t="shared" si="26"/>
        <v/>
      </c>
      <c r="AD120">
        <f t="shared" si="18"/>
        <v>40005104</v>
      </c>
      <c r="AE120" t="s">
        <v>65</v>
      </c>
      <c r="AF120" t="s">
        <v>749</v>
      </c>
      <c r="AG120">
        <f t="shared" si="27"/>
        <v>5104</v>
      </c>
      <c r="AH120">
        <f t="shared" si="28"/>
        <v>40005104</v>
      </c>
      <c r="AK120" t="s">
        <v>122</v>
      </c>
      <c r="AL120">
        <v>6206</v>
      </c>
    </row>
    <row r="121" spans="8:38" x14ac:dyDescent="0.3">
      <c r="H121" s="21" t="str">
        <f t="shared" si="19"/>
        <v/>
      </c>
      <c r="I121" s="21" t="str">
        <f t="shared" si="20"/>
        <v/>
      </c>
      <c r="J121" s="29" t="str">
        <f t="shared" si="21"/>
        <v/>
      </c>
      <c r="N121" s="21" t="str">
        <f t="shared" si="22"/>
        <v/>
      </c>
      <c r="O121" t="str">
        <f t="shared" si="23"/>
        <v/>
      </c>
      <c r="Q121" s="29" t="str">
        <f t="shared" si="29"/>
        <v/>
      </c>
      <c r="S121" t="str">
        <f t="shared" si="17"/>
        <v/>
      </c>
      <c r="AA121" s="21" t="str">
        <f t="shared" si="30"/>
        <v/>
      </c>
      <c r="AB121" t="str">
        <f t="shared" si="26"/>
        <v/>
      </c>
      <c r="AD121">
        <f t="shared" si="18"/>
        <v>40013109</v>
      </c>
      <c r="AE121" t="s">
        <v>305</v>
      </c>
      <c r="AF121" t="s">
        <v>749</v>
      </c>
      <c r="AG121">
        <f t="shared" si="27"/>
        <v>13109</v>
      </c>
      <c r="AH121">
        <f t="shared" si="28"/>
        <v>40013109</v>
      </c>
      <c r="AK121" t="s">
        <v>123</v>
      </c>
      <c r="AL121">
        <v>6301</v>
      </c>
    </row>
    <row r="122" spans="8:38" x14ac:dyDescent="0.3">
      <c r="H122" s="21" t="str">
        <f t="shared" si="19"/>
        <v/>
      </c>
      <c r="I122" s="21" t="str">
        <f t="shared" si="20"/>
        <v/>
      </c>
      <c r="J122" s="29" t="str">
        <f t="shared" si="21"/>
        <v/>
      </c>
      <c r="N122" s="21" t="str">
        <f t="shared" si="22"/>
        <v/>
      </c>
      <c r="O122" t="str">
        <f t="shared" si="23"/>
        <v/>
      </c>
      <c r="Q122" s="29" t="str">
        <f t="shared" si="29"/>
        <v/>
      </c>
      <c r="S122" t="str">
        <f t="shared" si="17"/>
        <v/>
      </c>
      <c r="AA122" s="21" t="str">
        <f t="shared" si="30"/>
        <v/>
      </c>
      <c r="AB122" t="str">
        <f t="shared" si="26"/>
        <v/>
      </c>
      <c r="AD122">
        <f t="shared" si="18"/>
        <v>40005504</v>
      </c>
      <c r="AE122" t="s">
        <v>82</v>
      </c>
      <c r="AF122" t="s">
        <v>749</v>
      </c>
      <c r="AG122">
        <f t="shared" si="27"/>
        <v>5504</v>
      </c>
      <c r="AH122">
        <f t="shared" si="28"/>
        <v>40005504</v>
      </c>
      <c r="AK122" t="s">
        <v>124</v>
      </c>
      <c r="AL122">
        <v>6302</v>
      </c>
    </row>
    <row r="123" spans="8:38" x14ac:dyDescent="0.3">
      <c r="H123" s="21" t="str">
        <f t="shared" si="19"/>
        <v/>
      </c>
      <c r="I123" s="21" t="str">
        <f t="shared" si="20"/>
        <v/>
      </c>
      <c r="J123" s="29" t="str">
        <f t="shared" si="21"/>
        <v/>
      </c>
      <c r="N123" s="21" t="str">
        <f t="shared" si="22"/>
        <v/>
      </c>
      <c r="O123" t="str">
        <f t="shared" si="23"/>
        <v/>
      </c>
      <c r="Q123" s="29" t="str">
        <f t="shared" si="29"/>
        <v/>
      </c>
      <c r="S123" t="str">
        <f t="shared" si="17"/>
        <v/>
      </c>
      <c r="AA123" s="21" t="str">
        <f t="shared" si="30"/>
        <v/>
      </c>
      <c r="AB123" t="str">
        <f t="shared" si="26"/>
        <v/>
      </c>
      <c r="AD123">
        <f t="shared" si="18"/>
        <v>40006202</v>
      </c>
      <c r="AE123" t="s">
        <v>118</v>
      </c>
      <c r="AF123" t="s">
        <v>749</v>
      </c>
      <c r="AG123">
        <f t="shared" si="27"/>
        <v>6202</v>
      </c>
      <c r="AH123">
        <f t="shared" si="28"/>
        <v>40006202</v>
      </c>
      <c r="AK123" t="s">
        <v>125</v>
      </c>
      <c r="AL123">
        <v>6303</v>
      </c>
    </row>
    <row r="124" spans="8:38" x14ac:dyDescent="0.3">
      <c r="H124" s="21" t="str">
        <f t="shared" si="19"/>
        <v/>
      </c>
      <c r="I124" s="21" t="str">
        <f t="shared" si="20"/>
        <v/>
      </c>
      <c r="J124" s="29" t="str">
        <f t="shared" si="21"/>
        <v/>
      </c>
      <c r="N124" s="21" t="str">
        <f t="shared" si="22"/>
        <v/>
      </c>
      <c r="O124" t="str">
        <f t="shared" si="23"/>
        <v/>
      </c>
      <c r="Q124" s="29" t="str">
        <f t="shared" si="29"/>
        <v/>
      </c>
      <c r="S124" t="str">
        <f t="shared" si="17"/>
        <v/>
      </c>
      <c r="AA124" s="21" t="str">
        <f t="shared" si="30"/>
        <v/>
      </c>
      <c r="AB124" t="str">
        <f t="shared" si="26"/>
        <v/>
      </c>
      <c r="AD124">
        <f t="shared" si="18"/>
        <v>40013110</v>
      </c>
      <c r="AE124" t="s">
        <v>306</v>
      </c>
      <c r="AF124" t="s">
        <v>749</v>
      </c>
      <c r="AG124">
        <f t="shared" si="27"/>
        <v>13110</v>
      </c>
      <c r="AH124">
        <f t="shared" si="28"/>
        <v>40013110</v>
      </c>
      <c r="AK124" t="s">
        <v>126</v>
      </c>
      <c r="AL124">
        <v>6304</v>
      </c>
    </row>
    <row r="125" spans="8:38" x14ac:dyDescent="0.3">
      <c r="H125" s="21" t="str">
        <f t="shared" si="19"/>
        <v/>
      </c>
      <c r="I125" s="21" t="str">
        <f t="shared" si="20"/>
        <v/>
      </c>
      <c r="J125" s="29" t="str">
        <f t="shared" si="21"/>
        <v/>
      </c>
      <c r="N125" s="21" t="str">
        <f t="shared" si="22"/>
        <v/>
      </c>
      <c r="O125" t="str">
        <f t="shared" si="23"/>
        <v/>
      </c>
      <c r="Q125" s="29" t="str">
        <f t="shared" si="29"/>
        <v/>
      </c>
      <c r="S125" t="str">
        <f t="shared" si="17"/>
        <v/>
      </c>
      <c r="AA125" s="21" t="str">
        <f t="shared" si="30"/>
        <v/>
      </c>
      <c r="AB125" t="str">
        <f t="shared" si="26"/>
        <v/>
      </c>
      <c r="AD125">
        <f t="shared" si="18"/>
        <v>40013111</v>
      </c>
      <c r="AE125" t="s">
        <v>307</v>
      </c>
      <c r="AF125" t="s">
        <v>749</v>
      </c>
      <c r="AG125">
        <f t="shared" si="27"/>
        <v>13111</v>
      </c>
      <c r="AH125">
        <f t="shared" si="28"/>
        <v>40013111</v>
      </c>
      <c r="AK125" t="s">
        <v>127</v>
      </c>
      <c r="AL125">
        <v>6305</v>
      </c>
    </row>
    <row r="126" spans="8:38" x14ac:dyDescent="0.3">
      <c r="H126" s="21" t="str">
        <f t="shared" si="19"/>
        <v/>
      </c>
      <c r="I126" s="21" t="str">
        <f t="shared" si="20"/>
        <v/>
      </c>
      <c r="J126" s="29" t="str">
        <f t="shared" si="21"/>
        <v/>
      </c>
      <c r="N126" s="21" t="str">
        <f t="shared" si="22"/>
        <v/>
      </c>
      <c r="O126" t="str">
        <f t="shared" si="23"/>
        <v/>
      </c>
      <c r="Q126" s="29" t="str">
        <f t="shared" si="29"/>
        <v/>
      </c>
      <c r="S126" t="str">
        <f t="shared" si="17"/>
        <v/>
      </c>
      <c r="AA126" s="21" t="str">
        <f t="shared" si="30"/>
        <v/>
      </c>
      <c r="AB126" t="str">
        <f t="shared" si="26"/>
        <v/>
      </c>
      <c r="AD126">
        <f t="shared" si="18"/>
        <v>40004104</v>
      </c>
      <c r="AE126" t="s">
        <v>52</v>
      </c>
      <c r="AF126" t="s">
        <v>749</v>
      </c>
      <c r="AG126">
        <f t="shared" si="27"/>
        <v>4104</v>
      </c>
      <c r="AH126">
        <f t="shared" si="28"/>
        <v>40004104</v>
      </c>
      <c r="AK126" t="s">
        <v>128</v>
      </c>
      <c r="AL126">
        <v>6306</v>
      </c>
    </row>
    <row r="127" spans="8:38" x14ac:dyDescent="0.3">
      <c r="H127" s="21" t="str">
        <f t="shared" si="19"/>
        <v/>
      </c>
      <c r="I127" s="21" t="str">
        <f t="shared" si="20"/>
        <v/>
      </c>
      <c r="J127" s="29" t="str">
        <f t="shared" si="21"/>
        <v/>
      </c>
      <c r="N127" s="21" t="str">
        <f t="shared" si="22"/>
        <v/>
      </c>
      <c r="O127" t="str">
        <f t="shared" si="23"/>
        <v/>
      </c>
      <c r="Q127" s="29" t="str">
        <f t="shared" si="29"/>
        <v/>
      </c>
      <c r="S127" t="str">
        <f t="shared" si="17"/>
        <v/>
      </c>
      <c r="AA127" s="21" t="str">
        <f t="shared" si="30"/>
        <v/>
      </c>
      <c r="AB127" t="str">
        <f t="shared" si="26"/>
        <v/>
      </c>
      <c r="AD127">
        <f t="shared" si="18"/>
        <v>40005401</v>
      </c>
      <c r="AE127" t="s">
        <v>74</v>
      </c>
      <c r="AF127" t="s">
        <v>749</v>
      </c>
      <c r="AG127">
        <f t="shared" si="27"/>
        <v>5401</v>
      </c>
      <c r="AH127">
        <f t="shared" si="28"/>
        <v>40005401</v>
      </c>
      <c r="AK127" t="s">
        <v>129</v>
      </c>
      <c r="AL127">
        <v>6307</v>
      </c>
    </row>
    <row r="128" spans="8:38" x14ac:dyDescent="0.3">
      <c r="H128" s="21" t="str">
        <f t="shared" si="19"/>
        <v/>
      </c>
      <c r="I128" s="21" t="str">
        <f t="shared" si="20"/>
        <v/>
      </c>
      <c r="J128" s="29" t="str">
        <f t="shared" si="21"/>
        <v/>
      </c>
      <c r="N128" s="21" t="str">
        <f t="shared" si="22"/>
        <v/>
      </c>
      <c r="O128" t="str">
        <f t="shared" si="23"/>
        <v/>
      </c>
      <c r="Q128" s="29" t="str">
        <f t="shared" si="29"/>
        <v/>
      </c>
      <c r="S128" t="str">
        <f t="shared" si="17"/>
        <v/>
      </c>
      <c r="AA128" s="21" t="str">
        <f t="shared" si="30"/>
        <v/>
      </c>
      <c r="AB128" t="str">
        <f t="shared" si="26"/>
        <v/>
      </c>
      <c r="AD128">
        <f t="shared" si="18"/>
        <v>40013112</v>
      </c>
      <c r="AE128" t="s">
        <v>308</v>
      </c>
      <c r="AF128" t="s">
        <v>749</v>
      </c>
      <c r="AG128">
        <f t="shared" si="27"/>
        <v>13112</v>
      </c>
      <c r="AH128">
        <f t="shared" si="28"/>
        <v>40013112</v>
      </c>
      <c r="AK128" t="s">
        <v>130</v>
      </c>
      <c r="AL128">
        <v>6308</v>
      </c>
    </row>
    <row r="129" spans="8:38" x14ac:dyDescent="0.3">
      <c r="H129" s="21" t="str">
        <f t="shared" si="19"/>
        <v/>
      </c>
      <c r="I129" s="21" t="str">
        <f t="shared" si="20"/>
        <v/>
      </c>
      <c r="J129" s="29" t="str">
        <f t="shared" si="21"/>
        <v/>
      </c>
      <c r="N129" s="21" t="str">
        <f t="shared" si="22"/>
        <v/>
      </c>
      <c r="O129" t="str">
        <f t="shared" si="23"/>
        <v/>
      </c>
      <c r="Q129" s="29" t="str">
        <f t="shared" si="29"/>
        <v/>
      </c>
      <c r="S129" t="str">
        <f t="shared" si="17"/>
        <v/>
      </c>
      <c r="AA129" s="21" t="str">
        <f t="shared" si="30"/>
        <v/>
      </c>
      <c r="AB129" t="str">
        <f t="shared" si="26"/>
        <v/>
      </c>
      <c r="AD129">
        <f t="shared" si="18"/>
        <v>40013113</v>
      </c>
      <c r="AE129" t="s">
        <v>309</v>
      </c>
      <c r="AF129" t="s">
        <v>749</v>
      </c>
      <c r="AG129">
        <f t="shared" si="27"/>
        <v>13113</v>
      </c>
      <c r="AH129">
        <f t="shared" si="28"/>
        <v>40013113</v>
      </c>
      <c r="AK129" t="s">
        <v>131</v>
      </c>
      <c r="AL129">
        <v>6309</v>
      </c>
    </row>
    <row r="130" spans="8:38" x14ac:dyDescent="0.3">
      <c r="H130" s="21" t="str">
        <f t="shared" si="19"/>
        <v/>
      </c>
      <c r="I130" s="21" t="str">
        <f t="shared" si="20"/>
        <v/>
      </c>
      <c r="J130" s="29" t="str">
        <f t="shared" si="21"/>
        <v/>
      </c>
      <c r="N130" s="21" t="str">
        <f t="shared" si="22"/>
        <v/>
      </c>
      <c r="O130" t="str">
        <f t="shared" si="23"/>
        <v/>
      </c>
      <c r="Q130" s="29" t="str">
        <f t="shared" si="29"/>
        <v/>
      </c>
      <c r="S130" t="str">
        <f t="shared" si="17"/>
        <v/>
      </c>
      <c r="AA130" s="21" t="str">
        <f t="shared" si="30"/>
        <v/>
      </c>
      <c r="AB130" t="str">
        <f t="shared" si="26"/>
        <v/>
      </c>
      <c r="AD130">
        <f t="shared" si="18"/>
        <v>40004101</v>
      </c>
      <c r="AE130" t="s">
        <v>50</v>
      </c>
      <c r="AF130" t="s">
        <v>749</v>
      </c>
      <c r="AG130">
        <f t="shared" si="27"/>
        <v>4101</v>
      </c>
      <c r="AH130">
        <f t="shared" si="28"/>
        <v>40004101</v>
      </c>
      <c r="AK130" t="s">
        <v>132</v>
      </c>
      <c r="AL130">
        <v>6310</v>
      </c>
    </row>
    <row r="131" spans="8:38" x14ac:dyDescent="0.3">
      <c r="H131" s="21" t="str">
        <f t="shared" si="19"/>
        <v/>
      </c>
      <c r="I131" s="21" t="str">
        <f t="shared" si="20"/>
        <v/>
      </c>
      <c r="J131" s="29" t="str">
        <f t="shared" si="21"/>
        <v/>
      </c>
      <c r="N131" s="21" t="str">
        <f t="shared" si="22"/>
        <v/>
      </c>
      <c r="O131" t="str">
        <f t="shared" si="23"/>
        <v/>
      </c>
      <c r="Q131" s="29" t="str">
        <f t="shared" si="29"/>
        <v/>
      </c>
      <c r="S131" t="str">
        <f t="shared" si="17"/>
        <v/>
      </c>
      <c r="AA131" s="21" t="str">
        <f t="shared" si="30"/>
        <v/>
      </c>
      <c r="AB131" t="str">
        <f t="shared" si="26"/>
        <v/>
      </c>
      <c r="AD131">
        <f t="shared" si="18"/>
        <v>40014201</v>
      </c>
      <c r="AE131" t="s">
        <v>355</v>
      </c>
      <c r="AF131" t="s">
        <v>749</v>
      </c>
      <c r="AG131">
        <f t="shared" si="27"/>
        <v>14201</v>
      </c>
      <c r="AH131">
        <f t="shared" si="28"/>
        <v>40014201</v>
      </c>
      <c r="AK131" t="s">
        <v>133</v>
      </c>
      <c r="AL131">
        <v>7101</v>
      </c>
    </row>
    <row r="132" spans="8:38" x14ac:dyDescent="0.3">
      <c r="H132" s="21" t="str">
        <f t="shared" si="19"/>
        <v/>
      </c>
      <c r="I132" s="21" t="str">
        <f t="shared" si="20"/>
        <v/>
      </c>
      <c r="J132" s="29" t="str">
        <f t="shared" si="21"/>
        <v/>
      </c>
      <c r="N132" s="21" t="str">
        <f t="shared" si="22"/>
        <v/>
      </c>
      <c r="O132" t="str">
        <f t="shared" si="23"/>
        <v/>
      </c>
      <c r="Q132" s="29" t="str">
        <f t="shared" si="29"/>
        <v/>
      </c>
      <c r="S132" t="str">
        <f t="shared" ref="S132:S195" si="31">+Q132</f>
        <v/>
      </c>
      <c r="AA132" s="21" t="str">
        <f t="shared" si="30"/>
        <v/>
      </c>
      <c r="AB132" t="str">
        <f t="shared" si="26"/>
        <v/>
      </c>
      <c r="AD132">
        <f t="shared" ref="AD132:AD195" si="32">++IF(AE132="","",VLOOKUP(AF132,$R$4:$S$50,2,0)*10000000+AG132)</f>
        <v>40014203</v>
      </c>
      <c r="AE132" t="s">
        <v>357</v>
      </c>
      <c r="AF132" t="s">
        <v>749</v>
      </c>
      <c r="AG132">
        <f t="shared" si="27"/>
        <v>14203</v>
      </c>
      <c r="AH132">
        <f t="shared" si="28"/>
        <v>40014203</v>
      </c>
      <c r="AK132" t="s">
        <v>134</v>
      </c>
      <c r="AL132">
        <v>7102</v>
      </c>
    </row>
    <row r="133" spans="8:38" x14ac:dyDescent="0.3">
      <c r="H133" s="21" t="str">
        <f t="shared" ref="H133:H196" si="33">+IF(G133="","",H132+1)</f>
        <v/>
      </c>
      <c r="I133" s="21" t="str">
        <f t="shared" ref="I133:I196" si="34">+IF(H133="","",I132+1)</f>
        <v/>
      </c>
      <c r="J133" s="29" t="str">
        <f t="shared" ref="J133:J196" si="35">+IF(G133="","","T-"&amp;VLOOKUP(H133,$A$4:$C$46,3,0)+I133-1)</f>
        <v/>
      </c>
      <c r="N133" s="21" t="str">
        <f t="shared" ref="N133:N196" si="36">+IF(L133="","",N132+1)</f>
        <v/>
      </c>
      <c r="O133" t="str">
        <f t="shared" ref="O133:O196" si="37">+IF(L133="","","C-"&amp;VLOOKUP(M133,$A$4:$C$495,3,0)+N133)</f>
        <v/>
      </c>
      <c r="Q133" s="29" t="str">
        <f t="shared" si="29"/>
        <v/>
      </c>
      <c r="S133" t="str">
        <f t="shared" si="31"/>
        <v/>
      </c>
      <c r="AA133" s="21" t="str">
        <f t="shared" si="30"/>
        <v/>
      </c>
      <c r="AB133" t="str">
        <f t="shared" ref="AB133:AB196" si="38">+IF(Y133="","","M-"&amp;VLOOKUP(Z133,$A$4:$C$390,3,0)+AA133)</f>
        <v/>
      </c>
      <c r="AD133">
        <f t="shared" si="32"/>
        <v>40011102</v>
      </c>
      <c r="AE133" t="s">
        <v>279</v>
      </c>
      <c r="AF133" t="s">
        <v>749</v>
      </c>
      <c r="AG133">
        <f t="shared" ref="AG133:AG196" si="39">+IF(AE133="","",VLOOKUP(AE133,$AK$3:$AL$20000,2,0))</f>
        <v>11102</v>
      </c>
      <c r="AH133">
        <f t="shared" ref="AH133:AH196" si="40">+AD133</f>
        <v>40011102</v>
      </c>
      <c r="AK133" t="s">
        <v>135</v>
      </c>
      <c r="AL133">
        <v>7103</v>
      </c>
    </row>
    <row r="134" spans="8:38" x14ac:dyDescent="0.3">
      <c r="H134" s="21" t="str">
        <f t="shared" si="33"/>
        <v/>
      </c>
      <c r="I134" s="21" t="str">
        <f t="shared" si="34"/>
        <v/>
      </c>
      <c r="J134" s="29" t="str">
        <f t="shared" si="35"/>
        <v/>
      </c>
      <c r="N134" s="21" t="str">
        <f t="shared" si="36"/>
        <v/>
      </c>
      <c r="O134" t="str">
        <f t="shared" si="37"/>
        <v/>
      </c>
      <c r="Q134" s="29" t="str">
        <f t="shared" ref="Q134:Q197" si="41">++IF(R134="","",Q133+1)</f>
        <v/>
      </c>
      <c r="S134" t="str">
        <f t="shared" si="31"/>
        <v/>
      </c>
      <c r="AA134" s="21" t="str">
        <f t="shared" si="30"/>
        <v/>
      </c>
      <c r="AB134" t="str">
        <f t="shared" si="38"/>
        <v/>
      </c>
      <c r="AD134">
        <f t="shared" si="32"/>
        <v>40012102</v>
      </c>
      <c r="AE134" t="s">
        <v>288</v>
      </c>
      <c r="AF134" t="s">
        <v>749</v>
      </c>
      <c r="AG134">
        <f t="shared" si="39"/>
        <v>12102</v>
      </c>
      <c r="AH134">
        <f t="shared" si="40"/>
        <v>40012102</v>
      </c>
      <c r="AK134" t="s">
        <v>136</v>
      </c>
      <c r="AL134">
        <v>7104</v>
      </c>
    </row>
    <row r="135" spans="8:38" x14ac:dyDescent="0.3">
      <c r="H135" s="21" t="str">
        <f t="shared" si="33"/>
        <v/>
      </c>
      <c r="I135" s="21" t="str">
        <f t="shared" si="34"/>
        <v/>
      </c>
      <c r="J135" s="29" t="str">
        <f t="shared" si="35"/>
        <v/>
      </c>
      <c r="N135" s="21" t="str">
        <f t="shared" si="36"/>
        <v/>
      </c>
      <c r="O135" t="str">
        <f t="shared" si="37"/>
        <v/>
      </c>
      <c r="Q135" s="29" t="str">
        <f t="shared" si="41"/>
        <v/>
      </c>
      <c r="S135" t="str">
        <f t="shared" si="31"/>
        <v/>
      </c>
      <c r="AA135" s="21" t="str">
        <f t="shared" si="30"/>
        <v/>
      </c>
      <c r="AB135" t="str">
        <f t="shared" si="38"/>
        <v/>
      </c>
      <c r="AD135">
        <f t="shared" si="32"/>
        <v>40008304</v>
      </c>
      <c r="AE135" t="s">
        <v>184</v>
      </c>
      <c r="AF135" t="s">
        <v>749</v>
      </c>
      <c r="AG135">
        <f t="shared" si="39"/>
        <v>8304</v>
      </c>
      <c r="AH135">
        <f t="shared" si="40"/>
        <v>40008304</v>
      </c>
      <c r="AK135" t="s">
        <v>24</v>
      </c>
      <c r="AL135">
        <v>7105</v>
      </c>
    </row>
    <row r="136" spans="8:38" x14ac:dyDescent="0.3">
      <c r="H136" s="21" t="str">
        <f t="shared" si="33"/>
        <v/>
      </c>
      <c r="I136" s="21" t="str">
        <f t="shared" si="34"/>
        <v/>
      </c>
      <c r="J136" s="29" t="str">
        <f t="shared" si="35"/>
        <v/>
      </c>
      <c r="N136" s="21" t="str">
        <f t="shared" si="36"/>
        <v/>
      </c>
      <c r="O136" t="str">
        <f t="shared" si="37"/>
        <v/>
      </c>
      <c r="Q136" s="29" t="str">
        <f t="shared" si="41"/>
        <v/>
      </c>
      <c r="S136" t="str">
        <f t="shared" si="31"/>
        <v/>
      </c>
      <c r="AA136" s="21" t="str">
        <f t="shared" si="30"/>
        <v/>
      </c>
      <c r="AB136" t="str">
        <f t="shared" si="38"/>
        <v/>
      </c>
      <c r="AD136">
        <f t="shared" si="32"/>
        <v>40013302</v>
      </c>
      <c r="AE136" t="s">
        <v>332</v>
      </c>
      <c r="AF136" t="s">
        <v>749</v>
      </c>
      <c r="AG136">
        <f t="shared" si="39"/>
        <v>13302</v>
      </c>
      <c r="AH136">
        <f t="shared" si="40"/>
        <v>40013302</v>
      </c>
      <c r="AK136" t="s">
        <v>137</v>
      </c>
      <c r="AL136">
        <v>7106</v>
      </c>
    </row>
    <row r="137" spans="8:38" x14ac:dyDescent="0.3">
      <c r="H137" s="21" t="str">
        <f t="shared" si="33"/>
        <v/>
      </c>
      <c r="I137" s="21" t="str">
        <f t="shared" si="34"/>
        <v/>
      </c>
      <c r="J137" s="29" t="str">
        <f t="shared" si="35"/>
        <v/>
      </c>
      <c r="N137" s="21" t="str">
        <f t="shared" si="36"/>
        <v/>
      </c>
      <c r="O137" t="str">
        <f t="shared" si="37"/>
        <v/>
      </c>
      <c r="Q137" s="29" t="str">
        <f t="shared" si="41"/>
        <v/>
      </c>
      <c r="S137" t="str">
        <f t="shared" si="31"/>
        <v/>
      </c>
      <c r="AA137" s="21" t="str">
        <f t="shared" si="30"/>
        <v/>
      </c>
      <c r="AB137" t="str">
        <f t="shared" si="38"/>
        <v/>
      </c>
      <c r="AD137">
        <f t="shared" si="32"/>
        <v>40014103</v>
      </c>
      <c r="AE137" t="s">
        <v>350</v>
      </c>
      <c r="AF137" t="s">
        <v>749</v>
      </c>
      <c r="AG137">
        <f t="shared" si="39"/>
        <v>14103</v>
      </c>
      <c r="AH137">
        <f t="shared" si="40"/>
        <v>40014103</v>
      </c>
      <c r="AK137" t="s">
        <v>138</v>
      </c>
      <c r="AL137">
        <v>7107</v>
      </c>
    </row>
    <row r="138" spans="8:38" x14ac:dyDescent="0.3">
      <c r="H138" s="21" t="str">
        <f t="shared" si="33"/>
        <v/>
      </c>
      <c r="I138" s="21" t="str">
        <f t="shared" si="34"/>
        <v/>
      </c>
      <c r="J138" s="29" t="str">
        <f t="shared" si="35"/>
        <v/>
      </c>
      <c r="N138" s="21" t="str">
        <f t="shared" si="36"/>
        <v/>
      </c>
      <c r="O138" t="str">
        <f t="shared" si="37"/>
        <v/>
      </c>
      <c r="Q138" s="29" t="str">
        <f t="shared" si="41"/>
        <v/>
      </c>
      <c r="S138" t="str">
        <f t="shared" si="31"/>
        <v/>
      </c>
      <c r="AA138" s="21" t="str">
        <f t="shared" si="30"/>
        <v/>
      </c>
      <c r="AB138" t="str">
        <f t="shared" si="38"/>
        <v/>
      </c>
      <c r="AD138">
        <f t="shared" si="32"/>
        <v>40006107</v>
      </c>
      <c r="AE138" t="s">
        <v>106</v>
      </c>
      <c r="AF138" t="s">
        <v>749</v>
      </c>
      <c r="AG138">
        <f t="shared" si="39"/>
        <v>6107</v>
      </c>
      <c r="AH138">
        <f t="shared" si="40"/>
        <v>40006107</v>
      </c>
      <c r="AK138" t="s">
        <v>139</v>
      </c>
      <c r="AL138">
        <v>7108</v>
      </c>
    </row>
    <row r="139" spans="8:38" x14ac:dyDescent="0.3">
      <c r="H139" s="21" t="str">
        <f t="shared" si="33"/>
        <v/>
      </c>
      <c r="I139" s="21" t="str">
        <f t="shared" si="34"/>
        <v/>
      </c>
      <c r="J139" s="29" t="str">
        <f t="shared" si="35"/>
        <v/>
      </c>
      <c r="N139" s="21" t="str">
        <f t="shared" si="36"/>
        <v/>
      </c>
      <c r="O139" t="str">
        <f t="shared" si="37"/>
        <v/>
      </c>
      <c r="Q139" s="29" t="str">
        <f t="shared" si="41"/>
        <v/>
      </c>
      <c r="S139" t="str">
        <f t="shared" si="31"/>
        <v/>
      </c>
      <c r="AA139" s="21" t="str">
        <f t="shared" si="30"/>
        <v/>
      </c>
      <c r="AB139" t="str">
        <f t="shared" si="38"/>
        <v/>
      </c>
      <c r="AD139">
        <f t="shared" si="32"/>
        <v>40013114</v>
      </c>
      <c r="AE139" t="s">
        <v>310</v>
      </c>
      <c r="AF139" t="s">
        <v>749</v>
      </c>
      <c r="AG139">
        <f t="shared" si="39"/>
        <v>13114</v>
      </c>
      <c r="AH139">
        <f t="shared" si="40"/>
        <v>40013114</v>
      </c>
      <c r="AK139" t="s">
        <v>140</v>
      </c>
      <c r="AL139">
        <v>7109</v>
      </c>
    </row>
    <row r="140" spans="8:38" x14ac:dyDescent="0.3">
      <c r="H140" s="21" t="str">
        <f t="shared" si="33"/>
        <v/>
      </c>
      <c r="I140" s="21" t="str">
        <f t="shared" si="34"/>
        <v/>
      </c>
      <c r="J140" s="29" t="str">
        <f t="shared" si="35"/>
        <v/>
      </c>
      <c r="N140" s="21" t="str">
        <f t="shared" si="36"/>
        <v/>
      </c>
      <c r="O140" t="str">
        <f t="shared" si="37"/>
        <v/>
      </c>
      <c r="Q140" s="29" t="str">
        <f t="shared" si="41"/>
        <v/>
      </c>
      <c r="S140" t="str">
        <f t="shared" si="31"/>
        <v/>
      </c>
      <c r="AA140" s="21" t="str">
        <f t="shared" si="30"/>
        <v/>
      </c>
      <c r="AB140" t="str">
        <f t="shared" si="38"/>
        <v/>
      </c>
      <c r="AD140">
        <f t="shared" si="32"/>
        <v>40009108</v>
      </c>
      <c r="AE140" t="s">
        <v>223</v>
      </c>
      <c r="AF140" t="s">
        <v>749</v>
      </c>
      <c r="AG140">
        <f t="shared" si="39"/>
        <v>9108</v>
      </c>
      <c r="AH140">
        <f t="shared" si="40"/>
        <v>40009108</v>
      </c>
      <c r="AK140" t="s">
        <v>141</v>
      </c>
      <c r="AL140">
        <v>7110</v>
      </c>
    </row>
    <row r="141" spans="8:38" x14ac:dyDescent="0.3">
      <c r="H141" s="21" t="str">
        <f t="shared" si="33"/>
        <v/>
      </c>
      <c r="I141" s="21" t="str">
        <f t="shared" si="34"/>
        <v/>
      </c>
      <c r="J141" s="29" t="str">
        <f t="shared" si="35"/>
        <v/>
      </c>
      <c r="N141" s="21" t="str">
        <f t="shared" si="36"/>
        <v/>
      </c>
      <c r="O141" t="str">
        <f t="shared" si="37"/>
        <v/>
      </c>
      <c r="Q141" s="29" t="str">
        <f t="shared" si="41"/>
        <v/>
      </c>
      <c r="S141" t="str">
        <f t="shared" si="31"/>
        <v/>
      </c>
      <c r="AA141" s="21" t="str">
        <f t="shared" si="30"/>
        <v/>
      </c>
      <c r="AB141" t="str">
        <f t="shared" si="38"/>
        <v/>
      </c>
      <c r="AD141">
        <f t="shared" si="32"/>
        <v>40008201</v>
      </c>
      <c r="AE141" t="s">
        <v>174</v>
      </c>
      <c r="AF141" t="s">
        <v>749</v>
      </c>
      <c r="AG141">
        <f t="shared" si="39"/>
        <v>8201</v>
      </c>
      <c r="AH141">
        <f t="shared" si="40"/>
        <v>40008201</v>
      </c>
      <c r="AK141" t="s">
        <v>142</v>
      </c>
      <c r="AL141">
        <v>7201</v>
      </c>
    </row>
    <row r="142" spans="8:38" x14ac:dyDescent="0.3">
      <c r="H142" s="21" t="str">
        <f t="shared" si="33"/>
        <v/>
      </c>
      <c r="I142" s="21" t="str">
        <f t="shared" si="34"/>
        <v/>
      </c>
      <c r="J142" s="29" t="str">
        <f t="shared" si="35"/>
        <v/>
      </c>
      <c r="N142" s="21" t="str">
        <f t="shared" si="36"/>
        <v/>
      </c>
      <c r="O142" t="str">
        <f t="shared" si="37"/>
        <v/>
      </c>
      <c r="Q142" s="29" t="str">
        <f t="shared" si="41"/>
        <v/>
      </c>
      <c r="S142" t="str">
        <f t="shared" si="31"/>
        <v/>
      </c>
      <c r="AA142" s="21" t="str">
        <f t="shared" si="30"/>
        <v/>
      </c>
      <c r="AB142" t="str">
        <f t="shared" si="38"/>
        <v/>
      </c>
      <c r="AD142">
        <f t="shared" si="32"/>
        <v>40007303</v>
      </c>
      <c r="AE142" t="s">
        <v>147</v>
      </c>
      <c r="AF142" t="s">
        <v>749</v>
      </c>
      <c r="AG142">
        <f t="shared" si="39"/>
        <v>7303</v>
      </c>
      <c r="AH142">
        <f t="shared" si="40"/>
        <v>40007303</v>
      </c>
      <c r="AK142" t="s">
        <v>143</v>
      </c>
      <c r="AL142">
        <v>7202</v>
      </c>
    </row>
    <row r="143" spans="8:38" x14ac:dyDescent="0.3">
      <c r="H143" s="21" t="str">
        <f t="shared" si="33"/>
        <v/>
      </c>
      <c r="I143" s="21" t="str">
        <f t="shared" si="34"/>
        <v/>
      </c>
      <c r="J143" s="29" t="str">
        <f t="shared" si="35"/>
        <v/>
      </c>
      <c r="N143" s="21" t="str">
        <f t="shared" si="36"/>
        <v/>
      </c>
      <c r="O143" t="str">
        <f t="shared" si="37"/>
        <v/>
      </c>
      <c r="Q143" s="29" t="str">
        <f t="shared" si="41"/>
        <v/>
      </c>
      <c r="S143" t="str">
        <f t="shared" si="31"/>
        <v/>
      </c>
      <c r="AA143" s="21" t="str">
        <f t="shared" si="30"/>
        <v/>
      </c>
      <c r="AB143" t="str">
        <f t="shared" si="38"/>
        <v/>
      </c>
      <c r="AD143">
        <f t="shared" si="32"/>
        <v>40005802</v>
      </c>
      <c r="AE143" t="s">
        <v>97</v>
      </c>
      <c r="AF143" t="s">
        <v>749</v>
      </c>
      <c r="AG143">
        <f t="shared" si="39"/>
        <v>5802</v>
      </c>
      <c r="AH143">
        <f t="shared" si="40"/>
        <v>40005802</v>
      </c>
      <c r="AK143" t="s">
        <v>144</v>
      </c>
      <c r="AL143">
        <v>7203</v>
      </c>
    </row>
    <row r="144" spans="8:38" x14ac:dyDescent="0.3">
      <c r="H144" s="21" t="str">
        <f t="shared" si="33"/>
        <v/>
      </c>
      <c r="I144" s="21" t="str">
        <f t="shared" si="34"/>
        <v/>
      </c>
      <c r="J144" s="29" t="str">
        <f t="shared" si="35"/>
        <v/>
      </c>
      <c r="N144" s="21" t="str">
        <f t="shared" si="36"/>
        <v/>
      </c>
      <c r="O144" t="str">
        <f t="shared" si="37"/>
        <v/>
      </c>
      <c r="Q144" s="29" t="str">
        <f t="shared" si="41"/>
        <v/>
      </c>
      <c r="S144" t="str">
        <f t="shared" si="31"/>
        <v/>
      </c>
      <c r="AA144" s="21" t="str">
        <f t="shared" si="30"/>
        <v/>
      </c>
      <c r="AB144" t="str">
        <f t="shared" si="38"/>
        <v/>
      </c>
      <c r="AD144">
        <f t="shared" si="32"/>
        <v>40007401</v>
      </c>
      <c r="AE144" t="s">
        <v>154</v>
      </c>
      <c r="AF144" t="s">
        <v>749</v>
      </c>
      <c r="AG144">
        <f t="shared" si="39"/>
        <v>7401</v>
      </c>
      <c r="AH144">
        <f t="shared" si="40"/>
        <v>40007401</v>
      </c>
      <c r="AK144" t="s">
        <v>145</v>
      </c>
      <c r="AL144">
        <v>7301</v>
      </c>
    </row>
    <row r="145" spans="8:38" x14ac:dyDescent="0.3">
      <c r="H145" s="21" t="str">
        <f t="shared" si="33"/>
        <v/>
      </c>
      <c r="I145" s="21" t="str">
        <f t="shared" si="34"/>
        <v/>
      </c>
      <c r="J145" s="29" t="str">
        <f t="shared" si="35"/>
        <v/>
      </c>
      <c r="N145" s="21" t="str">
        <f t="shared" si="36"/>
        <v/>
      </c>
      <c r="O145" t="str">
        <f t="shared" si="37"/>
        <v/>
      </c>
      <c r="Q145" s="29" t="str">
        <f t="shared" si="41"/>
        <v/>
      </c>
      <c r="S145" t="str">
        <f t="shared" si="31"/>
        <v/>
      </c>
      <c r="AA145" s="21" t="str">
        <f t="shared" si="30"/>
        <v/>
      </c>
      <c r="AB145" t="str">
        <f t="shared" si="38"/>
        <v/>
      </c>
      <c r="AD145">
        <f t="shared" si="32"/>
        <v>40006203</v>
      </c>
      <c r="AE145" t="s">
        <v>119</v>
      </c>
      <c r="AF145" t="s">
        <v>749</v>
      </c>
      <c r="AG145">
        <f t="shared" si="39"/>
        <v>6203</v>
      </c>
      <c r="AH145">
        <f t="shared" si="40"/>
        <v>40006203</v>
      </c>
      <c r="AK145" t="s">
        <v>146</v>
      </c>
      <c r="AL145">
        <v>7302</v>
      </c>
    </row>
    <row r="146" spans="8:38" x14ac:dyDescent="0.3">
      <c r="H146" s="21" t="str">
        <f t="shared" si="33"/>
        <v/>
      </c>
      <c r="I146" s="21" t="str">
        <f t="shared" si="34"/>
        <v/>
      </c>
      <c r="J146" s="29" t="str">
        <f t="shared" si="35"/>
        <v/>
      </c>
      <c r="N146" s="21" t="str">
        <f t="shared" si="36"/>
        <v/>
      </c>
      <c r="O146" t="str">
        <f t="shared" si="37"/>
        <v/>
      </c>
      <c r="Q146" s="29" t="str">
        <f t="shared" si="41"/>
        <v/>
      </c>
      <c r="S146" t="str">
        <f t="shared" si="31"/>
        <v/>
      </c>
      <c r="AA146" s="21" t="str">
        <f t="shared" si="30"/>
        <v/>
      </c>
      <c r="AB146" t="str">
        <f t="shared" si="38"/>
        <v/>
      </c>
      <c r="AD146">
        <f t="shared" si="32"/>
        <v>40005703</v>
      </c>
      <c r="AE146" t="s">
        <v>92</v>
      </c>
      <c r="AF146" t="s">
        <v>749</v>
      </c>
      <c r="AG146">
        <f t="shared" si="39"/>
        <v>5703</v>
      </c>
      <c r="AH146">
        <f t="shared" si="40"/>
        <v>40005703</v>
      </c>
      <c r="AK146" t="s">
        <v>147</v>
      </c>
      <c r="AL146">
        <v>7303</v>
      </c>
    </row>
    <row r="147" spans="8:38" x14ac:dyDescent="0.3">
      <c r="H147" s="21" t="str">
        <f t="shared" si="33"/>
        <v/>
      </c>
      <c r="I147" s="21" t="str">
        <f t="shared" si="34"/>
        <v/>
      </c>
      <c r="J147" s="29" t="str">
        <f t="shared" si="35"/>
        <v/>
      </c>
      <c r="N147" s="21" t="str">
        <f t="shared" si="36"/>
        <v/>
      </c>
      <c r="O147" t="str">
        <f t="shared" si="37"/>
        <v/>
      </c>
      <c r="Q147" s="29" t="str">
        <f t="shared" si="41"/>
        <v/>
      </c>
      <c r="S147" t="str">
        <f t="shared" si="31"/>
        <v/>
      </c>
      <c r="AA147" s="21" t="str">
        <f t="shared" si="30"/>
        <v/>
      </c>
      <c r="AB147" t="str">
        <f t="shared" si="38"/>
        <v/>
      </c>
      <c r="AD147">
        <f t="shared" si="32"/>
        <v>40010107</v>
      </c>
      <c r="AE147" t="s">
        <v>254</v>
      </c>
      <c r="AF147" t="s">
        <v>749</v>
      </c>
      <c r="AG147">
        <f t="shared" si="39"/>
        <v>10107</v>
      </c>
      <c r="AH147">
        <f t="shared" si="40"/>
        <v>40010107</v>
      </c>
      <c r="AK147" t="s">
        <v>148</v>
      </c>
      <c r="AL147">
        <v>7304</v>
      </c>
    </row>
    <row r="148" spans="8:38" x14ac:dyDescent="0.3">
      <c r="H148" s="21" t="str">
        <f t="shared" si="33"/>
        <v/>
      </c>
      <c r="I148" s="21" t="str">
        <f t="shared" si="34"/>
        <v/>
      </c>
      <c r="J148" s="29" t="str">
        <f t="shared" si="35"/>
        <v/>
      </c>
      <c r="N148" s="21" t="str">
        <f t="shared" si="36"/>
        <v/>
      </c>
      <c r="O148" t="str">
        <f t="shared" si="37"/>
        <v/>
      </c>
      <c r="Q148" s="29" t="str">
        <f t="shared" si="41"/>
        <v/>
      </c>
      <c r="S148" t="str">
        <f t="shared" si="31"/>
        <v/>
      </c>
      <c r="AA148" s="21" t="str">
        <f t="shared" si="30"/>
        <v/>
      </c>
      <c r="AB148" t="str">
        <f t="shared" si="38"/>
        <v/>
      </c>
      <c r="AD148">
        <f t="shared" si="32"/>
        <v>40013115</v>
      </c>
      <c r="AE148" t="s">
        <v>311</v>
      </c>
      <c r="AF148" t="s">
        <v>749</v>
      </c>
      <c r="AG148">
        <f t="shared" si="39"/>
        <v>13115</v>
      </c>
      <c r="AH148">
        <f t="shared" si="40"/>
        <v>40013115</v>
      </c>
      <c r="AK148" t="s">
        <v>149</v>
      </c>
      <c r="AL148">
        <v>7305</v>
      </c>
    </row>
    <row r="149" spans="8:38" x14ac:dyDescent="0.3">
      <c r="H149" s="21" t="str">
        <f t="shared" si="33"/>
        <v/>
      </c>
      <c r="I149" s="21" t="str">
        <f t="shared" si="34"/>
        <v/>
      </c>
      <c r="J149" s="29" t="str">
        <f t="shared" si="35"/>
        <v/>
      </c>
      <c r="N149" s="21" t="str">
        <f t="shared" si="36"/>
        <v/>
      </c>
      <c r="O149" t="str">
        <f t="shared" si="37"/>
        <v/>
      </c>
      <c r="Q149" s="29" t="str">
        <f t="shared" si="41"/>
        <v/>
      </c>
      <c r="S149" t="str">
        <f t="shared" si="31"/>
        <v/>
      </c>
      <c r="AA149" s="21" t="str">
        <f t="shared" si="30"/>
        <v/>
      </c>
      <c r="AB149" t="str">
        <f t="shared" si="38"/>
        <v/>
      </c>
      <c r="AD149">
        <f t="shared" si="32"/>
        <v>40013116</v>
      </c>
      <c r="AE149" t="s">
        <v>312</v>
      </c>
      <c r="AF149" t="s">
        <v>749</v>
      </c>
      <c r="AG149">
        <f t="shared" si="39"/>
        <v>13116</v>
      </c>
      <c r="AH149">
        <f t="shared" si="40"/>
        <v>40013116</v>
      </c>
      <c r="AK149" t="s">
        <v>150</v>
      </c>
      <c r="AL149">
        <v>7306</v>
      </c>
    </row>
    <row r="150" spans="8:38" x14ac:dyDescent="0.3">
      <c r="H150" s="21" t="str">
        <f t="shared" si="33"/>
        <v/>
      </c>
      <c r="I150" s="21" t="str">
        <f t="shared" si="34"/>
        <v/>
      </c>
      <c r="J150" s="29" t="str">
        <f t="shared" si="35"/>
        <v/>
      </c>
      <c r="N150" s="21" t="str">
        <f t="shared" si="36"/>
        <v/>
      </c>
      <c r="O150" t="str">
        <f t="shared" si="37"/>
        <v/>
      </c>
      <c r="Q150" s="29" t="str">
        <f t="shared" si="41"/>
        <v/>
      </c>
      <c r="S150" t="str">
        <f t="shared" si="31"/>
        <v/>
      </c>
      <c r="AA150" s="21" t="str">
        <f t="shared" si="30"/>
        <v/>
      </c>
      <c r="AB150" t="str">
        <f t="shared" si="38"/>
        <v/>
      </c>
      <c r="AD150">
        <f t="shared" si="32"/>
        <v>40013117</v>
      </c>
      <c r="AE150" t="s">
        <v>313</v>
      </c>
      <c r="AF150" t="s">
        <v>749</v>
      </c>
      <c r="AG150">
        <f t="shared" si="39"/>
        <v>13117</v>
      </c>
      <c r="AH150">
        <f t="shared" si="40"/>
        <v>40013117</v>
      </c>
      <c r="AK150" t="s">
        <v>151</v>
      </c>
      <c r="AL150">
        <v>7307</v>
      </c>
    </row>
    <row r="151" spans="8:38" x14ac:dyDescent="0.3">
      <c r="H151" s="21" t="str">
        <f t="shared" si="33"/>
        <v/>
      </c>
      <c r="I151" s="21" t="str">
        <f t="shared" si="34"/>
        <v/>
      </c>
      <c r="J151" s="29" t="str">
        <f t="shared" si="35"/>
        <v/>
      </c>
      <c r="N151" s="21" t="str">
        <f t="shared" si="36"/>
        <v/>
      </c>
      <c r="O151" t="str">
        <f t="shared" si="37"/>
        <v/>
      </c>
      <c r="Q151" s="29" t="str">
        <f t="shared" si="41"/>
        <v/>
      </c>
      <c r="S151" t="str">
        <f t="shared" si="31"/>
        <v/>
      </c>
      <c r="AA151" s="21" t="str">
        <f t="shared" si="30"/>
        <v/>
      </c>
      <c r="AB151" t="str">
        <f t="shared" si="38"/>
        <v/>
      </c>
      <c r="AD151">
        <f t="shared" si="32"/>
        <v>40006304</v>
      </c>
      <c r="AE151" t="s">
        <v>126</v>
      </c>
      <c r="AF151" t="s">
        <v>749</v>
      </c>
      <c r="AG151">
        <f t="shared" si="39"/>
        <v>6304</v>
      </c>
      <c r="AH151">
        <f t="shared" si="40"/>
        <v>40006304</v>
      </c>
      <c r="AK151" t="s">
        <v>152</v>
      </c>
      <c r="AL151">
        <v>7308</v>
      </c>
    </row>
    <row r="152" spans="8:38" x14ac:dyDescent="0.3">
      <c r="H152" s="21" t="str">
        <f t="shared" si="33"/>
        <v/>
      </c>
      <c r="I152" s="21" t="str">
        <f t="shared" si="34"/>
        <v/>
      </c>
      <c r="J152" s="29" t="str">
        <f t="shared" si="35"/>
        <v/>
      </c>
      <c r="N152" s="21" t="str">
        <f t="shared" si="36"/>
        <v/>
      </c>
      <c r="O152" t="str">
        <f t="shared" si="37"/>
        <v/>
      </c>
      <c r="Q152" s="29" t="str">
        <f t="shared" si="41"/>
        <v/>
      </c>
      <c r="S152" t="str">
        <f t="shared" si="31"/>
        <v/>
      </c>
      <c r="AA152" s="21" t="str">
        <f t="shared" si="30"/>
        <v/>
      </c>
      <c r="AB152" t="str">
        <f t="shared" si="38"/>
        <v/>
      </c>
      <c r="AD152">
        <f t="shared" si="32"/>
        <v>40009109</v>
      </c>
      <c r="AE152" t="s">
        <v>224</v>
      </c>
      <c r="AF152" t="s">
        <v>749</v>
      </c>
      <c r="AG152">
        <f t="shared" si="39"/>
        <v>9109</v>
      </c>
      <c r="AH152">
        <f t="shared" si="40"/>
        <v>40009109</v>
      </c>
      <c r="AK152" t="s">
        <v>153</v>
      </c>
      <c r="AL152">
        <v>7309</v>
      </c>
    </row>
    <row r="153" spans="8:38" x14ac:dyDescent="0.3">
      <c r="H153" s="21" t="str">
        <f t="shared" si="33"/>
        <v/>
      </c>
      <c r="I153" s="21" t="str">
        <f t="shared" si="34"/>
        <v/>
      </c>
      <c r="J153" s="29" t="str">
        <f t="shared" si="35"/>
        <v/>
      </c>
      <c r="N153" s="21" t="str">
        <f t="shared" si="36"/>
        <v/>
      </c>
      <c r="O153" t="str">
        <f t="shared" si="37"/>
        <v/>
      </c>
      <c r="Q153" s="29" t="str">
        <f t="shared" si="41"/>
        <v/>
      </c>
      <c r="S153" t="str">
        <f t="shared" si="31"/>
        <v/>
      </c>
      <c r="AA153" s="21" t="str">
        <f t="shared" si="30"/>
        <v/>
      </c>
      <c r="AB153" t="str">
        <f t="shared" si="38"/>
        <v/>
      </c>
      <c r="AD153">
        <f t="shared" si="32"/>
        <v>40007403</v>
      </c>
      <c r="AE153" t="s">
        <v>156</v>
      </c>
      <c r="AF153" t="s">
        <v>749</v>
      </c>
      <c r="AG153">
        <f t="shared" si="39"/>
        <v>7403</v>
      </c>
      <c r="AH153">
        <f t="shared" si="40"/>
        <v>40007403</v>
      </c>
      <c r="AK153" t="s">
        <v>154</v>
      </c>
      <c r="AL153">
        <v>7401</v>
      </c>
    </row>
    <row r="154" spans="8:38" x14ac:dyDescent="0.3">
      <c r="H154" s="21" t="str">
        <f t="shared" si="33"/>
        <v/>
      </c>
      <c r="I154" s="21" t="str">
        <f t="shared" si="34"/>
        <v/>
      </c>
      <c r="J154" s="29" t="str">
        <f t="shared" si="35"/>
        <v/>
      </c>
      <c r="N154" s="21" t="str">
        <f t="shared" si="36"/>
        <v/>
      </c>
      <c r="O154" t="str">
        <f t="shared" si="37"/>
        <v/>
      </c>
      <c r="Q154" s="29" t="str">
        <f t="shared" si="41"/>
        <v/>
      </c>
      <c r="S154" t="str">
        <f t="shared" si="31"/>
        <v/>
      </c>
      <c r="AA154" s="21" t="str">
        <f t="shared" si="30"/>
        <v/>
      </c>
      <c r="AB154" t="str">
        <f t="shared" si="38"/>
        <v/>
      </c>
      <c r="AD154">
        <f t="shared" si="32"/>
        <v>40009205</v>
      </c>
      <c r="AE154" t="s">
        <v>241</v>
      </c>
      <c r="AF154" t="s">
        <v>749</v>
      </c>
      <c r="AG154">
        <f t="shared" si="39"/>
        <v>9205</v>
      </c>
      <c r="AH154">
        <f t="shared" si="40"/>
        <v>40009205</v>
      </c>
      <c r="AK154" t="s">
        <v>155</v>
      </c>
      <c r="AL154">
        <v>7402</v>
      </c>
    </row>
    <row r="155" spans="8:38" x14ac:dyDescent="0.3">
      <c r="H155" s="21" t="str">
        <f t="shared" si="33"/>
        <v/>
      </c>
      <c r="I155" s="21" t="str">
        <f t="shared" si="34"/>
        <v/>
      </c>
      <c r="J155" s="29" t="str">
        <f t="shared" si="35"/>
        <v/>
      </c>
      <c r="N155" s="21" t="str">
        <f t="shared" si="36"/>
        <v/>
      </c>
      <c r="O155" t="str">
        <f t="shared" si="37"/>
        <v/>
      </c>
      <c r="Q155" s="29" t="str">
        <f t="shared" si="41"/>
        <v/>
      </c>
      <c r="S155" t="str">
        <f t="shared" si="31"/>
        <v/>
      </c>
      <c r="AA155" s="21" t="str">
        <f t="shared" si="30"/>
        <v/>
      </c>
      <c r="AB155" t="str">
        <f t="shared" si="38"/>
        <v/>
      </c>
      <c r="AD155">
        <f t="shared" si="32"/>
        <v>40008206</v>
      </c>
      <c r="AE155" t="s">
        <v>179</v>
      </c>
      <c r="AF155" t="s">
        <v>749</v>
      </c>
      <c r="AG155">
        <f t="shared" si="39"/>
        <v>8206</v>
      </c>
      <c r="AH155">
        <f t="shared" si="40"/>
        <v>40008206</v>
      </c>
      <c r="AK155" t="s">
        <v>156</v>
      </c>
      <c r="AL155">
        <v>7403</v>
      </c>
    </row>
    <row r="156" spans="8:38" x14ac:dyDescent="0.3">
      <c r="H156" s="21" t="str">
        <f t="shared" si="33"/>
        <v/>
      </c>
      <c r="I156" s="21" t="str">
        <f t="shared" si="34"/>
        <v/>
      </c>
      <c r="J156" s="29" t="str">
        <f t="shared" si="35"/>
        <v/>
      </c>
      <c r="N156" s="21" t="str">
        <f t="shared" si="36"/>
        <v/>
      </c>
      <c r="O156" t="str">
        <f t="shared" si="37"/>
        <v/>
      </c>
      <c r="Q156" s="29" t="str">
        <f t="shared" si="41"/>
        <v/>
      </c>
      <c r="S156" t="str">
        <f t="shared" si="31"/>
        <v/>
      </c>
      <c r="AA156" s="21" t="str">
        <f t="shared" si="30"/>
        <v/>
      </c>
      <c r="AB156" t="str">
        <f t="shared" si="38"/>
        <v/>
      </c>
      <c r="AD156">
        <f t="shared" si="32"/>
        <v>40005301</v>
      </c>
      <c r="AE156" t="s">
        <v>70</v>
      </c>
      <c r="AF156" t="s">
        <v>749</v>
      </c>
      <c r="AG156">
        <f t="shared" si="39"/>
        <v>5301</v>
      </c>
      <c r="AH156">
        <f t="shared" si="40"/>
        <v>40005301</v>
      </c>
      <c r="AK156" t="s">
        <v>157</v>
      </c>
      <c r="AL156">
        <v>7404</v>
      </c>
    </row>
    <row r="157" spans="8:38" x14ac:dyDescent="0.3">
      <c r="H157" s="21" t="str">
        <f t="shared" si="33"/>
        <v/>
      </c>
      <c r="I157" s="21" t="str">
        <f t="shared" si="34"/>
        <v/>
      </c>
      <c r="J157" s="29" t="str">
        <f t="shared" si="35"/>
        <v/>
      </c>
      <c r="N157" s="21" t="str">
        <f t="shared" si="36"/>
        <v/>
      </c>
      <c r="O157" t="str">
        <f t="shared" si="37"/>
        <v/>
      </c>
      <c r="Q157" s="29" t="str">
        <f t="shared" si="41"/>
        <v/>
      </c>
      <c r="S157" t="str">
        <f t="shared" si="31"/>
        <v/>
      </c>
      <c r="AA157" s="21" t="str">
        <f t="shared" si="30"/>
        <v/>
      </c>
      <c r="AB157" t="str">
        <f t="shared" si="38"/>
        <v/>
      </c>
      <c r="AD157">
        <f t="shared" si="32"/>
        <v>40008301</v>
      </c>
      <c r="AE157" t="s">
        <v>181</v>
      </c>
      <c r="AF157" t="s">
        <v>749</v>
      </c>
      <c r="AG157">
        <f t="shared" si="39"/>
        <v>8301</v>
      </c>
      <c r="AH157">
        <f t="shared" si="40"/>
        <v>40008301</v>
      </c>
      <c r="AK157" t="s">
        <v>158</v>
      </c>
      <c r="AL157">
        <v>7405</v>
      </c>
    </row>
    <row r="158" spans="8:38" x14ac:dyDescent="0.3">
      <c r="H158" s="21" t="str">
        <f t="shared" si="33"/>
        <v/>
      </c>
      <c r="I158" s="21" t="str">
        <f t="shared" si="34"/>
        <v/>
      </c>
      <c r="J158" s="29" t="str">
        <f t="shared" si="35"/>
        <v/>
      </c>
      <c r="N158" s="21" t="str">
        <f t="shared" si="36"/>
        <v/>
      </c>
      <c r="O158" t="str">
        <f t="shared" si="37"/>
        <v/>
      </c>
      <c r="Q158" s="29" t="str">
        <f t="shared" si="41"/>
        <v/>
      </c>
      <c r="S158" t="str">
        <f t="shared" si="31"/>
        <v/>
      </c>
      <c r="AA158" s="21" t="str">
        <f t="shared" si="30"/>
        <v/>
      </c>
      <c r="AB158" t="str">
        <f t="shared" si="38"/>
        <v/>
      </c>
      <c r="AD158">
        <f t="shared" si="32"/>
        <v>40014104</v>
      </c>
      <c r="AE158" t="s">
        <v>25</v>
      </c>
      <c r="AF158" t="s">
        <v>749</v>
      </c>
      <c r="AG158">
        <f t="shared" si="39"/>
        <v>14104</v>
      </c>
      <c r="AH158">
        <f t="shared" si="40"/>
        <v>40014104</v>
      </c>
      <c r="AK158" t="s">
        <v>159</v>
      </c>
      <c r="AL158">
        <v>7406</v>
      </c>
    </row>
    <row r="159" spans="8:38" x14ac:dyDescent="0.3">
      <c r="H159" s="21" t="str">
        <f t="shared" si="33"/>
        <v/>
      </c>
      <c r="I159" s="21" t="str">
        <f t="shared" si="34"/>
        <v/>
      </c>
      <c r="J159" s="29" t="str">
        <f t="shared" si="35"/>
        <v/>
      </c>
      <c r="N159" s="21" t="str">
        <f t="shared" si="36"/>
        <v/>
      </c>
      <c r="O159" t="str">
        <f t="shared" si="37"/>
        <v/>
      </c>
      <c r="Q159" s="29" t="str">
        <f t="shared" si="41"/>
        <v/>
      </c>
      <c r="S159" t="str">
        <f t="shared" si="31"/>
        <v/>
      </c>
      <c r="AA159" s="21" t="str">
        <f t="shared" si="30"/>
        <v/>
      </c>
      <c r="AB159" t="str">
        <f t="shared" si="38"/>
        <v/>
      </c>
      <c r="AD159">
        <f t="shared" si="32"/>
        <v>40010106</v>
      </c>
      <c r="AE159" t="s">
        <v>253</v>
      </c>
      <c r="AF159" t="s">
        <v>749</v>
      </c>
      <c r="AG159">
        <f t="shared" si="39"/>
        <v>10106</v>
      </c>
      <c r="AH159">
        <f t="shared" si="40"/>
        <v>40010106</v>
      </c>
      <c r="AK159" t="s">
        <v>160</v>
      </c>
      <c r="AL159">
        <v>7407</v>
      </c>
    </row>
    <row r="160" spans="8:38" x14ac:dyDescent="0.3">
      <c r="H160" s="21" t="str">
        <f t="shared" si="33"/>
        <v/>
      </c>
      <c r="I160" s="21" t="str">
        <f t="shared" si="34"/>
        <v/>
      </c>
      <c r="J160" s="29" t="str">
        <f t="shared" si="35"/>
        <v/>
      </c>
      <c r="N160" s="21" t="str">
        <f t="shared" si="36"/>
        <v/>
      </c>
      <c r="O160" t="str">
        <f t="shared" si="37"/>
        <v/>
      </c>
      <c r="Q160" s="29" t="str">
        <f t="shared" si="41"/>
        <v/>
      </c>
      <c r="S160" t="str">
        <f t="shared" si="31"/>
        <v/>
      </c>
      <c r="AA160" s="21" t="str">
        <f t="shared" si="30"/>
        <v/>
      </c>
      <c r="AB160" t="str">
        <f t="shared" si="38"/>
        <v/>
      </c>
      <c r="AD160">
        <f t="shared" si="32"/>
        <v>40009206</v>
      </c>
      <c r="AE160" t="s">
        <v>242</v>
      </c>
      <c r="AF160" t="s">
        <v>749</v>
      </c>
      <c r="AG160">
        <f t="shared" si="39"/>
        <v>9206</v>
      </c>
      <c r="AH160">
        <f t="shared" si="40"/>
        <v>40009206</v>
      </c>
      <c r="AK160" t="s">
        <v>161</v>
      </c>
      <c r="AL160">
        <v>7408</v>
      </c>
    </row>
    <row r="161" spans="8:38" x14ac:dyDescent="0.3">
      <c r="H161" s="21" t="str">
        <f t="shared" si="33"/>
        <v/>
      </c>
      <c r="I161" s="21" t="str">
        <f t="shared" si="34"/>
        <v/>
      </c>
      <c r="J161" s="29" t="str">
        <f t="shared" si="35"/>
        <v/>
      </c>
      <c r="N161" s="21" t="str">
        <f t="shared" si="36"/>
        <v/>
      </c>
      <c r="O161" t="str">
        <f t="shared" si="37"/>
        <v/>
      </c>
      <c r="Q161" s="29" t="str">
        <f t="shared" si="41"/>
        <v/>
      </c>
      <c r="S161" t="str">
        <f t="shared" si="31"/>
        <v/>
      </c>
      <c r="AA161" s="21" t="str">
        <f t="shared" si="30"/>
        <v/>
      </c>
      <c r="AB161" t="str">
        <f t="shared" si="38"/>
        <v/>
      </c>
      <c r="AD161">
        <f t="shared" si="32"/>
        <v>40004203</v>
      </c>
      <c r="AE161" t="s">
        <v>57</v>
      </c>
      <c r="AF161" t="s">
        <v>749</v>
      </c>
      <c r="AG161">
        <f t="shared" si="39"/>
        <v>4203</v>
      </c>
      <c r="AH161">
        <f t="shared" si="40"/>
        <v>40004203</v>
      </c>
      <c r="AK161" t="s">
        <v>162</v>
      </c>
      <c r="AL161">
        <v>8101</v>
      </c>
    </row>
    <row r="162" spans="8:38" x14ac:dyDescent="0.3">
      <c r="H162" s="21" t="str">
        <f t="shared" si="33"/>
        <v/>
      </c>
      <c r="I162" s="21" t="str">
        <f t="shared" si="34"/>
        <v/>
      </c>
      <c r="J162" s="29" t="str">
        <f t="shared" si="35"/>
        <v/>
      </c>
      <c r="N162" s="21" t="str">
        <f t="shared" si="36"/>
        <v/>
      </c>
      <c r="O162" t="str">
        <f t="shared" si="37"/>
        <v/>
      </c>
      <c r="Q162" s="29" t="str">
        <f t="shared" si="41"/>
        <v/>
      </c>
      <c r="S162" t="str">
        <f t="shared" si="31"/>
        <v/>
      </c>
      <c r="AA162" s="21" t="str">
        <f t="shared" si="30"/>
        <v/>
      </c>
      <c r="AB162" t="str">
        <f t="shared" si="38"/>
        <v/>
      </c>
      <c r="AD162">
        <f t="shared" si="32"/>
        <v>40008106</v>
      </c>
      <c r="AE162" t="s">
        <v>167</v>
      </c>
      <c r="AF162" t="s">
        <v>749</v>
      </c>
      <c r="AG162">
        <f t="shared" si="39"/>
        <v>8106</v>
      </c>
      <c r="AH162">
        <f t="shared" si="40"/>
        <v>40008106</v>
      </c>
      <c r="AK162" t="s">
        <v>163</v>
      </c>
      <c r="AL162">
        <v>8102</v>
      </c>
    </row>
    <row r="163" spans="8:38" x14ac:dyDescent="0.3">
      <c r="H163" s="21" t="str">
        <f t="shared" si="33"/>
        <v/>
      </c>
      <c r="I163" s="21" t="str">
        <f t="shared" si="34"/>
        <v/>
      </c>
      <c r="J163" s="29" t="str">
        <f t="shared" si="35"/>
        <v/>
      </c>
      <c r="N163" s="21" t="str">
        <f t="shared" si="36"/>
        <v/>
      </c>
      <c r="O163" t="str">
        <f t="shared" si="37"/>
        <v/>
      </c>
      <c r="Q163" s="29" t="str">
        <f t="shared" si="41"/>
        <v/>
      </c>
      <c r="S163" t="str">
        <f t="shared" si="31"/>
        <v/>
      </c>
      <c r="AA163" s="21" t="str">
        <f t="shared" si="30"/>
        <v/>
      </c>
      <c r="AB163" t="str">
        <f t="shared" si="38"/>
        <v/>
      </c>
      <c r="AD163">
        <f t="shared" si="32"/>
        <v>40009207</v>
      </c>
      <c r="AE163" t="s">
        <v>243</v>
      </c>
      <c r="AF163" t="s">
        <v>749</v>
      </c>
      <c r="AG163">
        <f t="shared" si="39"/>
        <v>9207</v>
      </c>
      <c r="AH163">
        <f t="shared" si="40"/>
        <v>40009207</v>
      </c>
      <c r="AK163" t="s">
        <v>164</v>
      </c>
      <c r="AL163">
        <v>8103</v>
      </c>
    </row>
    <row r="164" spans="8:38" x14ac:dyDescent="0.3">
      <c r="H164" s="21" t="str">
        <f t="shared" si="33"/>
        <v/>
      </c>
      <c r="I164" s="21" t="str">
        <f t="shared" si="34"/>
        <v/>
      </c>
      <c r="J164" s="29" t="str">
        <f t="shared" si="35"/>
        <v/>
      </c>
      <c r="N164" s="21" t="str">
        <f t="shared" si="36"/>
        <v/>
      </c>
      <c r="O164" t="str">
        <f t="shared" si="37"/>
        <v/>
      </c>
      <c r="Q164" s="29" t="str">
        <f t="shared" si="41"/>
        <v/>
      </c>
      <c r="S164" t="str">
        <f t="shared" si="31"/>
        <v/>
      </c>
      <c r="AA164" s="21" t="str">
        <f t="shared" si="30"/>
        <v/>
      </c>
      <c r="AB164" t="str">
        <f t="shared" si="38"/>
        <v/>
      </c>
      <c r="AD164">
        <f t="shared" si="32"/>
        <v>40006108</v>
      </c>
      <c r="AE164" t="s">
        <v>107</v>
      </c>
      <c r="AF164" t="s">
        <v>749</v>
      </c>
      <c r="AG164">
        <f t="shared" si="39"/>
        <v>6108</v>
      </c>
      <c r="AH164">
        <f t="shared" si="40"/>
        <v>40006108</v>
      </c>
      <c r="AK164" t="s">
        <v>165</v>
      </c>
      <c r="AL164">
        <v>8104</v>
      </c>
    </row>
    <row r="165" spans="8:38" x14ac:dyDescent="0.3">
      <c r="H165" s="21" t="str">
        <f t="shared" si="33"/>
        <v/>
      </c>
      <c r="I165" s="21" t="str">
        <f t="shared" si="34"/>
        <v/>
      </c>
      <c r="J165" s="29" t="str">
        <f t="shared" si="35"/>
        <v/>
      </c>
      <c r="N165" s="21" t="str">
        <f t="shared" si="36"/>
        <v/>
      </c>
      <c r="O165" t="str">
        <f t="shared" si="37"/>
        <v/>
      </c>
      <c r="Q165" s="29" t="str">
        <f t="shared" si="41"/>
        <v/>
      </c>
      <c r="S165" t="str">
        <f t="shared" si="31"/>
        <v/>
      </c>
      <c r="AA165" s="21" t="str">
        <f t="shared" si="30"/>
        <v/>
      </c>
      <c r="AB165" t="str">
        <f t="shared" si="38"/>
        <v/>
      </c>
      <c r="AD165">
        <f t="shared" si="32"/>
        <v>40013118</v>
      </c>
      <c r="AE165" t="s">
        <v>314</v>
      </c>
      <c r="AF165" t="s">
        <v>749</v>
      </c>
      <c r="AG165">
        <f t="shared" si="39"/>
        <v>13118</v>
      </c>
      <c r="AH165">
        <f t="shared" si="40"/>
        <v>40013118</v>
      </c>
      <c r="AK165" t="s">
        <v>166</v>
      </c>
      <c r="AL165">
        <v>8105</v>
      </c>
    </row>
    <row r="166" spans="8:38" x14ac:dyDescent="0.3">
      <c r="H166" s="21" t="str">
        <f t="shared" si="33"/>
        <v/>
      </c>
      <c r="I166" s="21" t="str">
        <f t="shared" si="34"/>
        <v/>
      </c>
      <c r="J166" s="29" t="str">
        <f t="shared" si="35"/>
        <v/>
      </c>
      <c r="N166" s="21" t="str">
        <f t="shared" si="36"/>
        <v/>
      </c>
      <c r="O166" t="str">
        <f t="shared" si="37"/>
        <v/>
      </c>
      <c r="Q166" s="29" t="str">
        <f t="shared" si="41"/>
        <v/>
      </c>
      <c r="S166" t="str">
        <f t="shared" si="31"/>
        <v/>
      </c>
      <c r="AA166" s="21" t="str">
        <f t="shared" si="30"/>
        <v/>
      </c>
      <c r="AB166" t="str">
        <f t="shared" si="38"/>
        <v/>
      </c>
      <c r="AD166">
        <f t="shared" si="32"/>
        <v>40014105</v>
      </c>
      <c r="AE166" t="s">
        <v>351</v>
      </c>
      <c r="AF166" t="s">
        <v>749</v>
      </c>
      <c r="AG166">
        <f t="shared" si="39"/>
        <v>14105</v>
      </c>
      <c r="AH166">
        <f t="shared" si="40"/>
        <v>40014105</v>
      </c>
      <c r="AK166" t="s">
        <v>167</v>
      </c>
      <c r="AL166">
        <v>8106</v>
      </c>
    </row>
    <row r="167" spans="8:38" x14ac:dyDescent="0.3">
      <c r="H167" s="21" t="str">
        <f t="shared" si="33"/>
        <v/>
      </c>
      <c r="I167" s="21" t="str">
        <f t="shared" si="34"/>
        <v/>
      </c>
      <c r="J167" s="29" t="str">
        <f t="shared" si="35"/>
        <v/>
      </c>
      <c r="N167" s="21" t="str">
        <f t="shared" si="36"/>
        <v/>
      </c>
      <c r="O167" t="str">
        <f t="shared" si="37"/>
        <v/>
      </c>
      <c r="Q167" s="29" t="str">
        <f t="shared" si="41"/>
        <v/>
      </c>
      <c r="S167" t="str">
        <f t="shared" si="31"/>
        <v/>
      </c>
      <c r="AA167" s="21" t="str">
        <f t="shared" si="30"/>
        <v/>
      </c>
      <c r="AB167" t="str">
        <f t="shared" si="38"/>
        <v/>
      </c>
      <c r="AD167">
        <f t="shared" si="32"/>
        <v>40013119</v>
      </c>
      <c r="AE167" t="s">
        <v>315</v>
      </c>
      <c r="AF167" t="s">
        <v>749</v>
      </c>
      <c r="AG167">
        <f t="shared" si="39"/>
        <v>13119</v>
      </c>
      <c r="AH167">
        <f t="shared" si="40"/>
        <v>40013119</v>
      </c>
      <c r="AK167" t="s">
        <v>168</v>
      </c>
      <c r="AL167">
        <v>8107</v>
      </c>
    </row>
    <row r="168" spans="8:38" x14ac:dyDescent="0.3">
      <c r="H168" s="21" t="str">
        <f t="shared" si="33"/>
        <v/>
      </c>
      <c r="I168" s="21" t="str">
        <f t="shared" si="34"/>
        <v/>
      </c>
      <c r="J168" s="29" t="str">
        <f t="shared" si="35"/>
        <v/>
      </c>
      <c r="N168" s="21" t="str">
        <f t="shared" si="36"/>
        <v/>
      </c>
      <c r="O168" t="str">
        <f t="shared" si="37"/>
        <v/>
      </c>
      <c r="Q168" s="29" t="str">
        <f t="shared" si="41"/>
        <v/>
      </c>
      <c r="S168" t="str">
        <f t="shared" si="31"/>
        <v/>
      </c>
      <c r="AA168" s="21" t="str">
        <f t="shared" si="30"/>
        <v/>
      </c>
      <c r="AB168" t="str">
        <f t="shared" si="38"/>
        <v/>
      </c>
      <c r="AD168">
        <f t="shared" si="32"/>
        <v>40006109</v>
      </c>
      <c r="AE168" t="s">
        <v>108</v>
      </c>
      <c r="AF168" t="s">
        <v>749</v>
      </c>
      <c r="AG168">
        <f t="shared" si="39"/>
        <v>6109</v>
      </c>
      <c r="AH168">
        <f t="shared" si="40"/>
        <v>40006109</v>
      </c>
      <c r="AK168" t="s">
        <v>169</v>
      </c>
      <c r="AL168">
        <v>8108</v>
      </c>
    </row>
    <row r="169" spans="8:38" x14ac:dyDescent="0.3">
      <c r="H169" s="21" t="str">
        <f t="shared" si="33"/>
        <v/>
      </c>
      <c r="I169" s="21" t="str">
        <f t="shared" si="34"/>
        <v/>
      </c>
      <c r="J169" s="29" t="str">
        <f t="shared" si="35"/>
        <v/>
      </c>
      <c r="N169" s="21" t="str">
        <f t="shared" si="36"/>
        <v/>
      </c>
      <c r="O169" t="str">
        <f t="shared" si="37"/>
        <v/>
      </c>
      <c r="Q169" s="29" t="str">
        <f t="shared" si="41"/>
        <v/>
      </c>
      <c r="S169" t="str">
        <f t="shared" si="31"/>
        <v/>
      </c>
      <c r="AA169" s="21" t="str">
        <f t="shared" si="30"/>
        <v/>
      </c>
      <c r="AB169" t="str">
        <f t="shared" si="38"/>
        <v/>
      </c>
      <c r="AD169">
        <f t="shared" si="32"/>
        <v>40006204</v>
      </c>
      <c r="AE169" t="s">
        <v>120</v>
      </c>
      <c r="AF169" t="s">
        <v>749</v>
      </c>
      <c r="AG169">
        <f t="shared" si="39"/>
        <v>6204</v>
      </c>
      <c r="AH169">
        <f t="shared" si="40"/>
        <v>40006204</v>
      </c>
      <c r="AK169" t="s">
        <v>170</v>
      </c>
      <c r="AL169">
        <v>8109</v>
      </c>
    </row>
    <row r="170" spans="8:38" x14ac:dyDescent="0.3">
      <c r="H170" s="21" t="str">
        <f t="shared" si="33"/>
        <v/>
      </c>
      <c r="I170" s="21" t="str">
        <f t="shared" si="34"/>
        <v/>
      </c>
      <c r="J170" s="29" t="str">
        <f t="shared" si="35"/>
        <v/>
      </c>
      <c r="N170" s="21" t="str">
        <f t="shared" si="36"/>
        <v/>
      </c>
      <c r="O170" t="str">
        <f t="shared" si="37"/>
        <v/>
      </c>
      <c r="Q170" s="29" t="str">
        <f t="shared" si="41"/>
        <v/>
      </c>
      <c r="S170" t="str">
        <f t="shared" si="31"/>
        <v/>
      </c>
      <c r="AA170" s="21" t="str">
        <f t="shared" si="30"/>
        <v/>
      </c>
      <c r="AB170" t="str">
        <f t="shared" si="38"/>
        <v/>
      </c>
      <c r="AD170">
        <f t="shared" si="32"/>
        <v>40002302</v>
      </c>
      <c r="AE170" t="s">
        <v>40</v>
      </c>
      <c r="AF170" t="s">
        <v>749</v>
      </c>
      <c r="AG170">
        <f t="shared" si="39"/>
        <v>2302</v>
      </c>
      <c r="AH170">
        <f t="shared" si="40"/>
        <v>40002302</v>
      </c>
      <c r="AK170" t="s">
        <v>171</v>
      </c>
      <c r="AL170">
        <v>8110</v>
      </c>
    </row>
    <row r="171" spans="8:38" x14ac:dyDescent="0.3">
      <c r="H171" s="21" t="str">
        <f t="shared" si="33"/>
        <v/>
      </c>
      <c r="I171" s="21" t="str">
        <f t="shared" si="34"/>
        <v/>
      </c>
      <c r="J171" s="29" t="str">
        <f t="shared" si="35"/>
        <v/>
      </c>
      <c r="N171" s="21" t="str">
        <f t="shared" si="36"/>
        <v/>
      </c>
      <c r="O171" t="str">
        <f t="shared" si="37"/>
        <v/>
      </c>
      <c r="Q171" s="29" t="str">
        <f t="shared" si="41"/>
        <v/>
      </c>
      <c r="S171" t="str">
        <f t="shared" si="31"/>
        <v/>
      </c>
      <c r="AA171" s="21" t="str">
        <f t="shared" si="30"/>
        <v/>
      </c>
      <c r="AB171" t="str">
        <f t="shared" si="38"/>
        <v/>
      </c>
      <c r="AD171">
        <f t="shared" si="32"/>
        <v>40013504</v>
      </c>
      <c r="AE171" t="s">
        <v>341</v>
      </c>
      <c r="AF171" t="s">
        <v>749</v>
      </c>
      <c r="AG171">
        <f t="shared" si="39"/>
        <v>13504</v>
      </c>
      <c r="AH171">
        <f t="shared" si="40"/>
        <v>40013504</v>
      </c>
      <c r="AK171" t="s">
        <v>172</v>
      </c>
      <c r="AL171">
        <v>8111</v>
      </c>
    </row>
    <row r="172" spans="8:38" x14ac:dyDescent="0.3">
      <c r="H172" s="21" t="str">
        <f t="shared" si="33"/>
        <v/>
      </c>
      <c r="I172" s="21" t="str">
        <f t="shared" si="34"/>
        <v/>
      </c>
      <c r="J172" s="29" t="str">
        <f t="shared" si="35"/>
        <v/>
      </c>
      <c r="N172" s="21" t="str">
        <f t="shared" si="36"/>
        <v/>
      </c>
      <c r="O172" t="str">
        <f t="shared" si="37"/>
        <v/>
      </c>
      <c r="Q172" s="29" t="str">
        <f t="shared" si="41"/>
        <v/>
      </c>
      <c r="S172" t="str">
        <f t="shared" si="31"/>
        <v/>
      </c>
      <c r="AA172" s="21" t="str">
        <f t="shared" si="30"/>
        <v/>
      </c>
      <c r="AB172" t="str">
        <f t="shared" si="38"/>
        <v/>
      </c>
      <c r="AD172">
        <f t="shared" si="32"/>
        <v>40014106</v>
      </c>
      <c r="AE172" t="s">
        <v>352</v>
      </c>
      <c r="AF172" t="s">
        <v>749</v>
      </c>
      <c r="AG172">
        <f t="shared" si="39"/>
        <v>14106</v>
      </c>
      <c r="AH172">
        <f t="shared" si="40"/>
        <v>40014106</v>
      </c>
      <c r="AK172" t="s">
        <v>173</v>
      </c>
      <c r="AL172">
        <v>8112</v>
      </c>
    </row>
    <row r="173" spans="8:38" x14ac:dyDescent="0.3">
      <c r="H173" s="21" t="str">
        <f t="shared" si="33"/>
        <v/>
      </c>
      <c r="I173" s="21" t="str">
        <f t="shared" si="34"/>
        <v/>
      </c>
      <c r="J173" s="29" t="str">
        <f t="shared" si="35"/>
        <v/>
      </c>
      <c r="N173" s="21" t="str">
        <f t="shared" si="36"/>
        <v/>
      </c>
      <c r="O173" t="str">
        <f t="shared" si="37"/>
        <v/>
      </c>
      <c r="Q173" s="29" t="str">
        <f t="shared" si="41"/>
        <v/>
      </c>
      <c r="S173" t="str">
        <f t="shared" si="31"/>
        <v/>
      </c>
      <c r="AA173" s="21" t="str">
        <f t="shared" si="30"/>
        <v/>
      </c>
      <c r="AB173" t="str">
        <f t="shared" si="38"/>
        <v/>
      </c>
      <c r="AD173">
        <f t="shared" si="32"/>
        <v>40007105</v>
      </c>
      <c r="AE173" t="s">
        <v>24</v>
      </c>
      <c r="AF173" t="s">
        <v>749</v>
      </c>
      <c r="AG173">
        <f t="shared" si="39"/>
        <v>7105</v>
      </c>
      <c r="AH173">
        <f t="shared" si="40"/>
        <v>40007105</v>
      </c>
      <c r="AK173" t="s">
        <v>174</v>
      </c>
      <c r="AL173">
        <v>8201</v>
      </c>
    </row>
    <row r="174" spans="8:38" x14ac:dyDescent="0.3">
      <c r="H174" s="21" t="str">
        <f t="shared" si="33"/>
        <v/>
      </c>
      <c r="I174" s="21" t="str">
        <f t="shared" si="34"/>
        <v/>
      </c>
      <c r="J174" s="29" t="str">
        <f t="shared" si="35"/>
        <v/>
      </c>
      <c r="N174" s="21" t="str">
        <f t="shared" si="36"/>
        <v/>
      </c>
      <c r="O174" t="str">
        <f t="shared" si="37"/>
        <v/>
      </c>
      <c r="Q174" s="29" t="str">
        <f t="shared" si="41"/>
        <v/>
      </c>
      <c r="S174" t="str">
        <f t="shared" si="31"/>
        <v/>
      </c>
      <c r="AA174" s="21" t="str">
        <f t="shared" si="30"/>
        <v/>
      </c>
      <c r="AB174" t="str">
        <f t="shared" si="38"/>
        <v/>
      </c>
      <c r="AD174">
        <f t="shared" si="32"/>
        <v>40010108</v>
      </c>
      <c r="AE174" t="s">
        <v>255</v>
      </c>
      <c r="AF174" t="s">
        <v>749</v>
      </c>
      <c r="AG174">
        <f t="shared" si="39"/>
        <v>10108</v>
      </c>
      <c r="AH174">
        <f t="shared" si="40"/>
        <v>40010108</v>
      </c>
      <c r="AK174" t="s">
        <v>175</v>
      </c>
      <c r="AL174">
        <v>8202</v>
      </c>
    </row>
    <row r="175" spans="8:38" x14ac:dyDescent="0.3">
      <c r="H175" s="21" t="str">
        <f t="shared" si="33"/>
        <v/>
      </c>
      <c r="I175" s="21" t="str">
        <f t="shared" si="34"/>
        <v/>
      </c>
      <c r="J175" s="29" t="str">
        <f t="shared" si="35"/>
        <v/>
      </c>
      <c r="N175" s="21" t="str">
        <f t="shared" si="36"/>
        <v/>
      </c>
      <c r="O175" t="str">
        <f t="shared" si="37"/>
        <v/>
      </c>
      <c r="Q175" s="29" t="str">
        <f t="shared" si="41"/>
        <v/>
      </c>
      <c r="S175" t="str">
        <f t="shared" si="31"/>
        <v/>
      </c>
      <c r="AA175" s="21" t="str">
        <f t="shared" si="30"/>
        <v/>
      </c>
      <c r="AB175" t="str">
        <f t="shared" si="38"/>
        <v/>
      </c>
      <c r="AD175">
        <f t="shared" si="32"/>
        <v>40002102</v>
      </c>
      <c r="AE175" t="s">
        <v>33</v>
      </c>
      <c r="AF175" t="s">
        <v>749</v>
      </c>
      <c r="AG175">
        <f t="shared" si="39"/>
        <v>2102</v>
      </c>
      <c r="AH175">
        <f t="shared" si="40"/>
        <v>40002102</v>
      </c>
      <c r="AK175" t="s">
        <v>176</v>
      </c>
      <c r="AL175">
        <v>8203</v>
      </c>
    </row>
    <row r="176" spans="8:38" x14ac:dyDescent="0.3">
      <c r="H176" s="21" t="str">
        <f t="shared" si="33"/>
        <v/>
      </c>
      <c r="I176" s="21" t="str">
        <f t="shared" si="34"/>
        <v/>
      </c>
      <c r="J176" s="29" t="str">
        <f t="shared" si="35"/>
        <v/>
      </c>
      <c r="N176" s="21" t="str">
        <f t="shared" si="36"/>
        <v/>
      </c>
      <c r="O176" t="str">
        <f t="shared" si="37"/>
        <v/>
      </c>
      <c r="Q176" s="29" t="str">
        <f t="shared" si="41"/>
        <v/>
      </c>
      <c r="S176" t="str">
        <f t="shared" si="31"/>
        <v/>
      </c>
      <c r="AA176" s="21" t="str">
        <f t="shared" si="30"/>
        <v/>
      </c>
      <c r="AB176" t="str">
        <f t="shared" si="38"/>
        <v/>
      </c>
      <c r="AD176">
        <f t="shared" si="32"/>
        <v>40009110</v>
      </c>
      <c r="AE176" t="s">
        <v>225</v>
      </c>
      <c r="AF176" t="s">
        <v>749</v>
      </c>
      <c r="AG176">
        <f t="shared" si="39"/>
        <v>9110</v>
      </c>
      <c r="AH176">
        <f t="shared" si="40"/>
        <v>40009110</v>
      </c>
      <c r="AK176" t="s">
        <v>177</v>
      </c>
      <c r="AL176">
        <v>8204</v>
      </c>
    </row>
    <row r="177" spans="8:38" x14ac:dyDescent="0.3">
      <c r="H177" s="21" t="str">
        <f t="shared" si="33"/>
        <v/>
      </c>
      <c r="I177" s="21" t="str">
        <f t="shared" si="34"/>
        <v/>
      </c>
      <c r="J177" s="29" t="str">
        <f t="shared" si="35"/>
        <v/>
      </c>
      <c r="N177" s="21" t="str">
        <f t="shared" si="36"/>
        <v/>
      </c>
      <c r="O177" t="str">
        <f t="shared" si="37"/>
        <v/>
      </c>
      <c r="Q177" s="29" t="str">
        <f t="shared" si="41"/>
        <v/>
      </c>
      <c r="S177" t="str">
        <f t="shared" si="31"/>
        <v/>
      </c>
      <c r="AA177" s="21" t="str">
        <f t="shared" si="30"/>
        <v/>
      </c>
      <c r="AB177" t="str">
        <f t="shared" si="38"/>
        <v/>
      </c>
      <c r="AD177">
        <f t="shared" si="32"/>
        <v>40013501</v>
      </c>
      <c r="AE177" t="s">
        <v>338</v>
      </c>
      <c r="AF177" t="s">
        <v>749</v>
      </c>
      <c r="AG177">
        <f t="shared" si="39"/>
        <v>13501</v>
      </c>
      <c r="AH177">
        <f t="shared" si="40"/>
        <v>40013501</v>
      </c>
      <c r="AK177" t="s">
        <v>178</v>
      </c>
      <c r="AL177">
        <v>8205</v>
      </c>
    </row>
    <row r="178" spans="8:38" x14ac:dyDescent="0.3">
      <c r="H178" s="21" t="str">
        <f t="shared" si="33"/>
        <v/>
      </c>
      <c r="I178" s="21" t="str">
        <f t="shared" si="34"/>
        <v/>
      </c>
      <c r="J178" s="29" t="str">
        <f t="shared" si="35"/>
        <v/>
      </c>
      <c r="N178" s="21" t="str">
        <f t="shared" si="36"/>
        <v/>
      </c>
      <c r="O178" t="str">
        <f t="shared" si="37"/>
        <v/>
      </c>
      <c r="Q178" s="29" t="str">
        <f t="shared" si="41"/>
        <v/>
      </c>
      <c r="S178" t="str">
        <f t="shared" si="31"/>
        <v/>
      </c>
      <c r="AA178" s="21" t="str">
        <f t="shared" si="30"/>
        <v/>
      </c>
      <c r="AB178" t="str">
        <f t="shared" si="38"/>
        <v/>
      </c>
      <c r="AD178">
        <f t="shared" si="32"/>
        <v>40007304</v>
      </c>
      <c r="AE178" t="s">
        <v>148</v>
      </c>
      <c r="AF178" t="s">
        <v>749</v>
      </c>
      <c r="AG178">
        <f t="shared" si="39"/>
        <v>7304</v>
      </c>
      <c r="AH178">
        <f t="shared" si="40"/>
        <v>40007304</v>
      </c>
      <c r="AK178" t="s">
        <v>179</v>
      </c>
      <c r="AL178">
        <v>8206</v>
      </c>
    </row>
    <row r="179" spans="8:38" x14ac:dyDescent="0.3">
      <c r="H179" s="21" t="str">
        <f t="shared" si="33"/>
        <v/>
      </c>
      <c r="I179" s="21" t="str">
        <f t="shared" si="34"/>
        <v/>
      </c>
      <c r="J179" s="29" t="str">
        <f t="shared" si="35"/>
        <v/>
      </c>
      <c r="N179" s="21" t="str">
        <f t="shared" si="36"/>
        <v/>
      </c>
      <c r="O179" t="str">
        <f t="shared" si="37"/>
        <v/>
      </c>
      <c r="Q179" s="29" t="str">
        <f t="shared" si="41"/>
        <v/>
      </c>
      <c r="S179" t="str">
        <f t="shared" si="31"/>
        <v/>
      </c>
      <c r="AA179" s="21" t="str">
        <f t="shared" si="30"/>
        <v/>
      </c>
      <c r="AB179" t="str">
        <f t="shared" si="38"/>
        <v/>
      </c>
      <c r="AD179">
        <f t="shared" si="32"/>
        <v>40004303</v>
      </c>
      <c r="AE179" t="s">
        <v>60</v>
      </c>
      <c r="AF179" t="s">
        <v>749</v>
      </c>
      <c r="AG179">
        <f t="shared" si="39"/>
        <v>4303</v>
      </c>
      <c r="AH179">
        <f t="shared" si="40"/>
        <v>40004303</v>
      </c>
      <c r="AK179" t="s">
        <v>180</v>
      </c>
      <c r="AL179">
        <v>8207</v>
      </c>
    </row>
    <row r="180" spans="8:38" x14ac:dyDescent="0.3">
      <c r="H180" s="21" t="str">
        <f t="shared" si="33"/>
        <v/>
      </c>
      <c r="I180" s="21" t="str">
        <f t="shared" si="34"/>
        <v/>
      </c>
      <c r="J180" s="29" t="str">
        <f t="shared" si="35"/>
        <v/>
      </c>
      <c r="N180" s="21" t="str">
        <f t="shared" si="36"/>
        <v/>
      </c>
      <c r="O180" t="str">
        <f t="shared" si="37"/>
        <v/>
      </c>
      <c r="Q180" s="29" t="str">
        <f t="shared" si="41"/>
        <v/>
      </c>
      <c r="S180" t="str">
        <f t="shared" si="31"/>
        <v/>
      </c>
      <c r="AA180" s="21" t="str">
        <f t="shared" si="30"/>
        <v/>
      </c>
      <c r="AB180" t="str">
        <f t="shared" si="38"/>
        <v/>
      </c>
      <c r="AD180">
        <f t="shared" si="32"/>
        <v>40006110</v>
      </c>
      <c r="AE180" t="s">
        <v>109</v>
      </c>
      <c r="AF180" t="s">
        <v>749</v>
      </c>
      <c r="AG180">
        <f t="shared" si="39"/>
        <v>6110</v>
      </c>
      <c r="AH180">
        <f t="shared" si="40"/>
        <v>40006110</v>
      </c>
      <c r="AK180" t="s">
        <v>181</v>
      </c>
      <c r="AL180">
        <v>8301</v>
      </c>
    </row>
    <row r="181" spans="8:38" x14ac:dyDescent="0.3">
      <c r="H181" s="21" t="str">
        <f t="shared" si="33"/>
        <v/>
      </c>
      <c r="I181" s="21" t="str">
        <f t="shared" si="34"/>
        <v/>
      </c>
      <c r="J181" s="29" t="str">
        <f t="shared" si="35"/>
        <v/>
      </c>
      <c r="N181" s="21" t="str">
        <f t="shared" si="36"/>
        <v/>
      </c>
      <c r="O181" t="str">
        <f t="shared" si="37"/>
        <v/>
      </c>
      <c r="Q181" s="29" t="str">
        <f t="shared" si="41"/>
        <v/>
      </c>
      <c r="S181" t="str">
        <f t="shared" si="31"/>
        <v/>
      </c>
      <c r="AA181" s="21" t="str">
        <f t="shared" si="30"/>
        <v/>
      </c>
      <c r="AB181" t="str">
        <f t="shared" si="38"/>
        <v/>
      </c>
      <c r="AD181">
        <f t="shared" si="32"/>
        <v>40008305</v>
      </c>
      <c r="AE181" t="s">
        <v>185</v>
      </c>
      <c r="AF181" t="s">
        <v>749</v>
      </c>
      <c r="AG181">
        <f t="shared" si="39"/>
        <v>8305</v>
      </c>
      <c r="AH181">
        <f t="shared" si="40"/>
        <v>40008305</v>
      </c>
      <c r="AK181" t="s">
        <v>182</v>
      </c>
      <c r="AL181">
        <v>8302</v>
      </c>
    </row>
    <row r="182" spans="8:38" x14ac:dyDescent="0.3">
      <c r="H182" s="21" t="str">
        <f t="shared" si="33"/>
        <v/>
      </c>
      <c r="I182" s="21" t="str">
        <f t="shared" si="34"/>
        <v/>
      </c>
      <c r="J182" s="29" t="str">
        <f t="shared" si="35"/>
        <v/>
      </c>
      <c r="N182" s="21" t="str">
        <f t="shared" si="36"/>
        <v/>
      </c>
      <c r="O182" t="str">
        <f t="shared" si="37"/>
        <v/>
      </c>
      <c r="Q182" s="29" t="str">
        <f t="shared" si="41"/>
        <v/>
      </c>
      <c r="S182" t="str">
        <f t="shared" si="31"/>
        <v/>
      </c>
      <c r="AA182" s="21" t="str">
        <f t="shared" si="30"/>
        <v/>
      </c>
      <c r="AB182" t="str">
        <f t="shared" si="38"/>
        <v/>
      </c>
      <c r="AD182">
        <f t="shared" si="32"/>
        <v>40008306</v>
      </c>
      <c r="AE182" t="s">
        <v>186</v>
      </c>
      <c r="AF182" t="s">
        <v>749</v>
      </c>
      <c r="AG182">
        <f t="shared" si="39"/>
        <v>8306</v>
      </c>
      <c r="AH182">
        <f t="shared" si="40"/>
        <v>40008306</v>
      </c>
      <c r="AK182" t="s">
        <v>183</v>
      </c>
      <c r="AL182">
        <v>8303</v>
      </c>
    </row>
    <row r="183" spans="8:38" x14ac:dyDescent="0.3">
      <c r="H183" s="21" t="str">
        <f t="shared" si="33"/>
        <v/>
      </c>
      <c r="I183" s="21" t="str">
        <f t="shared" si="34"/>
        <v/>
      </c>
      <c r="J183" s="29" t="str">
        <f t="shared" si="35"/>
        <v/>
      </c>
      <c r="N183" s="21" t="str">
        <f t="shared" si="36"/>
        <v/>
      </c>
      <c r="O183" t="str">
        <f t="shared" si="37"/>
        <v/>
      </c>
      <c r="Q183" s="29" t="str">
        <f t="shared" si="41"/>
        <v/>
      </c>
      <c r="S183" t="str">
        <f t="shared" si="31"/>
        <v/>
      </c>
      <c r="AA183" s="21" t="str">
        <f t="shared" si="30"/>
        <v/>
      </c>
      <c r="AB183" t="str">
        <f t="shared" si="38"/>
        <v/>
      </c>
      <c r="AD183">
        <f t="shared" si="32"/>
        <v>40006305</v>
      </c>
      <c r="AE183" t="s">
        <v>127</v>
      </c>
      <c r="AF183" t="s">
        <v>749</v>
      </c>
      <c r="AG183">
        <f t="shared" si="39"/>
        <v>6305</v>
      </c>
      <c r="AH183">
        <f t="shared" si="40"/>
        <v>40006305</v>
      </c>
      <c r="AK183" t="s">
        <v>184</v>
      </c>
      <c r="AL183">
        <v>8304</v>
      </c>
    </row>
    <row r="184" spans="8:38" x14ac:dyDescent="0.3">
      <c r="H184" s="21" t="str">
        <f t="shared" si="33"/>
        <v/>
      </c>
      <c r="I184" s="21" t="str">
        <f t="shared" si="34"/>
        <v/>
      </c>
      <c r="J184" s="29" t="str">
        <f t="shared" si="35"/>
        <v/>
      </c>
      <c r="N184" s="21" t="str">
        <f t="shared" si="36"/>
        <v/>
      </c>
      <c r="O184" t="str">
        <f t="shared" si="37"/>
        <v/>
      </c>
      <c r="Q184" s="29" t="str">
        <f t="shared" si="41"/>
        <v/>
      </c>
      <c r="S184" t="str">
        <f t="shared" si="31"/>
        <v/>
      </c>
      <c r="AA184" s="21" t="str">
        <f t="shared" ref="AA184:AA247" si="42">+IF(Y184="","",AA183+1)</f>
        <v/>
      </c>
      <c r="AB184" t="str">
        <f t="shared" si="38"/>
        <v/>
      </c>
      <c r="AD184">
        <f t="shared" si="32"/>
        <v>40012401</v>
      </c>
      <c r="AE184" t="s">
        <v>295</v>
      </c>
      <c r="AF184" t="s">
        <v>749</v>
      </c>
      <c r="AG184">
        <f t="shared" si="39"/>
        <v>12401</v>
      </c>
      <c r="AH184">
        <f t="shared" si="40"/>
        <v>40012401</v>
      </c>
      <c r="AK184" t="s">
        <v>185</v>
      </c>
      <c r="AL184">
        <v>8305</v>
      </c>
    </row>
    <row r="185" spans="8:38" x14ac:dyDescent="0.3">
      <c r="H185" s="21" t="str">
        <f t="shared" si="33"/>
        <v/>
      </c>
      <c r="I185" s="21" t="str">
        <f t="shared" si="34"/>
        <v/>
      </c>
      <c r="J185" s="29" t="str">
        <f t="shared" si="35"/>
        <v/>
      </c>
      <c r="N185" s="21" t="str">
        <f t="shared" si="36"/>
        <v/>
      </c>
      <c r="O185" t="str">
        <f t="shared" si="37"/>
        <v/>
      </c>
      <c r="Q185" s="29" t="str">
        <f t="shared" si="41"/>
        <v/>
      </c>
      <c r="S185" t="str">
        <f t="shared" si="31"/>
        <v/>
      </c>
      <c r="AA185" s="21" t="str">
        <f t="shared" si="42"/>
        <v/>
      </c>
      <c r="AB185" t="str">
        <f t="shared" si="38"/>
        <v/>
      </c>
      <c r="AD185">
        <f t="shared" si="32"/>
        <v>40006205</v>
      </c>
      <c r="AE185" t="s">
        <v>121</v>
      </c>
      <c r="AF185" t="s">
        <v>749</v>
      </c>
      <c r="AG185">
        <f t="shared" si="39"/>
        <v>6205</v>
      </c>
      <c r="AH185">
        <f t="shared" si="40"/>
        <v>40006205</v>
      </c>
      <c r="AK185" t="s">
        <v>186</v>
      </c>
      <c r="AL185">
        <v>8306</v>
      </c>
    </row>
    <row r="186" spans="8:38" x14ac:dyDescent="0.3">
      <c r="H186" s="21" t="str">
        <f t="shared" si="33"/>
        <v/>
      </c>
      <c r="I186" s="21" t="str">
        <f t="shared" si="34"/>
        <v/>
      </c>
      <c r="J186" s="29" t="str">
        <f t="shared" si="35"/>
        <v/>
      </c>
      <c r="N186" s="21" t="str">
        <f t="shared" si="36"/>
        <v/>
      </c>
      <c r="O186" t="str">
        <f t="shared" si="37"/>
        <v/>
      </c>
      <c r="Q186" s="29" t="str">
        <f t="shared" si="41"/>
        <v/>
      </c>
      <c r="S186" t="str">
        <f t="shared" si="31"/>
        <v/>
      </c>
      <c r="AA186" s="21" t="str">
        <f t="shared" si="42"/>
        <v/>
      </c>
      <c r="AB186" t="str">
        <f t="shared" si="38"/>
        <v/>
      </c>
      <c r="AD186">
        <f t="shared" si="32"/>
        <v>40008307</v>
      </c>
      <c r="AE186" t="s">
        <v>187</v>
      </c>
      <c r="AF186" t="s">
        <v>749</v>
      </c>
      <c r="AG186">
        <f t="shared" si="39"/>
        <v>8307</v>
      </c>
      <c r="AH186">
        <f t="shared" si="40"/>
        <v>40008307</v>
      </c>
      <c r="AK186" t="s">
        <v>187</v>
      </c>
      <c r="AL186">
        <v>8307</v>
      </c>
    </row>
    <row r="187" spans="8:38" x14ac:dyDescent="0.3">
      <c r="H187" s="21" t="str">
        <f t="shared" si="33"/>
        <v/>
      </c>
      <c r="I187" s="21" t="str">
        <f t="shared" si="34"/>
        <v/>
      </c>
      <c r="J187" s="29" t="str">
        <f t="shared" si="35"/>
        <v/>
      </c>
      <c r="N187" s="21" t="str">
        <f t="shared" si="36"/>
        <v/>
      </c>
      <c r="O187" t="str">
        <f t="shared" si="37"/>
        <v/>
      </c>
      <c r="Q187" s="29" t="str">
        <f t="shared" si="41"/>
        <v/>
      </c>
      <c r="S187" t="str">
        <f t="shared" si="31"/>
        <v/>
      </c>
      <c r="AA187" s="21" t="str">
        <f t="shared" si="42"/>
        <v/>
      </c>
      <c r="AB187" t="str">
        <f t="shared" si="38"/>
        <v/>
      </c>
      <c r="AD187">
        <f t="shared" si="32"/>
        <v>40016204</v>
      </c>
      <c r="AE187" t="s">
        <v>202</v>
      </c>
      <c r="AF187" t="s">
        <v>749</v>
      </c>
      <c r="AG187">
        <f t="shared" si="39"/>
        <v>16204</v>
      </c>
      <c r="AH187">
        <f t="shared" si="40"/>
        <v>40016204</v>
      </c>
      <c r="AK187" t="s">
        <v>188</v>
      </c>
      <c r="AL187">
        <v>8308</v>
      </c>
    </row>
    <row r="188" spans="8:38" x14ac:dyDescent="0.3">
      <c r="H188" s="21" t="str">
        <f t="shared" si="33"/>
        <v/>
      </c>
      <c r="I188" s="21" t="str">
        <f t="shared" si="34"/>
        <v/>
      </c>
      <c r="J188" s="29" t="str">
        <f t="shared" si="35"/>
        <v/>
      </c>
      <c r="N188" s="21" t="str">
        <f t="shared" si="36"/>
        <v/>
      </c>
      <c r="O188" t="str">
        <f t="shared" si="37"/>
        <v/>
      </c>
      <c r="Q188" s="29" t="str">
        <f t="shared" si="41"/>
        <v/>
      </c>
      <c r="S188" t="str">
        <f t="shared" si="31"/>
        <v/>
      </c>
      <c r="AA188" s="21" t="str">
        <f t="shared" si="42"/>
        <v/>
      </c>
      <c r="AB188" t="str">
        <f t="shared" si="38"/>
        <v/>
      </c>
      <c r="AD188">
        <f t="shared" si="32"/>
        <v>40005506</v>
      </c>
      <c r="AE188" t="s">
        <v>83</v>
      </c>
      <c r="AF188" t="s">
        <v>749</v>
      </c>
      <c r="AG188">
        <f t="shared" si="39"/>
        <v>5506</v>
      </c>
      <c r="AH188">
        <f t="shared" si="40"/>
        <v>40005506</v>
      </c>
      <c r="AK188" t="s">
        <v>189</v>
      </c>
      <c r="AL188">
        <v>8309</v>
      </c>
    </row>
    <row r="189" spans="8:38" x14ac:dyDescent="0.3">
      <c r="H189" s="21" t="str">
        <f t="shared" si="33"/>
        <v/>
      </c>
      <c r="I189" s="21" t="str">
        <f t="shared" si="34"/>
        <v/>
      </c>
      <c r="J189" s="29" t="str">
        <f t="shared" si="35"/>
        <v/>
      </c>
      <c r="N189" s="21" t="str">
        <f t="shared" si="36"/>
        <v/>
      </c>
      <c r="O189" t="str">
        <f t="shared" si="37"/>
        <v/>
      </c>
      <c r="Q189" s="29" t="str">
        <f t="shared" si="41"/>
        <v/>
      </c>
      <c r="S189" t="str">
        <f t="shared" si="31"/>
        <v/>
      </c>
      <c r="AA189" s="21" t="str">
        <f t="shared" si="42"/>
        <v/>
      </c>
      <c r="AB189" t="str">
        <f t="shared" si="38"/>
        <v/>
      </c>
      <c r="AD189">
        <f t="shared" si="32"/>
        <v>40009111</v>
      </c>
      <c r="AE189" t="s">
        <v>226</v>
      </c>
      <c r="AF189" t="s">
        <v>749</v>
      </c>
      <c r="AG189">
        <f t="shared" si="39"/>
        <v>9111</v>
      </c>
      <c r="AH189">
        <f t="shared" si="40"/>
        <v>40009111</v>
      </c>
      <c r="AK189" t="s">
        <v>190</v>
      </c>
      <c r="AL189">
        <v>8310</v>
      </c>
    </row>
    <row r="190" spans="8:38" x14ac:dyDescent="0.3">
      <c r="H190" s="21" t="str">
        <f t="shared" si="33"/>
        <v/>
      </c>
      <c r="I190" s="21" t="str">
        <f t="shared" si="34"/>
        <v/>
      </c>
      <c r="J190" s="29" t="str">
        <f t="shared" si="35"/>
        <v/>
      </c>
      <c r="N190" s="21" t="str">
        <f t="shared" si="36"/>
        <v/>
      </c>
      <c r="O190" t="str">
        <f t="shared" si="37"/>
        <v/>
      </c>
      <c r="Q190" s="29" t="str">
        <f t="shared" si="41"/>
        <v/>
      </c>
      <c r="S190" t="str">
        <f t="shared" si="31"/>
        <v/>
      </c>
      <c r="AA190" s="21" t="str">
        <f t="shared" si="42"/>
        <v/>
      </c>
      <c r="AB190" t="str">
        <f t="shared" si="38"/>
        <v/>
      </c>
      <c r="AD190">
        <f t="shared" si="32"/>
        <v>40016303</v>
      </c>
      <c r="AE190" t="s">
        <v>203</v>
      </c>
      <c r="AF190" t="s">
        <v>749</v>
      </c>
      <c r="AG190">
        <f t="shared" si="39"/>
        <v>16303</v>
      </c>
      <c r="AH190">
        <f t="shared" si="40"/>
        <v>40016303</v>
      </c>
      <c r="AK190" t="s">
        <v>191</v>
      </c>
      <c r="AL190">
        <v>8311</v>
      </c>
    </row>
    <row r="191" spans="8:38" x14ac:dyDescent="0.3">
      <c r="H191" s="21" t="str">
        <f t="shared" si="33"/>
        <v/>
      </c>
      <c r="I191" s="21" t="str">
        <f t="shared" si="34"/>
        <v/>
      </c>
      <c r="J191" s="29" t="str">
        <f t="shared" si="35"/>
        <v/>
      </c>
      <c r="N191" s="21" t="str">
        <f t="shared" si="36"/>
        <v/>
      </c>
      <c r="O191" t="str">
        <f t="shared" si="37"/>
        <v/>
      </c>
      <c r="Q191" s="29" t="str">
        <f t="shared" si="41"/>
        <v/>
      </c>
      <c r="S191" t="str">
        <f t="shared" si="31"/>
        <v/>
      </c>
      <c r="AA191" s="21" t="str">
        <f t="shared" si="42"/>
        <v/>
      </c>
      <c r="AB191" t="str">
        <f t="shared" si="38"/>
        <v/>
      </c>
      <c r="AD191">
        <f t="shared" si="32"/>
        <v>40013120</v>
      </c>
      <c r="AE191" t="s">
        <v>316</v>
      </c>
      <c r="AF191" t="s">
        <v>749</v>
      </c>
      <c r="AG191">
        <f t="shared" si="39"/>
        <v>13120</v>
      </c>
      <c r="AH191">
        <f t="shared" si="40"/>
        <v>40013120</v>
      </c>
      <c r="AK191" t="s">
        <v>192</v>
      </c>
      <c r="AL191">
        <v>8312</v>
      </c>
    </row>
    <row r="192" spans="8:38" x14ac:dyDescent="0.3">
      <c r="H192" s="21" t="str">
        <f t="shared" si="33"/>
        <v/>
      </c>
      <c r="I192" s="21" t="str">
        <f t="shared" si="34"/>
        <v/>
      </c>
      <c r="J192" s="29" t="str">
        <f t="shared" si="35"/>
        <v/>
      </c>
      <c r="N192" s="21" t="str">
        <f t="shared" si="36"/>
        <v/>
      </c>
      <c r="O192" t="str">
        <f t="shared" si="37"/>
        <v/>
      </c>
      <c r="Q192" s="29" t="str">
        <f t="shared" si="41"/>
        <v/>
      </c>
      <c r="S192" t="str">
        <f t="shared" si="31"/>
        <v/>
      </c>
      <c r="AA192" s="21" t="str">
        <f t="shared" si="42"/>
        <v/>
      </c>
      <c r="AB192" t="str">
        <f t="shared" si="38"/>
        <v/>
      </c>
      <c r="AD192">
        <f t="shared" si="32"/>
        <v>40011302</v>
      </c>
      <c r="AE192" t="s">
        <v>19</v>
      </c>
      <c r="AF192" t="s">
        <v>749</v>
      </c>
      <c r="AG192">
        <f t="shared" si="39"/>
        <v>11302</v>
      </c>
      <c r="AH192">
        <f t="shared" si="40"/>
        <v>40011302</v>
      </c>
      <c r="AK192" t="s">
        <v>193</v>
      </c>
      <c r="AL192">
        <v>8313</v>
      </c>
    </row>
    <row r="193" spans="8:38" x14ac:dyDescent="0.3">
      <c r="H193" s="21" t="str">
        <f t="shared" si="33"/>
        <v/>
      </c>
      <c r="I193" s="21" t="str">
        <f t="shared" si="34"/>
        <v/>
      </c>
      <c r="J193" s="29" t="str">
        <f t="shared" si="35"/>
        <v/>
      </c>
      <c r="N193" s="21" t="str">
        <f t="shared" si="36"/>
        <v/>
      </c>
      <c r="O193" t="str">
        <f t="shared" si="37"/>
        <v/>
      </c>
      <c r="Q193" s="29" t="str">
        <f t="shared" si="41"/>
        <v/>
      </c>
      <c r="S193" t="str">
        <f t="shared" si="31"/>
        <v/>
      </c>
      <c r="AA193" s="21" t="str">
        <f t="shared" si="42"/>
        <v/>
      </c>
      <c r="AB193" t="str">
        <f t="shared" si="38"/>
        <v/>
      </c>
      <c r="AD193">
        <f t="shared" si="32"/>
        <v>40006111</v>
      </c>
      <c r="AE193" t="s">
        <v>110</v>
      </c>
      <c r="AF193" t="s">
        <v>749</v>
      </c>
      <c r="AG193">
        <f t="shared" si="39"/>
        <v>6111</v>
      </c>
      <c r="AH193">
        <f t="shared" si="40"/>
        <v>40006111</v>
      </c>
      <c r="AK193" t="s">
        <v>194</v>
      </c>
      <c r="AL193">
        <v>8314</v>
      </c>
    </row>
    <row r="194" spans="8:38" x14ac:dyDescent="0.3">
      <c r="H194" s="21" t="str">
        <f t="shared" si="33"/>
        <v/>
      </c>
      <c r="I194" s="21" t="str">
        <f t="shared" si="34"/>
        <v/>
      </c>
      <c r="J194" s="29" t="str">
        <f t="shared" si="35"/>
        <v/>
      </c>
      <c r="N194" s="21" t="str">
        <f t="shared" si="36"/>
        <v/>
      </c>
      <c r="O194" t="str">
        <f t="shared" si="37"/>
        <v/>
      </c>
      <c r="Q194" s="29" t="str">
        <f t="shared" si="41"/>
        <v/>
      </c>
      <c r="S194" t="str">
        <f t="shared" si="31"/>
        <v/>
      </c>
      <c r="AA194" s="21" t="str">
        <f t="shared" si="42"/>
        <v/>
      </c>
      <c r="AB194" t="str">
        <f t="shared" si="38"/>
        <v/>
      </c>
      <c r="AD194">
        <f t="shared" si="32"/>
        <v>40002202</v>
      </c>
      <c r="AE194" t="s">
        <v>37</v>
      </c>
      <c r="AF194" t="s">
        <v>749</v>
      </c>
      <c r="AG194">
        <f t="shared" si="39"/>
        <v>2202</v>
      </c>
      <c r="AH194">
        <f t="shared" si="40"/>
        <v>40002202</v>
      </c>
      <c r="AK194" t="s">
        <v>195</v>
      </c>
      <c r="AL194">
        <v>16101</v>
      </c>
    </row>
    <row r="195" spans="8:38" x14ac:dyDescent="0.3">
      <c r="H195" s="21" t="str">
        <f t="shared" si="33"/>
        <v/>
      </c>
      <c r="I195" s="21" t="str">
        <f t="shared" si="34"/>
        <v/>
      </c>
      <c r="J195" s="29" t="str">
        <f t="shared" si="35"/>
        <v/>
      </c>
      <c r="N195" s="21" t="str">
        <f t="shared" si="36"/>
        <v/>
      </c>
      <c r="O195" t="str">
        <f t="shared" si="37"/>
        <v/>
      </c>
      <c r="Q195" s="29" t="str">
        <f t="shared" si="41"/>
        <v/>
      </c>
      <c r="S195" t="str">
        <f t="shared" si="31"/>
        <v/>
      </c>
      <c r="AA195" s="21" t="str">
        <f t="shared" si="42"/>
        <v/>
      </c>
      <c r="AB195" t="str">
        <f t="shared" si="38"/>
        <v/>
      </c>
      <c r="AD195">
        <f t="shared" si="32"/>
        <v>40005803</v>
      </c>
      <c r="AE195" t="s">
        <v>98</v>
      </c>
      <c r="AF195" t="s">
        <v>749</v>
      </c>
      <c r="AG195">
        <f t="shared" si="39"/>
        <v>5803</v>
      </c>
      <c r="AH195">
        <f t="shared" si="40"/>
        <v>40005803</v>
      </c>
      <c r="AK195" t="s">
        <v>196</v>
      </c>
      <c r="AL195">
        <v>16102</v>
      </c>
    </row>
    <row r="196" spans="8:38" x14ac:dyDescent="0.3">
      <c r="H196" s="21" t="str">
        <f t="shared" si="33"/>
        <v/>
      </c>
      <c r="I196" s="21" t="str">
        <f t="shared" si="34"/>
        <v/>
      </c>
      <c r="J196" s="29" t="str">
        <f t="shared" si="35"/>
        <v/>
      </c>
      <c r="N196" s="21" t="str">
        <f t="shared" si="36"/>
        <v/>
      </c>
      <c r="O196" t="str">
        <f t="shared" si="37"/>
        <v/>
      </c>
      <c r="Q196" s="29" t="str">
        <f t="shared" si="41"/>
        <v/>
      </c>
      <c r="S196" t="str">
        <f t="shared" ref="S196:S259" si="43">+Q196</f>
        <v/>
      </c>
      <c r="AA196" s="21" t="str">
        <f t="shared" si="42"/>
        <v/>
      </c>
      <c r="AB196" t="str">
        <f t="shared" si="38"/>
        <v/>
      </c>
      <c r="AD196">
        <f t="shared" ref="AD196:AD259" si="44">++IF(AE196="","",VLOOKUP(AF196,$R$4:$S$50,2,0)*10000000+AG196)</f>
        <v>40010301</v>
      </c>
      <c r="AE196" t="s">
        <v>267</v>
      </c>
      <c r="AF196" t="s">
        <v>749</v>
      </c>
      <c r="AG196">
        <f t="shared" si="39"/>
        <v>10301</v>
      </c>
      <c r="AH196">
        <f t="shared" si="40"/>
        <v>40010301</v>
      </c>
      <c r="AK196" t="s">
        <v>197</v>
      </c>
      <c r="AL196">
        <v>16202</v>
      </c>
    </row>
    <row r="197" spans="8:38" x14ac:dyDescent="0.3">
      <c r="H197" s="21" t="str">
        <f t="shared" ref="H197:H260" si="45">+IF(G197="","",H196+1)</f>
        <v/>
      </c>
      <c r="I197" s="21" t="str">
        <f t="shared" ref="I197:I260" si="46">+IF(H197="","",I196+1)</f>
        <v/>
      </c>
      <c r="J197" s="29" t="str">
        <f t="shared" ref="J197:J260" si="47">+IF(G197="","","T-"&amp;VLOOKUP(H197,$A$4:$C$46,3,0)+I197-1)</f>
        <v/>
      </c>
      <c r="N197" s="21" t="str">
        <f t="shared" ref="N197:N260" si="48">+IF(L197="","",N196+1)</f>
        <v/>
      </c>
      <c r="O197" t="str">
        <f t="shared" ref="O197:O260" si="49">+IF(L197="","","C-"&amp;VLOOKUP(M197,$A$4:$C$495,3,0)+N197)</f>
        <v/>
      </c>
      <c r="Q197" s="29" t="str">
        <f t="shared" si="41"/>
        <v/>
      </c>
      <c r="S197" t="str">
        <f t="shared" si="43"/>
        <v/>
      </c>
      <c r="AA197" s="21" t="str">
        <f t="shared" si="42"/>
        <v/>
      </c>
      <c r="AB197" t="str">
        <f t="shared" ref="AB197:AB260" si="50">+IF(Y197="","","M-"&amp;VLOOKUP(Z197,$A$4:$C$390,3,0)+AA197)</f>
        <v/>
      </c>
      <c r="AD197">
        <f t="shared" si="44"/>
        <v>40004301</v>
      </c>
      <c r="AE197" t="s">
        <v>18</v>
      </c>
      <c r="AF197" t="s">
        <v>749</v>
      </c>
      <c r="AG197">
        <f t="shared" ref="AG197:AG260" si="51">+IF(AE197="","",VLOOKUP(AE197,$AK$3:$AL$20000,2,0))</f>
        <v>4301</v>
      </c>
      <c r="AH197">
        <f t="shared" ref="AH197:AH260" si="52">+AD197</f>
        <v>40004301</v>
      </c>
      <c r="AK197" t="s">
        <v>198</v>
      </c>
      <c r="AL197">
        <v>16203</v>
      </c>
    </row>
    <row r="198" spans="8:38" x14ac:dyDescent="0.3">
      <c r="H198" s="21" t="str">
        <f t="shared" si="45"/>
        <v/>
      </c>
      <c r="I198" s="21" t="str">
        <f t="shared" si="46"/>
        <v/>
      </c>
      <c r="J198" s="29" t="str">
        <f t="shared" si="47"/>
        <v/>
      </c>
      <c r="N198" s="21" t="str">
        <f t="shared" si="48"/>
        <v/>
      </c>
      <c r="O198" t="str">
        <f t="shared" si="49"/>
        <v/>
      </c>
      <c r="Q198" s="29" t="str">
        <f t="shared" ref="Q198:Q261" si="53">++IF(R198="","",Q197+1)</f>
        <v/>
      </c>
      <c r="S198" t="str">
        <f t="shared" si="43"/>
        <v/>
      </c>
      <c r="AA198" s="21" t="str">
        <f t="shared" si="42"/>
        <v/>
      </c>
      <c r="AB198" t="str">
        <f t="shared" si="50"/>
        <v/>
      </c>
      <c r="AD198">
        <f t="shared" si="44"/>
        <v>40013604</v>
      </c>
      <c r="AE198" t="s">
        <v>346</v>
      </c>
      <c r="AF198" t="s">
        <v>749</v>
      </c>
      <c r="AG198">
        <f t="shared" si="51"/>
        <v>13604</v>
      </c>
      <c r="AH198">
        <f t="shared" si="52"/>
        <v>40013604</v>
      </c>
      <c r="AK198" t="s">
        <v>199</v>
      </c>
      <c r="AL198">
        <v>16302</v>
      </c>
    </row>
    <row r="199" spans="8:38" x14ac:dyDescent="0.3">
      <c r="H199" s="21" t="str">
        <f t="shared" si="45"/>
        <v/>
      </c>
      <c r="I199" s="21" t="str">
        <f t="shared" si="46"/>
        <v/>
      </c>
      <c r="J199" s="29" t="str">
        <f t="shared" si="47"/>
        <v/>
      </c>
      <c r="N199" s="21" t="str">
        <f t="shared" si="48"/>
        <v/>
      </c>
      <c r="O199" t="str">
        <f t="shared" si="49"/>
        <v/>
      </c>
      <c r="Q199" s="29" t="str">
        <f t="shared" si="53"/>
        <v/>
      </c>
      <c r="S199" t="str">
        <f t="shared" si="43"/>
        <v/>
      </c>
      <c r="AA199" s="21" t="str">
        <f t="shared" si="42"/>
        <v/>
      </c>
      <c r="AB199" t="str">
        <f t="shared" si="50"/>
        <v/>
      </c>
      <c r="AD199">
        <f t="shared" si="44"/>
        <v>40009112</v>
      </c>
      <c r="AE199" t="s">
        <v>227</v>
      </c>
      <c r="AF199" t="s">
        <v>749</v>
      </c>
      <c r="AG199">
        <f t="shared" si="51"/>
        <v>9112</v>
      </c>
      <c r="AH199">
        <f t="shared" si="52"/>
        <v>40009112</v>
      </c>
      <c r="AK199" t="s">
        <v>200</v>
      </c>
      <c r="AL199">
        <v>16103</v>
      </c>
    </row>
    <row r="200" spans="8:38" x14ac:dyDescent="0.3">
      <c r="H200" s="21" t="str">
        <f t="shared" si="45"/>
        <v/>
      </c>
      <c r="I200" s="21" t="str">
        <f t="shared" si="46"/>
        <v/>
      </c>
      <c r="J200" s="29" t="str">
        <f t="shared" si="47"/>
        <v/>
      </c>
      <c r="N200" s="21" t="str">
        <f t="shared" si="48"/>
        <v/>
      </c>
      <c r="O200" t="str">
        <f t="shared" si="49"/>
        <v/>
      </c>
      <c r="Q200" s="29" t="str">
        <f t="shared" si="53"/>
        <v/>
      </c>
      <c r="S200" t="str">
        <f t="shared" si="43"/>
        <v/>
      </c>
      <c r="AA200" s="21" t="str">
        <f t="shared" si="42"/>
        <v/>
      </c>
      <c r="AB200" t="str">
        <f t="shared" si="50"/>
        <v/>
      </c>
      <c r="AD200">
        <f t="shared" si="44"/>
        <v>40004105</v>
      </c>
      <c r="AE200" t="s">
        <v>53</v>
      </c>
      <c r="AF200" t="s">
        <v>749</v>
      </c>
      <c r="AG200">
        <f t="shared" si="51"/>
        <v>4105</v>
      </c>
      <c r="AH200">
        <f t="shared" si="52"/>
        <v>40004105</v>
      </c>
      <c r="AK200" t="s">
        <v>201</v>
      </c>
      <c r="AL200">
        <v>16104</v>
      </c>
    </row>
    <row r="201" spans="8:38" x14ac:dyDescent="0.3">
      <c r="H201" s="21" t="str">
        <f t="shared" si="45"/>
        <v/>
      </c>
      <c r="I201" s="21" t="str">
        <f t="shared" si="46"/>
        <v/>
      </c>
      <c r="J201" s="29" t="str">
        <f t="shared" si="47"/>
        <v/>
      </c>
      <c r="N201" s="21" t="str">
        <f t="shared" si="48"/>
        <v/>
      </c>
      <c r="O201" t="str">
        <f t="shared" si="49"/>
        <v/>
      </c>
      <c r="Q201" s="29" t="str">
        <f t="shared" si="53"/>
        <v/>
      </c>
      <c r="S201" t="str">
        <f t="shared" si="43"/>
        <v/>
      </c>
      <c r="AA201" s="21" t="str">
        <f t="shared" si="42"/>
        <v/>
      </c>
      <c r="AB201" t="str">
        <f t="shared" si="50"/>
        <v/>
      </c>
      <c r="AD201">
        <f t="shared" si="44"/>
        <v>40014107</v>
      </c>
      <c r="AE201" t="s">
        <v>353</v>
      </c>
      <c r="AF201" t="s">
        <v>749</v>
      </c>
      <c r="AG201">
        <f t="shared" si="51"/>
        <v>14107</v>
      </c>
      <c r="AH201">
        <f t="shared" si="52"/>
        <v>40014107</v>
      </c>
      <c r="AK201" t="s">
        <v>202</v>
      </c>
      <c r="AL201">
        <v>16204</v>
      </c>
    </row>
    <row r="202" spans="8:38" x14ac:dyDescent="0.3">
      <c r="H202" s="21" t="str">
        <f t="shared" si="45"/>
        <v/>
      </c>
      <c r="I202" s="21" t="str">
        <f t="shared" si="46"/>
        <v/>
      </c>
      <c r="J202" s="29" t="str">
        <f t="shared" si="47"/>
        <v/>
      </c>
      <c r="N202" s="21" t="str">
        <f t="shared" si="48"/>
        <v/>
      </c>
      <c r="O202" t="str">
        <f t="shared" si="49"/>
        <v/>
      </c>
      <c r="Q202" s="29" t="str">
        <f t="shared" si="53"/>
        <v/>
      </c>
      <c r="S202" t="str">
        <f t="shared" si="43"/>
        <v/>
      </c>
      <c r="AA202" s="21" t="str">
        <f t="shared" si="42"/>
        <v/>
      </c>
      <c r="AB202" t="str">
        <f t="shared" si="50"/>
        <v/>
      </c>
      <c r="AD202">
        <f t="shared" si="44"/>
        <v>40013404</v>
      </c>
      <c r="AE202" t="s">
        <v>337</v>
      </c>
      <c r="AF202" t="s">
        <v>749</v>
      </c>
      <c r="AG202">
        <f t="shared" si="51"/>
        <v>13404</v>
      </c>
      <c r="AH202">
        <f t="shared" si="52"/>
        <v>40013404</v>
      </c>
      <c r="AK202" t="s">
        <v>203</v>
      </c>
      <c r="AL202">
        <v>16303</v>
      </c>
    </row>
    <row r="203" spans="8:38" x14ac:dyDescent="0.3">
      <c r="H203" s="21" t="str">
        <f t="shared" si="45"/>
        <v/>
      </c>
      <c r="I203" s="21" t="str">
        <f t="shared" si="46"/>
        <v/>
      </c>
      <c r="J203" s="29" t="str">
        <f t="shared" si="47"/>
        <v/>
      </c>
      <c r="N203" s="21" t="str">
        <f t="shared" si="48"/>
        <v/>
      </c>
      <c r="O203" t="str">
        <f t="shared" si="49"/>
        <v/>
      </c>
      <c r="Q203" s="29" t="str">
        <f t="shared" si="53"/>
        <v/>
      </c>
      <c r="S203" t="str">
        <f t="shared" si="43"/>
        <v/>
      </c>
      <c r="AA203" s="21" t="str">
        <f t="shared" si="42"/>
        <v/>
      </c>
      <c r="AB203" t="str">
        <f t="shared" si="50"/>
        <v/>
      </c>
      <c r="AD203">
        <f t="shared" si="44"/>
        <v>40010404</v>
      </c>
      <c r="AE203" t="s">
        <v>277</v>
      </c>
      <c r="AF203" t="s">
        <v>749</v>
      </c>
      <c r="AG203">
        <f t="shared" si="51"/>
        <v>10404</v>
      </c>
      <c r="AH203">
        <f t="shared" si="52"/>
        <v>40010404</v>
      </c>
      <c r="AK203" t="s">
        <v>204</v>
      </c>
      <c r="AL203">
        <v>16105</v>
      </c>
    </row>
    <row r="204" spans="8:38" x14ac:dyDescent="0.3">
      <c r="H204" s="21" t="str">
        <f t="shared" si="45"/>
        <v/>
      </c>
      <c r="I204" s="21" t="str">
        <f t="shared" si="46"/>
        <v/>
      </c>
      <c r="J204" s="29" t="str">
        <f t="shared" si="47"/>
        <v/>
      </c>
      <c r="N204" s="21" t="str">
        <f t="shared" si="48"/>
        <v/>
      </c>
      <c r="O204" t="str">
        <f t="shared" si="49"/>
        <v/>
      </c>
      <c r="Q204" s="29" t="str">
        <f t="shared" si="53"/>
        <v/>
      </c>
      <c r="S204" t="str">
        <f t="shared" si="43"/>
        <v/>
      </c>
      <c r="AA204" s="21" t="str">
        <f t="shared" si="42"/>
        <v/>
      </c>
      <c r="AB204" t="str">
        <f t="shared" si="50"/>
        <v/>
      </c>
      <c r="AD204">
        <f t="shared" si="44"/>
        <v>40006306</v>
      </c>
      <c r="AE204" t="s">
        <v>128</v>
      </c>
      <c r="AF204" t="s">
        <v>749</v>
      </c>
      <c r="AG204">
        <f t="shared" si="51"/>
        <v>6306</v>
      </c>
      <c r="AH204">
        <f t="shared" si="52"/>
        <v>40006306</v>
      </c>
      <c r="AK204" t="s">
        <v>205</v>
      </c>
      <c r="AL204">
        <v>16106</v>
      </c>
    </row>
    <row r="205" spans="8:38" x14ac:dyDescent="0.3">
      <c r="H205" s="21" t="str">
        <f t="shared" si="45"/>
        <v/>
      </c>
      <c r="I205" s="21" t="str">
        <f t="shared" si="46"/>
        <v/>
      </c>
      <c r="J205" s="29" t="str">
        <f t="shared" si="47"/>
        <v/>
      </c>
      <c r="N205" s="21" t="str">
        <f t="shared" si="48"/>
        <v/>
      </c>
      <c r="O205" t="str">
        <f t="shared" si="49"/>
        <v/>
      </c>
      <c r="Q205" s="29" t="str">
        <f t="shared" si="53"/>
        <v/>
      </c>
      <c r="S205" t="str">
        <f t="shared" si="43"/>
        <v/>
      </c>
      <c r="AA205" s="21" t="str">
        <f t="shared" si="42"/>
        <v/>
      </c>
      <c r="AB205" t="str">
        <f t="shared" si="50"/>
        <v/>
      </c>
      <c r="AD205">
        <f t="shared" si="44"/>
        <v>40014108</v>
      </c>
      <c r="AE205" t="s">
        <v>354</v>
      </c>
      <c r="AF205" t="s">
        <v>749</v>
      </c>
      <c r="AG205">
        <f t="shared" si="51"/>
        <v>14108</v>
      </c>
      <c r="AH205">
        <f t="shared" si="52"/>
        <v>40014108</v>
      </c>
      <c r="AK205" t="s">
        <v>206</v>
      </c>
      <c r="AL205">
        <v>16205</v>
      </c>
    </row>
    <row r="206" spans="8:38" x14ac:dyDescent="0.3">
      <c r="H206" s="21" t="str">
        <f t="shared" si="45"/>
        <v/>
      </c>
      <c r="I206" s="21" t="str">
        <f t="shared" si="46"/>
        <v/>
      </c>
      <c r="J206" s="29" t="str">
        <f t="shared" si="47"/>
        <v/>
      </c>
      <c r="N206" s="21" t="str">
        <f t="shared" si="48"/>
        <v/>
      </c>
      <c r="O206" t="str">
        <f t="shared" si="49"/>
        <v/>
      </c>
      <c r="Q206" s="29" t="str">
        <f t="shared" si="53"/>
        <v/>
      </c>
      <c r="S206" t="str">
        <f t="shared" si="43"/>
        <v/>
      </c>
      <c r="AA206" s="21" t="str">
        <f t="shared" si="42"/>
        <v/>
      </c>
      <c r="AB206" t="str">
        <f t="shared" si="50"/>
        <v/>
      </c>
      <c r="AD206">
        <f t="shared" si="44"/>
        <v>40005704</v>
      </c>
      <c r="AE206" t="s">
        <v>93</v>
      </c>
      <c r="AF206" t="s">
        <v>749</v>
      </c>
      <c r="AG206">
        <f t="shared" si="51"/>
        <v>5704</v>
      </c>
      <c r="AH206">
        <f t="shared" si="52"/>
        <v>40005704</v>
      </c>
      <c r="AK206" t="s">
        <v>207</v>
      </c>
      <c r="AL206">
        <v>16107</v>
      </c>
    </row>
    <row r="207" spans="8:38" x14ac:dyDescent="0.3">
      <c r="H207" s="21" t="str">
        <f t="shared" si="45"/>
        <v/>
      </c>
      <c r="I207" s="21" t="str">
        <f t="shared" si="46"/>
        <v/>
      </c>
      <c r="J207" s="29" t="str">
        <f t="shared" si="47"/>
        <v/>
      </c>
      <c r="N207" s="21" t="str">
        <f t="shared" si="48"/>
        <v/>
      </c>
      <c r="O207" t="str">
        <f t="shared" si="49"/>
        <v/>
      </c>
      <c r="Q207" s="29" t="str">
        <f t="shared" si="53"/>
        <v/>
      </c>
      <c r="S207" t="str">
        <f t="shared" si="43"/>
        <v/>
      </c>
      <c r="AA207" s="21" t="str">
        <f t="shared" si="42"/>
        <v/>
      </c>
      <c r="AB207" t="str">
        <f t="shared" si="50"/>
        <v/>
      </c>
      <c r="AD207">
        <f t="shared" si="44"/>
        <v>40005403</v>
      </c>
      <c r="AE207" t="s">
        <v>76</v>
      </c>
      <c r="AF207" t="s">
        <v>749</v>
      </c>
      <c r="AG207">
        <f t="shared" si="51"/>
        <v>5403</v>
      </c>
      <c r="AH207">
        <f t="shared" si="52"/>
        <v>40005403</v>
      </c>
      <c r="AK207" t="s">
        <v>208</v>
      </c>
      <c r="AL207">
        <v>16201</v>
      </c>
    </row>
    <row r="208" spans="8:38" x14ac:dyDescent="0.3">
      <c r="H208" s="21" t="str">
        <f t="shared" si="45"/>
        <v/>
      </c>
      <c r="I208" s="21" t="str">
        <f t="shared" si="46"/>
        <v/>
      </c>
      <c r="J208" s="29" t="str">
        <f t="shared" si="47"/>
        <v/>
      </c>
      <c r="N208" s="21" t="str">
        <f t="shared" si="48"/>
        <v/>
      </c>
      <c r="O208" t="str">
        <f t="shared" si="49"/>
        <v/>
      </c>
      <c r="Q208" s="29" t="str">
        <f t="shared" si="53"/>
        <v/>
      </c>
      <c r="S208" t="str">
        <f t="shared" si="43"/>
        <v/>
      </c>
      <c r="AA208" s="21" t="str">
        <f t="shared" si="42"/>
        <v/>
      </c>
      <c r="AB208" t="str">
        <f t="shared" si="50"/>
        <v/>
      </c>
      <c r="AD208">
        <f t="shared" si="44"/>
        <v>40006206</v>
      </c>
      <c r="AE208" t="s">
        <v>122</v>
      </c>
      <c r="AF208" t="s">
        <v>749</v>
      </c>
      <c r="AG208">
        <f t="shared" si="51"/>
        <v>6206</v>
      </c>
      <c r="AH208">
        <f t="shared" si="52"/>
        <v>40006206</v>
      </c>
      <c r="AK208" t="s">
        <v>209</v>
      </c>
      <c r="AL208">
        <v>16206</v>
      </c>
    </row>
    <row r="209" spans="8:38" x14ac:dyDescent="0.3">
      <c r="H209" s="21" t="str">
        <f t="shared" si="45"/>
        <v/>
      </c>
      <c r="I209" s="21" t="str">
        <f t="shared" si="46"/>
        <v/>
      </c>
      <c r="J209" s="29" t="str">
        <f t="shared" si="47"/>
        <v/>
      </c>
      <c r="N209" s="21" t="str">
        <f t="shared" si="48"/>
        <v/>
      </c>
      <c r="O209" t="str">
        <f t="shared" si="49"/>
        <v/>
      </c>
      <c r="Q209" s="29" t="str">
        <f t="shared" si="53"/>
        <v/>
      </c>
      <c r="S209" t="str">
        <f t="shared" si="43"/>
        <v/>
      </c>
      <c r="AA209" s="21" t="str">
        <f t="shared" si="42"/>
        <v/>
      </c>
      <c r="AB209" t="str">
        <f t="shared" si="50"/>
        <v/>
      </c>
      <c r="AD209">
        <f t="shared" si="44"/>
        <v>40007404</v>
      </c>
      <c r="AE209" t="s">
        <v>157</v>
      </c>
      <c r="AF209" t="s">
        <v>749</v>
      </c>
      <c r="AG209">
        <f t="shared" si="51"/>
        <v>7404</v>
      </c>
      <c r="AH209">
        <f t="shared" si="52"/>
        <v>40007404</v>
      </c>
      <c r="AK209" t="s">
        <v>210</v>
      </c>
      <c r="AL209">
        <v>16301</v>
      </c>
    </row>
    <row r="210" spans="8:38" x14ac:dyDescent="0.3">
      <c r="H210" s="21" t="str">
        <f t="shared" si="45"/>
        <v/>
      </c>
      <c r="I210" s="21" t="str">
        <f t="shared" si="46"/>
        <v/>
      </c>
      <c r="J210" s="29" t="str">
        <f t="shared" si="47"/>
        <v/>
      </c>
      <c r="N210" s="21" t="str">
        <f t="shared" si="48"/>
        <v/>
      </c>
      <c r="O210" t="str">
        <f t="shared" si="49"/>
        <v/>
      </c>
      <c r="Q210" s="29" t="str">
        <f t="shared" si="53"/>
        <v/>
      </c>
      <c r="S210" t="str">
        <f t="shared" si="43"/>
        <v/>
      </c>
      <c r="AA210" s="21" t="str">
        <f t="shared" si="42"/>
        <v/>
      </c>
      <c r="AB210" t="str">
        <f t="shared" si="50"/>
        <v/>
      </c>
      <c r="AD210">
        <f t="shared" si="44"/>
        <v>40013121</v>
      </c>
      <c r="AE210" t="s">
        <v>317</v>
      </c>
      <c r="AF210" t="s">
        <v>749</v>
      </c>
      <c r="AG210">
        <f t="shared" si="51"/>
        <v>13121</v>
      </c>
      <c r="AH210">
        <f t="shared" si="52"/>
        <v>40013121</v>
      </c>
      <c r="AK210" t="s">
        <v>211</v>
      </c>
      <c r="AL210">
        <v>16304</v>
      </c>
    </row>
    <row r="211" spans="8:38" x14ac:dyDescent="0.3">
      <c r="H211" s="21" t="str">
        <f t="shared" si="45"/>
        <v/>
      </c>
      <c r="I211" s="21" t="str">
        <f t="shared" si="46"/>
        <v/>
      </c>
      <c r="J211" s="29" t="str">
        <f t="shared" si="47"/>
        <v/>
      </c>
      <c r="N211" s="21" t="str">
        <f t="shared" si="48"/>
        <v/>
      </c>
      <c r="O211" t="str">
        <f t="shared" si="49"/>
        <v/>
      </c>
      <c r="Q211" s="29" t="str">
        <f t="shared" si="53"/>
        <v/>
      </c>
      <c r="S211" t="str">
        <f t="shared" si="43"/>
        <v/>
      </c>
      <c r="AA211" s="21" t="str">
        <f t="shared" si="42"/>
        <v/>
      </c>
      <c r="AB211" t="str">
        <f t="shared" si="50"/>
        <v/>
      </c>
      <c r="AD211">
        <f t="shared" si="44"/>
        <v>40007106</v>
      </c>
      <c r="AE211" t="s">
        <v>137</v>
      </c>
      <c r="AF211" t="s">
        <v>749</v>
      </c>
      <c r="AG211">
        <f t="shared" si="51"/>
        <v>7106</v>
      </c>
      <c r="AH211">
        <f t="shared" si="52"/>
        <v>40007106</v>
      </c>
      <c r="AK211" t="s">
        <v>212</v>
      </c>
      <c r="AL211">
        <v>16108</v>
      </c>
    </row>
    <row r="212" spans="8:38" x14ac:dyDescent="0.3">
      <c r="H212" s="21" t="str">
        <f t="shared" si="45"/>
        <v/>
      </c>
      <c r="I212" s="21" t="str">
        <f t="shared" si="46"/>
        <v/>
      </c>
      <c r="J212" s="29" t="str">
        <f t="shared" si="47"/>
        <v/>
      </c>
      <c r="N212" s="21" t="str">
        <f t="shared" si="48"/>
        <v/>
      </c>
      <c r="O212" t="str">
        <f t="shared" si="49"/>
        <v/>
      </c>
      <c r="Q212" s="29" t="str">
        <f t="shared" si="53"/>
        <v/>
      </c>
      <c r="S212" t="str">
        <f t="shared" si="43"/>
        <v/>
      </c>
      <c r="AA212" s="21" t="str">
        <f t="shared" si="42"/>
        <v/>
      </c>
      <c r="AB212" t="str">
        <f t="shared" si="50"/>
        <v/>
      </c>
      <c r="AD212">
        <f t="shared" si="44"/>
        <v>40007203</v>
      </c>
      <c r="AE212" t="s">
        <v>144</v>
      </c>
      <c r="AF212" t="s">
        <v>749</v>
      </c>
      <c r="AG212">
        <f t="shared" si="51"/>
        <v>7203</v>
      </c>
      <c r="AH212">
        <f t="shared" si="52"/>
        <v>40007203</v>
      </c>
      <c r="AK212" t="s">
        <v>213</v>
      </c>
      <c r="AL212">
        <v>16305</v>
      </c>
    </row>
    <row r="213" spans="8:38" x14ac:dyDescent="0.3">
      <c r="H213" s="21" t="str">
        <f t="shared" si="45"/>
        <v/>
      </c>
      <c r="I213" s="21" t="str">
        <f t="shared" si="46"/>
        <v/>
      </c>
      <c r="J213" s="29" t="str">
        <f t="shared" si="47"/>
        <v/>
      </c>
      <c r="N213" s="21" t="str">
        <f t="shared" si="48"/>
        <v/>
      </c>
      <c r="O213" t="str">
        <f t="shared" si="49"/>
        <v/>
      </c>
      <c r="Q213" s="29" t="str">
        <f t="shared" si="53"/>
        <v/>
      </c>
      <c r="S213" t="str">
        <f t="shared" si="43"/>
        <v/>
      </c>
      <c r="AA213" s="21" t="str">
        <f t="shared" si="42"/>
        <v/>
      </c>
      <c r="AB213" t="str">
        <f t="shared" si="50"/>
        <v/>
      </c>
      <c r="AD213">
        <f t="shared" si="44"/>
        <v>40016105</v>
      </c>
      <c r="AE213" t="s">
        <v>204</v>
      </c>
      <c r="AF213" t="s">
        <v>749</v>
      </c>
      <c r="AG213">
        <f t="shared" si="51"/>
        <v>16105</v>
      </c>
      <c r="AH213">
        <f t="shared" si="52"/>
        <v>40016105</v>
      </c>
      <c r="AK213" t="s">
        <v>214</v>
      </c>
      <c r="AL213">
        <v>16207</v>
      </c>
    </row>
    <row r="214" spans="8:38" x14ac:dyDescent="0.3">
      <c r="H214" s="21" t="str">
        <f t="shared" si="45"/>
        <v/>
      </c>
      <c r="I214" s="21" t="str">
        <f t="shared" si="46"/>
        <v/>
      </c>
      <c r="J214" s="29" t="str">
        <f t="shared" si="47"/>
        <v/>
      </c>
      <c r="N214" s="21" t="str">
        <f t="shared" si="48"/>
        <v/>
      </c>
      <c r="O214" t="str">
        <f t="shared" si="49"/>
        <v/>
      </c>
      <c r="Q214" s="29" t="str">
        <f t="shared" si="53"/>
        <v/>
      </c>
      <c r="S214" t="str">
        <f t="shared" si="43"/>
        <v/>
      </c>
      <c r="AA214" s="21" t="str">
        <f t="shared" si="42"/>
        <v/>
      </c>
      <c r="AB214" t="str">
        <f t="shared" si="50"/>
        <v/>
      </c>
      <c r="AD214">
        <f t="shared" si="44"/>
        <v>40007107</v>
      </c>
      <c r="AE214" t="s">
        <v>138</v>
      </c>
      <c r="AF214" t="s">
        <v>749</v>
      </c>
      <c r="AG214">
        <f t="shared" si="51"/>
        <v>7107</v>
      </c>
      <c r="AH214">
        <f t="shared" si="52"/>
        <v>40007107</v>
      </c>
      <c r="AK214" t="s">
        <v>215</v>
      </c>
      <c r="AL214">
        <v>16109</v>
      </c>
    </row>
    <row r="215" spans="8:38" x14ac:dyDescent="0.3">
      <c r="H215" s="21" t="str">
        <f t="shared" si="45"/>
        <v/>
      </c>
      <c r="I215" s="21" t="str">
        <f t="shared" si="46"/>
        <v/>
      </c>
      <c r="J215" s="29" t="str">
        <f t="shared" si="47"/>
        <v/>
      </c>
      <c r="N215" s="21" t="str">
        <f t="shared" si="48"/>
        <v/>
      </c>
      <c r="O215" t="str">
        <f t="shared" si="49"/>
        <v/>
      </c>
      <c r="Q215" s="29" t="str">
        <f t="shared" si="53"/>
        <v/>
      </c>
      <c r="S215" t="str">
        <f t="shared" si="43"/>
        <v/>
      </c>
      <c r="AA215" s="21" t="str">
        <f t="shared" si="42"/>
        <v/>
      </c>
      <c r="AB215" t="str">
        <f t="shared" si="50"/>
        <v/>
      </c>
      <c r="AD215">
        <f t="shared" si="44"/>
        <v>40008107</v>
      </c>
      <c r="AE215" t="s">
        <v>168</v>
      </c>
      <c r="AF215" t="s">
        <v>749</v>
      </c>
      <c r="AG215">
        <f t="shared" si="51"/>
        <v>8107</v>
      </c>
      <c r="AH215">
        <f t="shared" si="52"/>
        <v>40008107</v>
      </c>
      <c r="AK215" t="s">
        <v>216</v>
      </c>
      <c r="AL215">
        <v>9101</v>
      </c>
    </row>
    <row r="216" spans="8:38" x14ac:dyDescent="0.3">
      <c r="H216" s="21" t="str">
        <f t="shared" si="45"/>
        <v/>
      </c>
      <c r="I216" s="21" t="str">
        <f t="shared" si="46"/>
        <v/>
      </c>
      <c r="J216" s="29" t="str">
        <f t="shared" si="47"/>
        <v/>
      </c>
      <c r="N216" s="21" t="str">
        <f t="shared" si="48"/>
        <v/>
      </c>
      <c r="O216" t="str">
        <f t="shared" si="49"/>
        <v/>
      </c>
      <c r="Q216" s="29" t="str">
        <f t="shared" si="53"/>
        <v/>
      </c>
      <c r="S216" t="str">
        <f t="shared" si="43"/>
        <v/>
      </c>
      <c r="AA216" s="21" t="str">
        <f t="shared" si="42"/>
        <v/>
      </c>
      <c r="AB216" t="str">
        <f t="shared" si="50"/>
        <v/>
      </c>
      <c r="AD216">
        <f t="shared" si="44"/>
        <v>40013605</v>
      </c>
      <c r="AE216" t="s">
        <v>347</v>
      </c>
      <c r="AF216" t="s">
        <v>749</v>
      </c>
      <c r="AG216">
        <f t="shared" si="51"/>
        <v>13605</v>
      </c>
      <c r="AH216">
        <f t="shared" si="52"/>
        <v>40013605</v>
      </c>
      <c r="AK216" t="s">
        <v>217</v>
      </c>
      <c r="AL216">
        <v>9102</v>
      </c>
    </row>
    <row r="217" spans="8:38" x14ac:dyDescent="0.3">
      <c r="H217" s="21" t="str">
        <f t="shared" si="45"/>
        <v/>
      </c>
      <c r="I217" s="21" t="str">
        <f t="shared" si="46"/>
        <v/>
      </c>
      <c r="J217" s="29" t="str">
        <f t="shared" si="47"/>
        <v/>
      </c>
      <c r="N217" s="21" t="str">
        <f t="shared" si="48"/>
        <v/>
      </c>
      <c r="O217" t="str">
        <f t="shared" si="49"/>
        <v/>
      </c>
      <c r="Q217" s="29" t="str">
        <f t="shared" si="53"/>
        <v/>
      </c>
      <c r="S217" t="str">
        <f t="shared" si="43"/>
        <v/>
      </c>
      <c r="AA217" s="21" t="str">
        <f t="shared" si="42"/>
        <v/>
      </c>
      <c r="AB217" t="str">
        <f t="shared" si="50"/>
        <v/>
      </c>
      <c r="AD217">
        <f t="shared" si="44"/>
        <v>40013122</v>
      </c>
      <c r="AE217" t="s">
        <v>318</v>
      </c>
      <c r="AF217" t="s">
        <v>749</v>
      </c>
      <c r="AG217">
        <f t="shared" si="51"/>
        <v>13122</v>
      </c>
      <c r="AH217">
        <f t="shared" si="52"/>
        <v>40013122</v>
      </c>
      <c r="AK217" t="s">
        <v>218</v>
      </c>
      <c r="AL217">
        <v>9103</v>
      </c>
    </row>
    <row r="218" spans="8:38" x14ac:dyDescent="0.3">
      <c r="H218" s="21" t="str">
        <f t="shared" si="45"/>
        <v/>
      </c>
      <c r="I218" s="21" t="str">
        <f t="shared" si="46"/>
        <v/>
      </c>
      <c r="J218" s="29" t="str">
        <f t="shared" si="47"/>
        <v/>
      </c>
      <c r="N218" s="21" t="str">
        <f t="shared" si="48"/>
        <v/>
      </c>
      <c r="O218" t="str">
        <f t="shared" si="49"/>
        <v/>
      </c>
      <c r="Q218" s="29" t="str">
        <f t="shared" si="53"/>
        <v/>
      </c>
      <c r="S218" t="str">
        <f t="shared" si="43"/>
        <v/>
      </c>
      <c r="AA218" s="21" t="str">
        <f t="shared" si="42"/>
        <v/>
      </c>
      <c r="AB218" t="str">
        <f t="shared" si="50"/>
        <v/>
      </c>
      <c r="AD218">
        <f t="shared" si="44"/>
        <v>40006307</v>
      </c>
      <c r="AE218" t="s">
        <v>129</v>
      </c>
      <c r="AF218" t="s">
        <v>749</v>
      </c>
      <c r="AG218">
        <f t="shared" si="51"/>
        <v>6307</v>
      </c>
      <c r="AH218">
        <f t="shared" si="52"/>
        <v>40006307</v>
      </c>
      <c r="AK218" t="s">
        <v>219</v>
      </c>
      <c r="AL218">
        <v>9104</v>
      </c>
    </row>
    <row r="219" spans="8:38" x14ac:dyDescent="0.3">
      <c r="H219" s="21" t="str">
        <f t="shared" si="45"/>
        <v/>
      </c>
      <c r="I219" s="21" t="str">
        <f t="shared" si="46"/>
        <v/>
      </c>
      <c r="J219" s="29" t="str">
        <f t="shared" si="47"/>
        <v/>
      </c>
      <c r="N219" s="21" t="str">
        <f t="shared" si="48"/>
        <v/>
      </c>
      <c r="O219" t="str">
        <f t="shared" si="49"/>
        <v/>
      </c>
      <c r="Q219" s="29" t="str">
        <f t="shared" si="53"/>
        <v/>
      </c>
      <c r="S219" t="str">
        <f t="shared" si="43"/>
        <v/>
      </c>
      <c r="AA219" s="21" t="str">
        <f t="shared" si="42"/>
        <v/>
      </c>
      <c r="AB219" t="str">
        <f t="shared" si="50"/>
        <v/>
      </c>
      <c r="AD219">
        <f t="shared" si="44"/>
        <v>40009113</v>
      </c>
      <c r="AE219" t="s">
        <v>228</v>
      </c>
      <c r="AF219" t="s">
        <v>749</v>
      </c>
      <c r="AG219">
        <f t="shared" si="51"/>
        <v>9113</v>
      </c>
      <c r="AH219">
        <f t="shared" si="52"/>
        <v>40009113</v>
      </c>
      <c r="AK219" t="s">
        <v>220</v>
      </c>
      <c r="AL219">
        <v>9105</v>
      </c>
    </row>
    <row r="220" spans="8:38" x14ac:dyDescent="0.3">
      <c r="H220" s="21" t="str">
        <f t="shared" si="45"/>
        <v/>
      </c>
      <c r="I220" s="21" t="str">
        <f t="shared" si="46"/>
        <v/>
      </c>
      <c r="J220" s="29" t="str">
        <f t="shared" si="47"/>
        <v/>
      </c>
      <c r="N220" s="21" t="str">
        <f t="shared" si="48"/>
        <v/>
      </c>
      <c r="O220" t="str">
        <f t="shared" si="49"/>
        <v/>
      </c>
      <c r="Q220" s="29" t="str">
        <f t="shared" si="53"/>
        <v/>
      </c>
      <c r="S220" t="str">
        <f t="shared" si="43"/>
        <v/>
      </c>
      <c r="AA220" s="21" t="str">
        <f t="shared" si="42"/>
        <v/>
      </c>
      <c r="AB220" t="str">
        <f t="shared" si="50"/>
        <v/>
      </c>
      <c r="AD220">
        <f t="shared" si="44"/>
        <v>40005404</v>
      </c>
      <c r="AE220" t="s">
        <v>77</v>
      </c>
      <c r="AF220" t="s">
        <v>749</v>
      </c>
      <c r="AG220">
        <f t="shared" si="51"/>
        <v>5404</v>
      </c>
      <c r="AH220">
        <f t="shared" si="52"/>
        <v>40005404</v>
      </c>
      <c r="AK220" t="s">
        <v>221</v>
      </c>
      <c r="AL220">
        <v>9106</v>
      </c>
    </row>
    <row r="221" spans="8:38" x14ac:dyDescent="0.3">
      <c r="H221" s="21" t="str">
        <f t="shared" si="45"/>
        <v/>
      </c>
      <c r="I221" s="21" t="str">
        <f t="shared" si="46"/>
        <v/>
      </c>
      <c r="J221" s="29" t="str">
        <f t="shared" si="47"/>
        <v/>
      </c>
      <c r="N221" s="21" t="str">
        <f t="shared" si="48"/>
        <v/>
      </c>
      <c r="O221" t="str">
        <f t="shared" si="49"/>
        <v/>
      </c>
      <c r="Q221" s="29" t="str">
        <f t="shared" si="53"/>
        <v/>
      </c>
      <c r="S221" t="str">
        <f t="shared" si="43"/>
        <v/>
      </c>
      <c r="AA221" s="21" t="str">
        <f t="shared" si="42"/>
        <v/>
      </c>
      <c r="AB221" t="str">
        <f t="shared" si="50"/>
        <v/>
      </c>
      <c r="AD221">
        <f t="shared" si="44"/>
        <v>40006112</v>
      </c>
      <c r="AE221" t="s">
        <v>111</v>
      </c>
      <c r="AF221" t="s">
        <v>749</v>
      </c>
      <c r="AG221">
        <f t="shared" si="51"/>
        <v>6112</v>
      </c>
      <c r="AH221">
        <f t="shared" si="52"/>
        <v>40006112</v>
      </c>
      <c r="AK221" t="s">
        <v>222</v>
      </c>
      <c r="AL221">
        <v>9107</v>
      </c>
    </row>
    <row r="222" spans="8:38" x14ac:dyDescent="0.3">
      <c r="H222" s="21" t="str">
        <f t="shared" si="45"/>
        <v/>
      </c>
      <c r="I222" s="21" t="str">
        <f t="shared" si="46"/>
        <v/>
      </c>
      <c r="J222" s="29" t="str">
        <f t="shared" si="47"/>
        <v/>
      </c>
      <c r="N222" s="21" t="str">
        <f t="shared" si="48"/>
        <v/>
      </c>
      <c r="O222" t="str">
        <f t="shared" si="49"/>
        <v/>
      </c>
      <c r="Q222" s="29" t="str">
        <f t="shared" si="53"/>
        <v/>
      </c>
      <c r="S222" t="str">
        <f t="shared" si="43"/>
        <v/>
      </c>
      <c r="AA222" s="21" t="str">
        <f t="shared" si="42"/>
        <v/>
      </c>
      <c r="AB222" t="str">
        <f t="shared" si="50"/>
        <v/>
      </c>
      <c r="AD222">
        <f t="shared" si="44"/>
        <v>40001405</v>
      </c>
      <c r="AE222" t="s">
        <v>32</v>
      </c>
      <c r="AF222" t="s">
        <v>749</v>
      </c>
      <c r="AG222">
        <f t="shared" si="51"/>
        <v>1405</v>
      </c>
      <c r="AH222">
        <f t="shared" si="52"/>
        <v>40001405</v>
      </c>
      <c r="AK222" t="s">
        <v>223</v>
      </c>
      <c r="AL222">
        <v>9108</v>
      </c>
    </row>
    <row r="223" spans="8:38" x14ac:dyDescent="0.3">
      <c r="H223" s="21" t="str">
        <f t="shared" si="45"/>
        <v/>
      </c>
      <c r="I223" s="21" t="str">
        <f t="shared" si="46"/>
        <v/>
      </c>
      <c r="J223" s="29" t="str">
        <f t="shared" si="47"/>
        <v/>
      </c>
      <c r="N223" s="21" t="str">
        <f t="shared" si="48"/>
        <v/>
      </c>
      <c r="O223" t="str">
        <f t="shared" si="49"/>
        <v/>
      </c>
      <c r="Q223" s="29" t="str">
        <f t="shared" si="53"/>
        <v/>
      </c>
      <c r="S223" t="str">
        <f t="shared" si="43"/>
        <v/>
      </c>
      <c r="AA223" s="21" t="str">
        <f t="shared" si="42"/>
        <v/>
      </c>
      <c r="AB223" t="str">
        <f t="shared" si="50"/>
        <v/>
      </c>
      <c r="AD223">
        <f t="shared" si="44"/>
        <v>40006113</v>
      </c>
      <c r="AE223" t="s">
        <v>112</v>
      </c>
      <c r="AF223" t="s">
        <v>749</v>
      </c>
      <c r="AG223">
        <f t="shared" si="51"/>
        <v>6113</v>
      </c>
      <c r="AH223">
        <f t="shared" si="52"/>
        <v>40006113</v>
      </c>
      <c r="AK223" t="s">
        <v>224</v>
      </c>
      <c r="AL223">
        <v>9109</v>
      </c>
    </row>
    <row r="224" spans="8:38" x14ac:dyDescent="0.3">
      <c r="H224" s="21" t="str">
        <f t="shared" si="45"/>
        <v/>
      </c>
      <c r="I224" s="21" t="str">
        <f t="shared" si="46"/>
        <v/>
      </c>
      <c r="J224" s="29" t="str">
        <f t="shared" si="47"/>
        <v/>
      </c>
      <c r="N224" s="21" t="str">
        <f t="shared" si="48"/>
        <v/>
      </c>
      <c r="O224" t="str">
        <f t="shared" si="49"/>
        <v/>
      </c>
      <c r="Q224" s="29" t="str">
        <f t="shared" si="53"/>
        <v/>
      </c>
      <c r="S224" t="str">
        <f t="shared" si="43"/>
        <v/>
      </c>
      <c r="AA224" s="21" t="str">
        <f t="shared" si="42"/>
        <v/>
      </c>
      <c r="AB224" t="str">
        <f t="shared" si="50"/>
        <v/>
      </c>
      <c r="AD224">
        <f t="shared" si="44"/>
        <v>40006201</v>
      </c>
      <c r="AE224" t="s">
        <v>117</v>
      </c>
      <c r="AF224" t="s">
        <v>749</v>
      </c>
      <c r="AG224">
        <f t="shared" si="51"/>
        <v>6201</v>
      </c>
      <c r="AH224">
        <f t="shared" si="52"/>
        <v>40006201</v>
      </c>
      <c r="AK224" t="s">
        <v>225</v>
      </c>
      <c r="AL224">
        <v>9110</v>
      </c>
    </row>
    <row r="225" spans="8:38" x14ac:dyDescent="0.3">
      <c r="H225" s="21" t="str">
        <f t="shared" si="45"/>
        <v/>
      </c>
      <c r="I225" s="21" t="str">
        <f t="shared" si="46"/>
        <v/>
      </c>
      <c r="J225" s="29" t="str">
        <f t="shared" si="47"/>
        <v/>
      </c>
      <c r="N225" s="21" t="str">
        <f t="shared" si="48"/>
        <v/>
      </c>
      <c r="O225" t="str">
        <f t="shared" si="49"/>
        <v/>
      </c>
      <c r="Q225" s="29" t="str">
        <f t="shared" si="53"/>
        <v/>
      </c>
      <c r="S225" t="str">
        <f t="shared" si="43"/>
        <v/>
      </c>
      <c r="AA225" s="21" t="str">
        <f t="shared" si="42"/>
        <v/>
      </c>
      <c r="AB225" t="str">
        <f t="shared" si="50"/>
        <v/>
      </c>
      <c r="AD225">
        <f t="shared" si="44"/>
        <v>40016106</v>
      </c>
      <c r="AE225" t="s">
        <v>205</v>
      </c>
      <c r="AF225" t="s">
        <v>749</v>
      </c>
      <c r="AG225">
        <f t="shared" si="51"/>
        <v>16106</v>
      </c>
      <c r="AH225">
        <f t="shared" si="52"/>
        <v>40016106</v>
      </c>
      <c r="AK225" t="s">
        <v>226</v>
      </c>
      <c r="AL225">
        <v>9111</v>
      </c>
    </row>
    <row r="226" spans="8:38" x14ac:dyDescent="0.3">
      <c r="H226" s="21" t="str">
        <f t="shared" si="45"/>
        <v/>
      </c>
      <c r="I226" s="21" t="str">
        <f t="shared" si="46"/>
        <v/>
      </c>
      <c r="J226" s="29" t="str">
        <f t="shared" si="47"/>
        <v/>
      </c>
      <c r="N226" s="21" t="str">
        <f t="shared" si="48"/>
        <v/>
      </c>
      <c r="O226" t="str">
        <f t="shared" si="49"/>
        <v/>
      </c>
      <c r="Q226" s="29" t="str">
        <f t="shared" si="53"/>
        <v/>
      </c>
      <c r="S226" t="str">
        <f t="shared" si="43"/>
        <v/>
      </c>
      <c r="AA226" s="21" t="str">
        <f t="shared" si="42"/>
        <v/>
      </c>
      <c r="AB226" t="str">
        <f t="shared" si="50"/>
        <v/>
      </c>
      <c r="AD226">
        <f t="shared" si="44"/>
        <v>40013202</v>
      </c>
      <c r="AE226" t="s">
        <v>329</v>
      </c>
      <c r="AF226" t="s">
        <v>749</v>
      </c>
      <c r="AG226">
        <f t="shared" si="51"/>
        <v>13202</v>
      </c>
      <c r="AH226">
        <f t="shared" si="52"/>
        <v>40013202</v>
      </c>
      <c r="AK226" t="s">
        <v>227</v>
      </c>
      <c r="AL226">
        <v>9112</v>
      </c>
    </row>
    <row r="227" spans="8:38" x14ac:dyDescent="0.3">
      <c r="H227" s="21" t="str">
        <f t="shared" si="45"/>
        <v/>
      </c>
      <c r="I227" s="21" t="str">
        <f t="shared" si="46"/>
        <v/>
      </c>
      <c r="J227" s="29" t="str">
        <f t="shared" si="47"/>
        <v/>
      </c>
      <c r="N227" s="21" t="str">
        <f t="shared" si="48"/>
        <v/>
      </c>
      <c r="O227" t="str">
        <f t="shared" si="49"/>
        <v/>
      </c>
      <c r="Q227" s="29" t="str">
        <f t="shared" si="53"/>
        <v/>
      </c>
      <c r="S227" t="str">
        <f t="shared" si="43"/>
        <v/>
      </c>
      <c r="AA227" s="21" t="str">
        <f t="shared" si="42"/>
        <v/>
      </c>
      <c r="AB227" t="str">
        <f t="shared" si="50"/>
        <v/>
      </c>
      <c r="AD227">
        <f t="shared" si="44"/>
        <v>40009114</v>
      </c>
      <c r="AE227" t="s">
        <v>229</v>
      </c>
      <c r="AF227" t="s">
        <v>749</v>
      </c>
      <c r="AG227">
        <f t="shared" si="51"/>
        <v>9114</v>
      </c>
      <c r="AH227">
        <f t="shared" si="52"/>
        <v>40009114</v>
      </c>
      <c r="AK227" t="s">
        <v>228</v>
      </c>
      <c r="AL227">
        <v>9113</v>
      </c>
    </row>
    <row r="228" spans="8:38" x14ac:dyDescent="0.3">
      <c r="H228" s="21" t="str">
        <f t="shared" si="45"/>
        <v/>
      </c>
      <c r="I228" s="21" t="str">
        <f t="shared" si="46"/>
        <v/>
      </c>
      <c r="J228" s="29" t="str">
        <f t="shared" si="47"/>
        <v/>
      </c>
      <c r="N228" s="21" t="str">
        <f t="shared" si="48"/>
        <v/>
      </c>
      <c r="O228" t="str">
        <f t="shared" si="49"/>
        <v/>
      </c>
      <c r="Q228" s="29" t="str">
        <f t="shared" si="53"/>
        <v/>
      </c>
      <c r="S228" t="str">
        <f t="shared" si="43"/>
        <v/>
      </c>
      <c r="AA228" s="21" t="str">
        <f t="shared" si="42"/>
        <v/>
      </c>
      <c r="AB228" t="str">
        <f t="shared" si="50"/>
        <v/>
      </c>
      <c r="AD228">
        <f t="shared" si="44"/>
        <v>40006308</v>
      </c>
      <c r="AE228" t="s">
        <v>130</v>
      </c>
      <c r="AF228" t="s">
        <v>749</v>
      </c>
      <c r="AG228">
        <f t="shared" si="51"/>
        <v>6308</v>
      </c>
      <c r="AH228">
        <f t="shared" si="52"/>
        <v>40006308</v>
      </c>
      <c r="AK228" t="s">
        <v>229</v>
      </c>
      <c r="AL228">
        <v>9114</v>
      </c>
    </row>
    <row r="229" spans="8:38" x14ac:dyDescent="0.3">
      <c r="H229" s="21" t="str">
        <f t="shared" si="45"/>
        <v/>
      </c>
      <c r="I229" s="21" t="str">
        <f t="shared" si="46"/>
        <v/>
      </c>
      <c r="J229" s="29" t="str">
        <f t="shared" si="47"/>
        <v/>
      </c>
      <c r="N229" s="21" t="str">
        <f t="shared" si="48"/>
        <v/>
      </c>
      <c r="O229" t="str">
        <f t="shared" si="49"/>
        <v/>
      </c>
      <c r="Q229" s="29" t="str">
        <f t="shared" si="53"/>
        <v/>
      </c>
      <c r="S229" t="str">
        <f t="shared" si="43"/>
        <v/>
      </c>
      <c r="AA229" s="21" t="str">
        <f t="shared" si="42"/>
        <v/>
      </c>
      <c r="AB229" t="str">
        <f t="shared" si="50"/>
        <v/>
      </c>
      <c r="AD229">
        <f t="shared" si="44"/>
        <v>40016205</v>
      </c>
      <c r="AE229" t="s">
        <v>206</v>
      </c>
      <c r="AF229" t="s">
        <v>749</v>
      </c>
      <c r="AG229">
        <f t="shared" si="51"/>
        <v>16205</v>
      </c>
      <c r="AH229">
        <f t="shared" si="52"/>
        <v>40016205</v>
      </c>
      <c r="AK229" t="s">
        <v>230</v>
      </c>
      <c r="AL229">
        <v>9115</v>
      </c>
    </row>
    <row r="230" spans="8:38" x14ac:dyDescent="0.3">
      <c r="H230" s="21" t="str">
        <f t="shared" si="45"/>
        <v/>
      </c>
      <c r="I230" s="21" t="str">
        <f t="shared" si="46"/>
        <v/>
      </c>
      <c r="J230" s="29" t="str">
        <f t="shared" si="47"/>
        <v/>
      </c>
      <c r="N230" s="21" t="str">
        <f t="shared" si="48"/>
        <v/>
      </c>
      <c r="O230" t="str">
        <f t="shared" si="49"/>
        <v/>
      </c>
      <c r="Q230" s="29" t="str">
        <f t="shared" si="53"/>
        <v/>
      </c>
      <c r="S230" t="str">
        <f t="shared" si="43"/>
        <v/>
      </c>
      <c r="AA230" s="21" t="str">
        <f t="shared" si="42"/>
        <v/>
      </c>
      <c r="AB230" t="str">
        <f t="shared" si="50"/>
        <v/>
      </c>
      <c r="AD230">
        <f t="shared" si="44"/>
        <v>40012301</v>
      </c>
      <c r="AE230" t="s">
        <v>292</v>
      </c>
      <c r="AF230" t="s">
        <v>749</v>
      </c>
      <c r="AG230">
        <f t="shared" si="51"/>
        <v>12301</v>
      </c>
      <c r="AH230">
        <f t="shared" si="52"/>
        <v>40012301</v>
      </c>
      <c r="AK230" t="s">
        <v>231</v>
      </c>
      <c r="AL230">
        <v>9116</v>
      </c>
    </row>
    <row r="231" spans="8:38" x14ac:dyDescent="0.3">
      <c r="H231" s="21" t="str">
        <f t="shared" si="45"/>
        <v/>
      </c>
      <c r="I231" s="21" t="str">
        <f t="shared" si="46"/>
        <v/>
      </c>
      <c r="J231" s="29" t="str">
        <f t="shared" si="47"/>
        <v/>
      </c>
      <c r="N231" s="21" t="str">
        <f t="shared" si="48"/>
        <v/>
      </c>
      <c r="O231" t="str">
        <f t="shared" si="49"/>
        <v/>
      </c>
      <c r="Q231" s="29" t="str">
        <f t="shared" si="53"/>
        <v/>
      </c>
      <c r="S231" t="str">
        <f t="shared" si="43"/>
        <v/>
      </c>
      <c r="AA231" s="21" t="str">
        <f t="shared" si="42"/>
        <v/>
      </c>
      <c r="AB231" t="str">
        <f t="shared" si="50"/>
        <v/>
      </c>
      <c r="AD231">
        <f t="shared" si="44"/>
        <v>40001401</v>
      </c>
      <c r="AE231" t="s">
        <v>28</v>
      </c>
      <c r="AF231" t="s">
        <v>749</v>
      </c>
      <c r="AG231">
        <f t="shared" si="51"/>
        <v>1401</v>
      </c>
      <c r="AH231">
        <f t="shared" si="52"/>
        <v>40001401</v>
      </c>
      <c r="AK231" t="s">
        <v>232</v>
      </c>
      <c r="AL231">
        <v>9117</v>
      </c>
    </row>
    <row r="232" spans="8:38" x14ac:dyDescent="0.3">
      <c r="H232" s="21" t="str">
        <f t="shared" si="45"/>
        <v/>
      </c>
      <c r="I232" s="21" t="str">
        <f t="shared" si="46"/>
        <v/>
      </c>
      <c r="J232" s="29" t="str">
        <f t="shared" si="47"/>
        <v/>
      </c>
      <c r="N232" s="21" t="str">
        <f t="shared" si="48"/>
        <v/>
      </c>
      <c r="O232" t="str">
        <f t="shared" si="49"/>
        <v/>
      </c>
      <c r="Q232" s="29" t="str">
        <f t="shared" si="53"/>
        <v/>
      </c>
      <c r="S232" t="str">
        <f t="shared" si="43"/>
        <v/>
      </c>
      <c r="AA232" s="21" t="str">
        <f t="shared" si="42"/>
        <v/>
      </c>
      <c r="AB232" t="str">
        <f t="shared" si="50"/>
        <v/>
      </c>
      <c r="AD232">
        <f t="shared" si="44"/>
        <v>40012302</v>
      </c>
      <c r="AE232" t="s">
        <v>293</v>
      </c>
      <c r="AF232" t="s">
        <v>749</v>
      </c>
      <c r="AG232">
        <f t="shared" si="51"/>
        <v>12302</v>
      </c>
      <c r="AH232">
        <f t="shared" si="52"/>
        <v>40012302</v>
      </c>
      <c r="AK232" t="s">
        <v>233</v>
      </c>
      <c r="AL232">
        <v>9118</v>
      </c>
    </row>
    <row r="233" spans="8:38" x14ac:dyDescent="0.3">
      <c r="H233" s="21" t="str">
        <f t="shared" si="45"/>
        <v/>
      </c>
      <c r="I233" s="21" t="str">
        <f t="shared" si="46"/>
        <v/>
      </c>
      <c r="J233" s="29" t="str">
        <f t="shared" si="47"/>
        <v/>
      </c>
      <c r="N233" s="21" t="str">
        <f t="shared" si="48"/>
        <v/>
      </c>
      <c r="O233" t="str">
        <f t="shared" si="49"/>
        <v/>
      </c>
      <c r="Q233" s="29" t="str">
        <f t="shared" si="53"/>
        <v/>
      </c>
      <c r="S233" t="str">
        <f t="shared" si="43"/>
        <v/>
      </c>
      <c r="AA233" s="21" t="str">
        <f t="shared" si="42"/>
        <v/>
      </c>
      <c r="AB233" t="str">
        <f t="shared" si="50"/>
        <v/>
      </c>
      <c r="AD233">
        <f t="shared" si="44"/>
        <v>40013123</v>
      </c>
      <c r="AE233" t="s">
        <v>319</v>
      </c>
      <c r="AF233" t="s">
        <v>749</v>
      </c>
      <c r="AG233">
        <f t="shared" si="51"/>
        <v>13123</v>
      </c>
      <c r="AH233">
        <f t="shared" si="52"/>
        <v>40013123</v>
      </c>
      <c r="AK233" t="s">
        <v>234</v>
      </c>
      <c r="AL233">
        <v>9119</v>
      </c>
    </row>
    <row r="234" spans="8:38" x14ac:dyDescent="0.3">
      <c r="H234" s="21" t="str">
        <f t="shared" si="45"/>
        <v/>
      </c>
      <c r="I234" s="21" t="str">
        <f t="shared" si="46"/>
        <v/>
      </c>
      <c r="J234" s="29" t="str">
        <f t="shared" si="47"/>
        <v/>
      </c>
      <c r="N234" s="21" t="str">
        <f t="shared" si="48"/>
        <v/>
      </c>
      <c r="O234" t="str">
        <f t="shared" si="49"/>
        <v/>
      </c>
      <c r="Q234" s="29" t="str">
        <f t="shared" si="53"/>
        <v/>
      </c>
      <c r="S234" t="str">
        <f t="shared" si="43"/>
        <v/>
      </c>
      <c r="AA234" s="21" t="str">
        <f t="shared" si="42"/>
        <v/>
      </c>
      <c r="AB234" t="str">
        <f t="shared" si="50"/>
        <v/>
      </c>
      <c r="AD234">
        <f t="shared" si="44"/>
        <v>40005105</v>
      </c>
      <c r="AE234" t="s">
        <v>66</v>
      </c>
      <c r="AF234" t="s">
        <v>749</v>
      </c>
      <c r="AG234">
        <f t="shared" si="51"/>
        <v>5105</v>
      </c>
      <c r="AH234">
        <f t="shared" si="52"/>
        <v>40005105</v>
      </c>
      <c r="AK234" t="s">
        <v>235</v>
      </c>
      <c r="AL234">
        <v>9120</v>
      </c>
    </row>
    <row r="235" spans="8:38" x14ac:dyDescent="0.3">
      <c r="H235" s="21" t="str">
        <f t="shared" si="45"/>
        <v/>
      </c>
      <c r="I235" s="21" t="str">
        <f t="shared" si="46"/>
        <v/>
      </c>
      <c r="J235" s="29" t="str">
        <f t="shared" si="47"/>
        <v/>
      </c>
      <c r="N235" s="21" t="str">
        <f t="shared" si="48"/>
        <v/>
      </c>
      <c r="O235" t="str">
        <f t="shared" si="49"/>
        <v/>
      </c>
      <c r="Q235" s="29" t="str">
        <f t="shared" si="53"/>
        <v/>
      </c>
      <c r="S235" t="str">
        <f t="shared" si="43"/>
        <v/>
      </c>
      <c r="AA235" s="21" t="str">
        <f t="shared" si="42"/>
        <v/>
      </c>
      <c r="AB235" t="str">
        <f t="shared" si="50"/>
        <v/>
      </c>
      <c r="AD235">
        <f t="shared" si="44"/>
        <v>40009115</v>
      </c>
      <c r="AE235" t="s">
        <v>230</v>
      </c>
      <c r="AF235" t="s">
        <v>749</v>
      </c>
      <c r="AG235">
        <f t="shared" si="51"/>
        <v>9115</v>
      </c>
      <c r="AH235">
        <f t="shared" si="52"/>
        <v>40009115</v>
      </c>
      <c r="AK235" t="s">
        <v>236</v>
      </c>
      <c r="AL235">
        <v>9121</v>
      </c>
    </row>
    <row r="236" spans="8:38" x14ac:dyDescent="0.3">
      <c r="H236" s="21" t="str">
        <f t="shared" si="45"/>
        <v/>
      </c>
      <c r="I236" s="21" t="str">
        <f t="shared" si="46"/>
        <v/>
      </c>
      <c r="J236" s="29" t="str">
        <f t="shared" si="47"/>
        <v/>
      </c>
      <c r="N236" s="21" t="str">
        <f t="shared" si="48"/>
        <v/>
      </c>
      <c r="O236" t="str">
        <f t="shared" si="49"/>
        <v/>
      </c>
      <c r="Q236" s="29" t="str">
        <f t="shared" si="53"/>
        <v/>
      </c>
      <c r="S236" t="str">
        <f t="shared" si="43"/>
        <v/>
      </c>
      <c r="AA236" s="21" t="str">
        <f t="shared" si="42"/>
        <v/>
      </c>
      <c r="AB236" t="str">
        <f t="shared" si="50"/>
        <v/>
      </c>
      <c r="AD236">
        <f t="shared" si="44"/>
        <v>40013124</v>
      </c>
      <c r="AE236" t="s">
        <v>320</v>
      </c>
      <c r="AF236" t="s">
        <v>749</v>
      </c>
      <c r="AG236">
        <f t="shared" si="51"/>
        <v>13124</v>
      </c>
      <c r="AH236">
        <f t="shared" si="52"/>
        <v>40013124</v>
      </c>
      <c r="AK236" t="s">
        <v>237</v>
      </c>
      <c r="AL236">
        <v>9201</v>
      </c>
    </row>
    <row r="237" spans="8:38" x14ac:dyDescent="0.3">
      <c r="H237" s="21" t="str">
        <f t="shared" si="45"/>
        <v/>
      </c>
      <c r="I237" s="21" t="str">
        <f t="shared" si="46"/>
        <v/>
      </c>
      <c r="J237" s="29" t="str">
        <f t="shared" si="47"/>
        <v/>
      </c>
      <c r="N237" s="21" t="str">
        <f t="shared" si="48"/>
        <v/>
      </c>
      <c r="O237" t="str">
        <f t="shared" si="49"/>
        <v/>
      </c>
      <c r="Q237" s="29" t="str">
        <f t="shared" si="53"/>
        <v/>
      </c>
      <c r="S237" t="str">
        <f t="shared" si="43"/>
        <v/>
      </c>
      <c r="AA237" s="21" t="str">
        <f t="shared" si="42"/>
        <v/>
      </c>
      <c r="AB237" t="str">
        <f t="shared" si="50"/>
        <v/>
      </c>
      <c r="AD237">
        <f t="shared" si="44"/>
        <v>40013201</v>
      </c>
      <c r="AE237" t="s">
        <v>328</v>
      </c>
      <c r="AF237" t="s">
        <v>749</v>
      </c>
      <c r="AG237">
        <f t="shared" si="51"/>
        <v>13201</v>
      </c>
      <c r="AH237">
        <f t="shared" si="52"/>
        <v>40013201</v>
      </c>
      <c r="AK237" t="s">
        <v>238</v>
      </c>
      <c r="AL237">
        <v>9202</v>
      </c>
    </row>
    <row r="238" spans="8:38" x14ac:dyDescent="0.3">
      <c r="H238" s="21" t="str">
        <f t="shared" si="45"/>
        <v/>
      </c>
      <c r="I238" s="21" t="str">
        <f t="shared" si="46"/>
        <v/>
      </c>
      <c r="J238" s="29" t="str">
        <f t="shared" si="47"/>
        <v/>
      </c>
      <c r="N238" s="21" t="str">
        <f t="shared" si="48"/>
        <v/>
      </c>
      <c r="O238" t="str">
        <f t="shared" si="49"/>
        <v/>
      </c>
      <c r="Q238" s="29" t="str">
        <f t="shared" si="53"/>
        <v/>
      </c>
      <c r="S238" t="str">
        <f t="shared" si="43"/>
        <v/>
      </c>
      <c r="AA238" s="21" t="str">
        <f t="shared" si="42"/>
        <v/>
      </c>
      <c r="AB238" t="str">
        <f t="shared" si="50"/>
        <v/>
      </c>
      <c r="AD238">
        <f t="shared" si="44"/>
        <v>40010101</v>
      </c>
      <c r="AE238" t="s">
        <v>248</v>
      </c>
      <c r="AF238" t="s">
        <v>749</v>
      </c>
      <c r="AG238">
        <f t="shared" si="51"/>
        <v>10101</v>
      </c>
      <c r="AH238">
        <f t="shared" si="52"/>
        <v>40010101</v>
      </c>
      <c r="AK238" t="s">
        <v>239</v>
      </c>
      <c r="AL238">
        <v>9203</v>
      </c>
    </row>
    <row r="239" spans="8:38" x14ac:dyDescent="0.3">
      <c r="H239" s="21" t="str">
        <f t="shared" si="45"/>
        <v/>
      </c>
      <c r="I239" s="21" t="str">
        <f t="shared" si="46"/>
        <v/>
      </c>
      <c r="J239" s="29" t="str">
        <f t="shared" si="47"/>
        <v/>
      </c>
      <c r="N239" s="21" t="str">
        <f t="shared" si="48"/>
        <v/>
      </c>
      <c r="O239" t="str">
        <f t="shared" si="49"/>
        <v/>
      </c>
      <c r="Q239" s="29" t="str">
        <f t="shared" si="53"/>
        <v/>
      </c>
      <c r="S239" t="str">
        <f t="shared" si="43"/>
        <v/>
      </c>
      <c r="AA239" s="21" t="str">
        <f t="shared" si="42"/>
        <v/>
      </c>
      <c r="AB239" t="str">
        <f t="shared" si="50"/>
        <v/>
      </c>
      <c r="AD239">
        <f t="shared" si="44"/>
        <v>40010302</v>
      </c>
      <c r="AE239" t="s">
        <v>268</v>
      </c>
      <c r="AF239" t="s">
        <v>749</v>
      </c>
      <c r="AG239">
        <f t="shared" si="51"/>
        <v>10302</v>
      </c>
      <c r="AH239">
        <f t="shared" si="52"/>
        <v>40010302</v>
      </c>
      <c r="AK239" t="s">
        <v>240</v>
      </c>
      <c r="AL239">
        <v>9204</v>
      </c>
    </row>
    <row r="240" spans="8:38" x14ac:dyDescent="0.3">
      <c r="H240" s="21" t="str">
        <f t="shared" si="45"/>
        <v/>
      </c>
      <c r="I240" s="21" t="str">
        <f t="shared" si="46"/>
        <v/>
      </c>
      <c r="J240" s="29" t="str">
        <f t="shared" si="47"/>
        <v/>
      </c>
      <c r="N240" s="21" t="str">
        <f t="shared" si="48"/>
        <v/>
      </c>
      <c r="O240" t="str">
        <f t="shared" si="49"/>
        <v/>
      </c>
      <c r="Q240" s="29" t="str">
        <f t="shared" si="53"/>
        <v/>
      </c>
      <c r="S240" t="str">
        <f t="shared" si="43"/>
        <v/>
      </c>
      <c r="AA240" s="21" t="str">
        <f t="shared" si="42"/>
        <v/>
      </c>
      <c r="AB240" t="str">
        <f t="shared" si="50"/>
        <v/>
      </c>
      <c r="AD240">
        <f t="shared" si="44"/>
        <v>40010109</v>
      </c>
      <c r="AE240" t="s">
        <v>256</v>
      </c>
      <c r="AF240" t="s">
        <v>749</v>
      </c>
      <c r="AG240">
        <f t="shared" si="51"/>
        <v>10109</v>
      </c>
      <c r="AH240">
        <f t="shared" si="52"/>
        <v>40010109</v>
      </c>
      <c r="AK240" t="s">
        <v>241</v>
      </c>
      <c r="AL240">
        <v>9205</v>
      </c>
    </row>
    <row r="241" spans="8:38" x14ac:dyDescent="0.3">
      <c r="H241" s="21" t="str">
        <f t="shared" si="45"/>
        <v/>
      </c>
      <c r="I241" s="21" t="str">
        <f t="shared" si="46"/>
        <v/>
      </c>
      <c r="J241" s="29" t="str">
        <f t="shared" si="47"/>
        <v/>
      </c>
      <c r="N241" s="21" t="str">
        <f t="shared" si="48"/>
        <v/>
      </c>
      <c r="O241" t="str">
        <f t="shared" si="49"/>
        <v/>
      </c>
      <c r="Q241" s="29" t="str">
        <f t="shared" si="53"/>
        <v/>
      </c>
      <c r="S241" t="str">
        <f t="shared" si="43"/>
        <v/>
      </c>
      <c r="AA241" s="21" t="str">
        <f t="shared" si="42"/>
        <v/>
      </c>
      <c r="AB241" t="str">
        <f t="shared" si="50"/>
        <v/>
      </c>
      <c r="AD241">
        <f t="shared" si="44"/>
        <v>40006309</v>
      </c>
      <c r="AE241" t="s">
        <v>131</v>
      </c>
      <c r="AF241" t="s">
        <v>749</v>
      </c>
      <c r="AG241">
        <f t="shared" si="51"/>
        <v>6309</v>
      </c>
      <c r="AH241">
        <f t="shared" si="52"/>
        <v>40006309</v>
      </c>
      <c r="AK241" t="s">
        <v>242</v>
      </c>
      <c r="AL241">
        <v>9206</v>
      </c>
    </row>
    <row r="242" spans="8:38" x14ac:dyDescent="0.3">
      <c r="H242" s="21" t="str">
        <f t="shared" si="45"/>
        <v/>
      </c>
      <c r="I242" s="21" t="str">
        <f t="shared" si="46"/>
        <v/>
      </c>
      <c r="J242" s="29" t="str">
        <f t="shared" si="47"/>
        <v/>
      </c>
      <c r="N242" s="21" t="str">
        <f t="shared" si="48"/>
        <v/>
      </c>
      <c r="O242" t="str">
        <f t="shared" si="49"/>
        <v/>
      </c>
      <c r="Q242" s="29" t="str">
        <f t="shared" si="53"/>
        <v/>
      </c>
      <c r="S242" t="str">
        <f t="shared" si="43"/>
        <v/>
      </c>
      <c r="AA242" s="21" t="str">
        <f t="shared" si="42"/>
        <v/>
      </c>
      <c r="AB242" t="str">
        <f t="shared" si="50"/>
        <v/>
      </c>
      <c r="AD242">
        <f t="shared" si="44"/>
        <v>40004304</v>
      </c>
      <c r="AE242" t="s">
        <v>61</v>
      </c>
      <c r="AF242" t="s">
        <v>749</v>
      </c>
      <c r="AG242">
        <f t="shared" si="51"/>
        <v>4304</v>
      </c>
      <c r="AH242">
        <f t="shared" si="52"/>
        <v>40004304</v>
      </c>
      <c r="AK242" t="s">
        <v>243</v>
      </c>
      <c r="AL242">
        <v>9207</v>
      </c>
    </row>
    <row r="243" spans="8:38" x14ac:dyDescent="0.3">
      <c r="H243" s="21" t="str">
        <f t="shared" si="45"/>
        <v/>
      </c>
      <c r="I243" s="21" t="str">
        <f t="shared" si="46"/>
        <v/>
      </c>
      <c r="J243" s="29" t="str">
        <f t="shared" si="47"/>
        <v/>
      </c>
      <c r="N243" s="21" t="str">
        <f t="shared" si="48"/>
        <v/>
      </c>
      <c r="O243" t="str">
        <f t="shared" si="49"/>
        <v/>
      </c>
      <c r="Q243" s="29" t="str">
        <f t="shared" si="53"/>
        <v/>
      </c>
      <c r="S243" t="str">
        <f t="shared" si="43"/>
        <v/>
      </c>
      <c r="AA243" s="21" t="str">
        <f t="shared" si="42"/>
        <v/>
      </c>
      <c r="AB243" t="str">
        <f t="shared" si="50"/>
        <v/>
      </c>
      <c r="AD243">
        <f t="shared" si="44"/>
        <v>40012101</v>
      </c>
      <c r="AE243" t="s">
        <v>287</v>
      </c>
      <c r="AF243" t="s">
        <v>749</v>
      </c>
      <c r="AG243">
        <f t="shared" si="51"/>
        <v>12101</v>
      </c>
      <c r="AH243">
        <f t="shared" si="52"/>
        <v>40012101</v>
      </c>
      <c r="AK243" t="s">
        <v>244</v>
      </c>
      <c r="AL243">
        <v>9208</v>
      </c>
    </row>
    <row r="244" spans="8:38" x14ac:dyDescent="0.3">
      <c r="H244" s="21" t="str">
        <f t="shared" si="45"/>
        <v/>
      </c>
      <c r="I244" s="21" t="str">
        <f t="shared" si="46"/>
        <v/>
      </c>
      <c r="J244" s="29" t="str">
        <f t="shared" si="47"/>
        <v/>
      </c>
      <c r="N244" s="21" t="str">
        <f t="shared" si="48"/>
        <v/>
      </c>
      <c r="O244" t="str">
        <f t="shared" si="49"/>
        <v/>
      </c>
      <c r="Q244" s="29" t="str">
        <f t="shared" si="53"/>
        <v/>
      </c>
      <c r="S244" t="str">
        <f t="shared" si="43"/>
        <v/>
      </c>
      <c r="AA244" s="21" t="str">
        <f t="shared" si="42"/>
        <v/>
      </c>
      <c r="AB244" t="str">
        <f t="shared" si="50"/>
        <v/>
      </c>
      <c r="AD244">
        <f t="shared" si="44"/>
        <v>40010206</v>
      </c>
      <c r="AE244" t="s">
        <v>262</v>
      </c>
      <c r="AF244" t="s">
        <v>749</v>
      </c>
      <c r="AG244">
        <f t="shared" si="51"/>
        <v>10206</v>
      </c>
      <c r="AH244">
        <f t="shared" si="52"/>
        <v>40010206</v>
      </c>
      <c r="AK244" t="s">
        <v>245</v>
      </c>
      <c r="AL244">
        <v>9209</v>
      </c>
    </row>
    <row r="245" spans="8:38" x14ac:dyDescent="0.3">
      <c r="H245" s="21" t="str">
        <f t="shared" si="45"/>
        <v/>
      </c>
      <c r="I245" s="21" t="str">
        <f t="shared" si="46"/>
        <v/>
      </c>
      <c r="J245" s="29" t="str">
        <f t="shared" si="47"/>
        <v/>
      </c>
      <c r="N245" s="21" t="str">
        <f t="shared" si="48"/>
        <v/>
      </c>
      <c r="O245" t="str">
        <f t="shared" si="49"/>
        <v/>
      </c>
      <c r="Q245" s="29" t="str">
        <f t="shared" si="53"/>
        <v/>
      </c>
      <c r="S245" t="str">
        <f t="shared" si="43"/>
        <v/>
      </c>
      <c r="AA245" s="21" t="str">
        <f t="shared" si="42"/>
        <v/>
      </c>
      <c r="AB245" t="str">
        <f t="shared" si="50"/>
        <v/>
      </c>
      <c r="AD245">
        <f t="shared" si="44"/>
        <v>40009208</v>
      </c>
      <c r="AE245" t="s">
        <v>244</v>
      </c>
      <c r="AF245" t="s">
        <v>749</v>
      </c>
      <c r="AG245">
        <f t="shared" si="51"/>
        <v>9208</v>
      </c>
      <c r="AH245">
        <f t="shared" si="52"/>
        <v>40009208</v>
      </c>
      <c r="AK245" t="s">
        <v>246</v>
      </c>
      <c r="AL245">
        <v>9210</v>
      </c>
    </row>
    <row r="246" spans="8:38" x14ac:dyDescent="0.3">
      <c r="H246" s="21" t="str">
        <f t="shared" si="45"/>
        <v/>
      </c>
      <c r="I246" s="21" t="str">
        <f t="shared" si="46"/>
        <v/>
      </c>
      <c r="J246" s="29" t="str">
        <f t="shared" si="47"/>
        <v/>
      </c>
      <c r="N246" s="21" t="str">
        <f t="shared" si="48"/>
        <v/>
      </c>
      <c r="O246" t="str">
        <f t="shared" si="49"/>
        <v/>
      </c>
      <c r="Q246" s="29" t="str">
        <f t="shared" si="53"/>
        <v/>
      </c>
      <c r="S246" t="str">
        <f t="shared" si="43"/>
        <v/>
      </c>
      <c r="AA246" s="21" t="str">
        <f t="shared" si="42"/>
        <v/>
      </c>
      <c r="AB246" t="str">
        <f t="shared" si="50"/>
        <v/>
      </c>
      <c r="AD246">
        <f t="shared" si="44"/>
        <v>40010303</v>
      </c>
      <c r="AE246" t="s">
        <v>269</v>
      </c>
      <c r="AF246" t="s">
        <v>749</v>
      </c>
      <c r="AG246">
        <f t="shared" si="51"/>
        <v>10303</v>
      </c>
      <c r="AH246">
        <f t="shared" si="52"/>
        <v>40010303</v>
      </c>
      <c r="AK246" t="s">
        <v>247</v>
      </c>
      <c r="AL246">
        <v>9211</v>
      </c>
    </row>
    <row r="247" spans="8:38" x14ac:dyDescent="0.3">
      <c r="H247" s="21" t="str">
        <f t="shared" si="45"/>
        <v/>
      </c>
      <c r="I247" s="21" t="str">
        <f t="shared" si="46"/>
        <v/>
      </c>
      <c r="J247" s="29" t="str">
        <f t="shared" si="47"/>
        <v/>
      </c>
      <c r="N247" s="21" t="str">
        <f t="shared" si="48"/>
        <v/>
      </c>
      <c r="O247" t="str">
        <f t="shared" si="49"/>
        <v/>
      </c>
      <c r="Q247" s="29" t="str">
        <f t="shared" si="53"/>
        <v/>
      </c>
      <c r="S247" t="str">
        <f t="shared" si="43"/>
        <v/>
      </c>
      <c r="AA247" s="21" t="str">
        <f t="shared" si="42"/>
        <v/>
      </c>
      <c r="AB247" t="str">
        <f t="shared" si="50"/>
        <v/>
      </c>
      <c r="AD247">
        <f t="shared" si="44"/>
        <v>40005705</v>
      </c>
      <c r="AE247" t="s">
        <v>94</v>
      </c>
      <c r="AF247" t="s">
        <v>749</v>
      </c>
      <c r="AG247">
        <f t="shared" si="51"/>
        <v>5705</v>
      </c>
      <c r="AH247">
        <f t="shared" si="52"/>
        <v>40005705</v>
      </c>
      <c r="AK247" t="s">
        <v>248</v>
      </c>
      <c r="AL247">
        <v>10101</v>
      </c>
    </row>
    <row r="248" spans="8:38" x14ac:dyDescent="0.3">
      <c r="H248" s="21" t="str">
        <f t="shared" si="45"/>
        <v/>
      </c>
      <c r="I248" s="21" t="str">
        <f t="shared" si="46"/>
        <v/>
      </c>
      <c r="J248" s="29" t="str">
        <f t="shared" si="47"/>
        <v/>
      </c>
      <c r="N248" s="21" t="str">
        <f t="shared" si="48"/>
        <v/>
      </c>
      <c r="O248" t="str">
        <f t="shared" si="49"/>
        <v/>
      </c>
      <c r="Q248" s="29" t="str">
        <f t="shared" si="53"/>
        <v/>
      </c>
      <c r="S248" t="str">
        <f t="shared" si="43"/>
        <v/>
      </c>
      <c r="AA248" s="21" t="str">
        <f t="shared" ref="AA248:AA311" si="54">+IF(Y248="","",AA247+1)</f>
        <v/>
      </c>
      <c r="AB248" t="str">
        <f t="shared" si="50"/>
        <v/>
      </c>
      <c r="AD248">
        <f t="shared" si="44"/>
        <v>40015201</v>
      </c>
      <c r="AE248" t="s">
        <v>361</v>
      </c>
      <c r="AF248" t="s">
        <v>749</v>
      </c>
      <c r="AG248">
        <f t="shared" si="51"/>
        <v>15201</v>
      </c>
      <c r="AH248">
        <f t="shared" si="52"/>
        <v>40015201</v>
      </c>
      <c r="AK248" t="s">
        <v>249</v>
      </c>
      <c r="AL248">
        <v>10102</v>
      </c>
    </row>
    <row r="249" spans="8:38" x14ac:dyDescent="0.3">
      <c r="H249" s="21" t="str">
        <f t="shared" si="45"/>
        <v/>
      </c>
      <c r="I249" s="21" t="str">
        <f t="shared" si="46"/>
        <v/>
      </c>
      <c r="J249" s="29" t="str">
        <f t="shared" si="47"/>
        <v/>
      </c>
      <c r="N249" s="21" t="str">
        <f t="shared" si="48"/>
        <v/>
      </c>
      <c r="O249" t="str">
        <f t="shared" si="49"/>
        <v/>
      </c>
      <c r="Q249" s="29" t="str">
        <f t="shared" si="53"/>
        <v/>
      </c>
      <c r="S249" t="str">
        <f t="shared" si="43"/>
        <v/>
      </c>
      <c r="AA249" s="21" t="str">
        <f t="shared" si="54"/>
        <v/>
      </c>
      <c r="AB249" t="str">
        <f t="shared" si="50"/>
        <v/>
      </c>
      <c r="AD249">
        <f t="shared" si="44"/>
        <v>40010304</v>
      </c>
      <c r="AE249" t="s">
        <v>270</v>
      </c>
      <c r="AF249" t="s">
        <v>749</v>
      </c>
      <c r="AG249">
        <f t="shared" si="51"/>
        <v>10304</v>
      </c>
      <c r="AH249">
        <f t="shared" si="52"/>
        <v>40010304</v>
      </c>
      <c r="AK249" t="s">
        <v>250</v>
      </c>
      <c r="AL249">
        <v>10103</v>
      </c>
    </row>
    <row r="250" spans="8:38" x14ac:dyDescent="0.3">
      <c r="H250" s="21" t="str">
        <f t="shared" si="45"/>
        <v/>
      </c>
      <c r="I250" s="21" t="str">
        <f t="shared" si="46"/>
        <v/>
      </c>
      <c r="J250" s="29" t="str">
        <f t="shared" si="47"/>
        <v/>
      </c>
      <c r="N250" s="21" t="str">
        <f t="shared" si="48"/>
        <v/>
      </c>
      <c r="O250" t="str">
        <f t="shared" si="49"/>
        <v/>
      </c>
      <c r="Q250" s="29" t="str">
        <f t="shared" si="53"/>
        <v/>
      </c>
      <c r="S250" t="str">
        <f t="shared" si="43"/>
        <v/>
      </c>
      <c r="AA250" s="21" t="str">
        <f t="shared" si="54"/>
        <v/>
      </c>
      <c r="AB250" t="str">
        <f t="shared" si="50"/>
        <v/>
      </c>
      <c r="AD250">
        <f t="shared" si="44"/>
        <v>40010207</v>
      </c>
      <c r="AE250" t="s">
        <v>263</v>
      </c>
      <c r="AF250" t="s">
        <v>749</v>
      </c>
      <c r="AG250">
        <f t="shared" si="51"/>
        <v>10207</v>
      </c>
      <c r="AH250">
        <f t="shared" si="52"/>
        <v>40010207</v>
      </c>
      <c r="AK250" t="s">
        <v>251</v>
      </c>
      <c r="AL250">
        <v>10104</v>
      </c>
    </row>
    <row r="251" spans="8:38" x14ac:dyDescent="0.3">
      <c r="H251" s="21" t="str">
        <f t="shared" si="45"/>
        <v/>
      </c>
      <c r="I251" s="21" t="str">
        <f t="shared" si="46"/>
        <v/>
      </c>
      <c r="J251" s="29" t="str">
        <f t="shared" si="47"/>
        <v/>
      </c>
      <c r="N251" s="21" t="str">
        <f t="shared" si="48"/>
        <v/>
      </c>
      <c r="O251" t="str">
        <f t="shared" si="49"/>
        <v/>
      </c>
      <c r="Q251" s="29" t="str">
        <f t="shared" si="53"/>
        <v/>
      </c>
      <c r="S251" t="str">
        <f t="shared" si="43"/>
        <v/>
      </c>
      <c r="AA251" s="21" t="str">
        <f t="shared" si="54"/>
        <v/>
      </c>
      <c r="AB251" t="str">
        <f t="shared" si="50"/>
        <v/>
      </c>
      <c r="AD251">
        <f t="shared" si="44"/>
        <v>40010208</v>
      </c>
      <c r="AE251" t="s">
        <v>264</v>
      </c>
      <c r="AF251" t="s">
        <v>749</v>
      </c>
      <c r="AG251">
        <f t="shared" si="51"/>
        <v>10208</v>
      </c>
      <c r="AH251">
        <f t="shared" si="52"/>
        <v>40010208</v>
      </c>
      <c r="AK251" t="s">
        <v>252</v>
      </c>
      <c r="AL251">
        <v>10105</v>
      </c>
    </row>
    <row r="252" spans="8:38" x14ac:dyDescent="0.3">
      <c r="H252" s="21" t="str">
        <f t="shared" si="45"/>
        <v/>
      </c>
      <c r="I252" s="21" t="str">
        <f t="shared" si="46"/>
        <v/>
      </c>
      <c r="J252" s="29" t="str">
        <f t="shared" si="47"/>
        <v/>
      </c>
      <c r="N252" s="21" t="str">
        <f t="shared" si="48"/>
        <v/>
      </c>
      <c r="O252" t="str">
        <f t="shared" si="49"/>
        <v/>
      </c>
      <c r="Q252" s="29" t="str">
        <f t="shared" si="53"/>
        <v/>
      </c>
      <c r="S252" t="str">
        <f t="shared" si="43"/>
        <v/>
      </c>
      <c r="AA252" s="21" t="str">
        <f t="shared" si="54"/>
        <v/>
      </c>
      <c r="AB252" t="str">
        <f t="shared" si="50"/>
        <v/>
      </c>
      <c r="AD252">
        <f t="shared" si="44"/>
        <v>40010209</v>
      </c>
      <c r="AE252" t="s">
        <v>265</v>
      </c>
      <c r="AF252" t="s">
        <v>749</v>
      </c>
      <c r="AG252">
        <f t="shared" si="51"/>
        <v>10209</v>
      </c>
      <c r="AH252">
        <f t="shared" si="52"/>
        <v>40010209</v>
      </c>
      <c r="AK252" t="s">
        <v>253</v>
      </c>
      <c r="AL252">
        <v>10106</v>
      </c>
    </row>
    <row r="253" spans="8:38" x14ac:dyDescent="0.3">
      <c r="H253" s="21" t="str">
        <f t="shared" si="45"/>
        <v/>
      </c>
      <c r="I253" s="21" t="str">
        <f t="shared" si="46"/>
        <v/>
      </c>
      <c r="J253" s="29" t="str">
        <f t="shared" si="47"/>
        <v/>
      </c>
      <c r="N253" s="21" t="str">
        <f t="shared" si="48"/>
        <v/>
      </c>
      <c r="O253" t="str">
        <f t="shared" si="49"/>
        <v/>
      </c>
      <c r="Q253" s="29" t="str">
        <f t="shared" si="53"/>
        <v/>
      </c>
      <c r="S253" t="str">
        <f t="shared" si="43"/>
        <v/>
      </c>
      <c r="AA253" s="21" t="str">
        <f t="shared" si="54"/>
        <v/>
      </c>
      <c r="AB253" t="str">
        <f t="shared" si="50"/>
        <v/>
      </c>
      <c r="AD253">
        <f t="shared" si="44"/>
        <v>40008308</v>
      </c>
      <c r="AE253" t="s">
        <v>188</v>
      </c>
      <c r="AF253" t="s">
        <v>749</v>
      </c>
      <c r="AG253">
        <f t="shared" si="51"/>
        <v>8308</v>
      </c>
      <c r="AH253">
        <f t="shared" si="52"/>
        <v>40008308</v>
      </c>
      <c r="AK253" t="s">
        <v>254</v>
      </c>
      <c r="AL253">
        <v>10107</v>
      </c>
    </row>
    <row r="254" spans="8:38" x14ac:dyDescent="0.3">
      <c r="H254" s="21" t="str">
        <f t="shared" si="45"/>
        <v/>
      </c>
      <c r="I254" s="21" t="str">
        <f t="shared" si="46"/>
        <v/>
      </c>
      <c r="J254" s="29" t="str">
        <f t="shared" si="47"/>
        <v/>
      </c>
      <c r="N254" s="21" t="str">
        <f t="shared" si="48"/>
        <v/>
      </c>
      <c r="O254" t="str">
        <f t="shared" si="49"/>
        <v/>
      </c>
      <c r="Q254" s="29" t="str">
        <f t="shared" si="53"/>
        <v/>
      </c>
      <c r="S254" t="str">
        <f t="shared" si="43"/>
        <v/>
      </c>
      <c r="AA254" s="21" t="str">
        <f t="shared" si="54"/>
        <v/>
      </c>
      <c r="AB254" t="str">
        <f t="shared" si="50"/>
        <v/>
      </c>
      <c r="AD254">
        <f t="shared" si="44"/>
        <v>40013125</v>
      </c>
      <c r="AE254" t="s">
        <v>321</v>
      </c>
      <c r="AF254" t="s">
        <v>749</v>
      </c>
      <c r="AG254">
        <f t="shared" si="51"/>
        <v>13125</v>
      </c>
      <c r="AH254">
        <f t="shared" si="52"/>
        <v>40013125</v>
      </c>
      <c r="AK254" t="s">
        <v>255</v>
      </c>
      <c r="AL254">
        <v>10108</v>
      </c>
    </row>
    <row r="255" spans="8:38" x14ac:dyDescent="0.3">
      <c r="H255" s="21" t="str">
        <f t="shared" si="45"/>
        <v/>
      </c>
      <c r="I255" s="21" t="str">
        <f t="shared" si="46"/>
        <v/>
      </c>
      <c r="J255" s="29" t="str">
        <f t="shared" si="47"/>
        <v/>
      </c>
      <c r="N255" s="21" t="str">
        <f t="shared" si="48"/>
        <v/>
      </c>
      <c r="O255" t="str">
        <f t="shared" si="49"/>
        <v/>
      </c>
      <c r="Q255" s="29" t="str">
        <f t="shared" si="53"/>
        <v/>
      </c>
      <c r="S255" t="str">
        <f t="shared" si="43"/>
        <v/>
      </c>
      <c r="AA255" s="21" t="str">
        <f t="shared" si="54"/>
        <v/>
      </c>
      <c r="AB255" t="str">
        <f t="shared" si="50"/>
        <v/>
      </c>
      <c r="AD255">
        <f t="shared" si="44"/>
        <v>40008309</v>
      </c>
      <c r="AE255" t="s">
        <v>189</v>
      </c>
      <c r="AF255" t="s">
        <v>749</v>
      </c>
      <c r="AG255">
        <f t="shared" si="51"/>
        <v>8309</v>
      </c>
      <c r="AH255">
        <f t="shared" si="52"/>
        <v>40008309</v>
      </c>
      <c r="AK255" t="s">
        <v>256</v>
      </c>
      <c r="AL255">
        <v>10109</v>
      </c>
    </row>
    <row r="256" spans="8:38" x14ac:dyDescent="0.3">
      <c r="H256" s="21" t="str">
        <f t="shared" si="45"/>
        <v/>
      </c>
      <c r="I256" s="21" t="str">
        <f t="shared" si="46"/>
        <v/>
      </c>
      <c r="J256" s="29" t="str">
        <f t="shared" si="47"/>
        <v/>
      </c>
      <c r="N256" s="21" t="str">
        <f t="shared" si="48"/>
        <v/>
      </c>
      <c r="O256" t="str">
        <f t="shared" si="49"/>
        <v/>
      </c>
      <c r="Q256" s="29" t="str">
        <f t="shared" si="53"/>
        <v/>
      </c>
      <c r="S256" t="str">
        <f t="shared" si="43"/>
        <v/>
      </c>
      <c r="AA256" s="21" t="str">
        <f t="shared" si="54"/>
        <v/>
      </c>
      <c r="AB256" t="str">
        <f t="shared" si="50"/>
        <v/>
      </c>
      <c r="AD256">
        <f t="shared" si="44"/>
        <v>40016107</v>
      </c>
      <c r="AE256" t="s">
        <v>207</v>
      </c>
      <c r="AF256" t="s">
        <v>749</v>
      </c>
      <c r="AG256">
        <f t="shared" si="51"/>
        <v>16107</v>
      </c>
      <c r="AH256">
        <f t="shared" si="52"/>
        <v>40016107</v>
      </c>
      <c r="AK256" t="s">
        <v>257</v>
      </c>
      <c r="AL256">
        <v>10201</v>
      </c>
    </row>
    <row r="257" spans="8:38" x14ac:dyDescent="0.3">
      <c r="H257" s="21" t="str">
        <f t="shared" si="45"/>
        <v/>
      </c>
      <c r="I257" s="21" t="str">
        <f t="shared" si="46"/>
        <v/>
      </c>
      <c r="J257" s="29" t="str">
        <f t="shared" si="47"/>
        <v/>
      </c>
      <c r="N257" s="21" t="str">
        <f t="shared" si="48"/>
        <v/>
      </c>
      <c r="O257" t="str">
        <f t="shared" si="49"/>
        <v/>
      </c>
      <c r="Q257" s="29" t="str">
        <f t="shared" si="53"/>
        <v/>
      </c>
      <c r="S257" t="str">
        <f t="shared" si="43"/>
        <v/>
      </c>
      <c r="AA257" s="21" t="str">
        <f t="shared" si="54"/>
        <v/>
      </c>
      <c r="AB257" t="str">
        <f t="shared" si="50"/>
        <v/>
      </c>
      <c r="AD257">
        <f t="shared" si="44"/>
        <v>40005501</v>
      </c>
      <c r="AE257" t="s">
        <v>79</v>
      </c>
      <c r="AF257" t="s">
        <v>749</v>
      </c>
      <c r="AG257">
        <f t="shared" si="51"/>
        <v>5501</v>
      </c>
      <c r="AH257">
        <f t="shared" si="52"/>
        <v>40005501</v>
      </c>
      <c r="AK257" t="s">
        <v>258</v>
      </c>
      <c r="AL257">
        <v>10202</v>
      </c>
    </row>
    <row r="258" spans="8:38" x14ac:dyDescent="0.3">
      <c r="H258" s="21" t="str">
        <f t="shared" si="45"/>
        <v/>
      </c>
      <c r="I258" s="21" t="str">
        <f t="shared" si="46"/>
        <v/>
      </c>
      <c r="J258" s="29" t="str">
        <f t="shared" si="47"/>
        <v/>
      </c>
      <c r="N258" s="21" t="str">
        <f t="shared" si="48"/>
        <v/>
      </c>
      <c r="O258" t="str">
        <f t="shared" si="49"/>
        <v/>
      </c>
      <c r="Q258" s="29" t="str">
        <f t="shared" si="53"/>
        <v/>
      </c>
      <c r="S258" t="str">
        <f t="shared" si="43"/>
        <v/>
      </c>
      <c r="AA258" s="21" t="str">
        <f t="shared" si="54"/>
        <v/>
      </c>
      <c r="AB258" t="str">
        <f t="shared" si="50"/>
        <v/>
      </c>
      <c r="AD258">
        <f t="shared" si="44"/>
        <v>40005801</v>
      </c>
      <c r="AE258" t="s">
        <v>96</v>
      </c>
      <c r="AF258" t="s">
        <v>749</v>
      </c>
      <c r="AG258">
        <f t="shared" si="51"/>
        <v>5801</v>
      </c>
      <c r="AH258">
        <f t="shared" si="52"/>
        <v>40005801</v>
      </c>
      <c r="AK258" t="s">
        <v>259</v>
      </c>
      <c r="AL258">
        <v>10203</v>
      </c>
    </row>
    <row r="259" spans="8:38" x14ac:dyDescent="0.3">
      <c r="H259" s="21" t="str">
        <f t="shared" si="45"/>
        <v/>
      </c>
      <c r="I259" s="21" t="str">
        <f t="shared" si="46"/>
        <v/>
      </c>
      <c r="J259" s="29" t="str">
        <f t="shared" si="47"/>
        <v/>
      </c>
      <c r="N259" s="21" t="str">
        <f t="shared" si="48"/>
        <v/>
      </c>
      <c r="O259" t="str">
        <f t="shared" si="49"/>
        <v/>
      </c>
      <c r="Q259" s="29" t="str">
        <f t="shared" si="53"/>
        <v/>
      </c>
      <c r="S259" t="str">
        <f t="shared" si="43"/>
        <v/>
      </c>
      <c r="AA259" s="21" t="str">
        <f t="shared" si="54"/>
        <v/>
      </c>
      <c r="AB259" t="str">
        <f t="shared" si="50"/>
        <v/>
      </c>
      <c r="AD259">
        <f t="shared" si="44"/>
        <v>40010210</v>
      </c>
      <c r="AE259" t="s">
        <v>266</v>
      </c>
      <c r="AF259" t="s">
        <v>749</v>
      </c>
      <c r="AG259">
        <f t="shared" si="51"/>
        <v>10210</v>
      </c>
      <c r="AH259">
        <f t="shared" si="52"/>
        <v>40010210</v>
      </c>
      <c r="AK259" t="s">
        <v>260</v>
      </c>
      <c r="AL259">
        <v>10204</v>
      </c>
    </row>
    <row r="260" spans="8:38" x14ac:dyDescent="0.3">
      <c r="H260" s="21" t="str">
        <f t="shared" si="45"/>
        <v/>
      </c>
      <c r="I260" s="21" t="str">
        <f t="shared" si="46"/>
        <v/>
      </c>
      <c r="J260" s="29" t="str">
        <f t="shared" si="47"/>
        <v/>
      </c>
      <c r="N260" s="21" t="str">
        <f t="shared" si="48"/>
        <v/>
      </c>
      <c r="O260" t="str">
        <f t="shared" si="49"/>
        <v/>
      </c>
      <c r="Q260" s="29" t="str">
        <f t="shared" si="53"/>
        <v/>
      </c>
      <c r="S260" t="str">
        <f t="shared" ref="S260:S323" si="55">+Q260</f>
        <v/>
      </c>
      <c r="AA260" s="21" t="str">
        <f t="shared" si="54"/>
        <v/>
      </c>
      <c r="AB260" t="str">
        <f t="shared" si="50"/>
        <v/>
      </c>
      <c r="AD260">
        <f t="shared" ref="AD260:AD323" si="56">++IF(AE260="","",VLOOKUP(AF260,$R$4:$S$50,2,0)*10000000+AG260)</f>
        <v>40006114</v>
      </c>
      <c r="AE260" t="s">
        <v>113</v>
      </c>
      <c r="AF260" t="s">
        <v>749</v>
      </c>
      <c r="AG260">
        <f t="shared" si="51"/>
        <v>6114</v>
      </c>
      <c r="AH260">
        <f t="shared" si="52"/>
        <v>40006114</v>
      </c>
      <c r="AK260" t="s">
        <v>261</v>
      </c>
      <c r="AL260">
        <v>10205</v>
      </c>
    </row>
    <row r="261" spans="8:38" x14ac:dyDescent="0.3">
      <c r="H261" s="21" t="str">
        <f t="shared" ref="H261:H324" si="57">+IF(G261="","",H260+1)</f>
        <v/>
      </c>
      <c r="I261" s="21" t="str">
        <f t="shared" ref="I261:I324" si="58">+IF(H261="","",I260+1)</f>
        <v/>
      </c>
      <c r="J261" s="29" t="str">
        <f t="shared" ref="J261:J324" si="59">+IF(G261="","","T-"&amp;VLOOKUP(H261,$A$4:$C$46,3,0)+I261-1)</f>
        <v/>
      </c>
      <c r="N261" s="21" t="str">
        <f t="shared" ref="N261:N324" si="60">+IF(L261="","",N260+1)</f>
        <v/>
      </c>
      <c r="O261" t="str">
        <f t="shared" ref="O261:O324" si="61">+IF(L261="","","C-"&amp;VLOOKUP(M261,$A$4:$C$495,3,0)+N261)</f>
        <v/>
      </c>
      <c r="Q261" s="29" t="str">
        <f t="shared" si="53"/>
        <v/>
      </c>
      <c r="S261" t="str">
        <f t="shared" si="55"/>
        <v/>
      </c>
      <c r="AA261" s="21" t="str">
        <f t="shared" si="54"/>
        <v/>
      </c>
      <c r="AB261" t="str">
        <f t="shared" ref="AB261:AB324" si="62">+IF(Y261="","","M-"&amp;VLOOKUP(Z261,$A$4:$C$390,3,0)+AA261)</f>
        <v/>
      </c>
      <c r="AD261">
        <f t="shared" si="56"/>
        <v>40013126</v>
      </c>
      <c r="AE261" t="s">
        <v>322</v>
      </c>
      <c r="AF261" t="s">
        <v>749</v>
      </c>
      <c r="AG261">
        <f t="shared" ref="AG261:AG324" si="63">+IF(AE261="","",VLOOKUP(AE261,$AK$3:$AL$20000,2,0))</f>
        <v>13126</v>
      </c>
      <c r="AH261">
        <f t="shared" ref="AH261:AH324" si="64">+AD261</f>
        <v>40013126</v>
      </c>
      <c r="AK261" t="s">
        <v>262</v>
      </c>
      <c r="AL261">
        <v>10206</v>
      </c>
    </row>
    <row r="262" spans="8:38" x14ac:dyDescent="0.3">
      <c r="H262" s="21" t="str">
        <f t="shared" si="57"/>
        <v/>
      </c>
      <c r="I262" s="21" t="str">
        <f t="shared" si="58"/>
        <v/>
      </c>
      <c r="J262" s="29" t="str">
        <f t="shared" si="59"/>
        <v/>
      </c>
      <c r="N262" s="21" t="str">
        <f t="shared" si="60"/>
        <v/>
      </c>
      <c r="O262" t="str">
        <f t="shared" si="61"/>
        <v/>
      </c>
      <c r="Q262" s="29" t="str">
        <f t="shared" ref="Q262:Q325" si="65">++IF(R262="","",Q261+1)</f>
        <v/>
      </c>
      <c r="S262" t="str">
        <f t="shared" si="55"/>
        <v/>
      </c>
      <c r="AA262" s="21" t="str">
        <f t="shared" si="54"/>
        <v/>
      </c>
      <c r="AB262" t="str">
        <f t="shared" si="62"/>
        <v/>
      </c>
      <c r="AD262">
        <f t="shared" si="56"/>
        <v>40005107</v>
      </c>
      <c r="AE262" t="s">
        <v>67</v>
      </c>
      <c r="AF262" t="s">
        <v>749</v>
      </c>
      <c r="AG262">
        <f t="shared" si="63"/>
        <v>5107</v>
      </c>
      <c r="AH262">
        <f t="shared" si="64"/>
        <v>40005107</v>
      </c>
      <c r="AK262" t="s">
        <v>263</v>
      </c>
      <c r="AL262">
        <v>10207</v>
      </c>
    </row>
    <row r="263" spans="8:38" x14ac:dyDescent="0.3">
      <c r="H263" s="21" t="str">
        <f t="shared" si="57"/>
        <v/>
      </c>
      <c r="I263" s="21" t="str">
        <f t="shared" si="58"/>
        <v/>
      </c>
      <c r="J263" s="29" t="str">
        <f t="shared" si="59"/>
        <v/>
      </c>
      <c r="N263" s="21" t="str">
        <f t="shared" si="60"/>
        <v/>
      </c>
      <c r="O263" t="str">
        <f t="shared" si="61"/>
        <v/>
      </c>
      <c r="Q263" s="29" t="str">
        <f t="shared" si="65"/>
        <v/>
      </c>
      <c r="S263" t="str">
        <f t="shared" si="55"/>
        <v/>
      </c>
      <c r="AA263" s="21" t="str">
        <f t="shared" si="54"/>
        <v/>
      </c>
      <c r="AB263" t="str">
        <f t="shared" si="62"/>
        <v/>
      </c>
      <c r="AD263">
        <f t="shared" si="56"/>
        <v>40016201</v>
      </c>
      <c r="AE263" t="s">
        <v>208</v>
      </c>
      <c r="AF263" t="s">
        <v>749</v>
      </c>
      <c r="AG263">
        <f t="shared" si="63"/>
        <v>16201</v>
      </c>
      <c r="AH263">
        <f t="shared" si="64"/>
        <v>40016201</v>
      </c>
      <c r="AK263" t="s">
        <v>264</v>
      </c>
      <c r="AL263">
        <v>10208</v>
      </c>
    </row>
    <row r="264" spans="8:38" x14ac:dyDescent="0.3">
      <c r="H264" s="21" t="str">
        <f t="shared" si="57"/>
        <v/>
      </c>
      <c r="I264" s="21" t="str">
        <f t="shared" si="58"/>
        <v/>
      </c>
      <c r="J264" s="29" t="str">
        <f t="shared" si="59"/>
        <v/>
      </c>
      <c r="N264" s="21" t="str">
        <f t="shared" si="60"/>
        <v/>
      </c>
      <c r="O264" t="str">
        <f t="shared" si="61"/>
        <v/>
      </c>
      <c r="Q264" s="29" t="str">
        <f t="shared" si="65"/>
        <v/>
      </c>
      <c r="S264" t="str">
        <f t="shared" si="55"/>
        <v/>
      </c>
      <c r="AA264" s="21" t="str">
        <f t="shared" si="54"/>
        <v/>
      </c>
      <c r="AB264" t="str">
        <f t="shared" si="62"/>
        <v/>
      </c>
      <c r="AD264">
        <f t="shared" si="56"/>
        <v>40006101</v>
      </c>
      <c r="AE264" t="s">
        <v>100</v>
      </c>
      <c r="AF264" t="s">
        <v>749</v>
      </c>
      <c r="AG264">
        <f t="shared" si="63"/>
        <v>6101</v>
      </c>
      <c r="AH264">
        <f t="shared" si="64"/>
        <v>40006101</v>
      </c>
      <c r="AK264" t="s">
        <v>265</v>
      </c>
      <c r="AL264">
        <v>10209</v>
      </c>
    </row>
    <row r="265" spans="8:38" x14ac:dyDescent="0.3">
      <c r="H265" s="21" t="str">
        <f t="shared" si="57"/>
        <v/>
      </c>
      <c r="I265" s="21" t="str">
        <f t="shared" si="58"/>
        <v/>
      </c>
      <c r="J265" s="29" t="str">
        <f t="shared" si="59"/>
        <v/>
      </c>
      <c r="N265" s="21" t="str">
        <f t="shared" si="60"/>
        <v/>
      </c>
      <c r="O265" t="str">
        <f t="shared" si="61"/>
        <v/>
      </c>
      <c r="Q265" s="29" t="str">
        <f t="shared" si="65"/>
        <v/>
      </c>
      <c r="S265" t="str">
        <f t="shared" si="55"/>
        <v/>
      </c>
      <c r="AA265" s="21" t="str">
        <f t="shared" si="54"/>
        <v/>
      </c>
      <c r="AB265" t="str">
        <f t="shared" si="62"/>
        <v/>
      </c>
      <c r="AD265">
        <f t="shared" si="56"/>
        <v>40016206</v>
      </c>
      <c r="AE265" t="s">
        <v>209</v>
      </c>
      <c r="AF265" t="s">
        <v>749</v>
      </c>
      <c r="AG265">
        <f t="shared" si="63"/>
        <v>16206</v>
      </c>
      <c r="AH265">
        <f t="shared" si="64"/>
        <v>40016206</v>
      </c>
      <c r="AK265" t="s">
        <v>266</v>
      </c>
      <c r="AL265">
        <v>10210</v>
      </c>
    </row>
    <row r="266" spans="8:38" x14ac:dyDescent="0.3">
      <c r="H266" s="21" t="str">
        <f t="shared" si="57"/>
        <v/>
      </c>
      <c r="I266" s="21" t="str">
        <f t="shared" si="58"/>
        <v/>
      </c>
      <c r="J266" s="29" t="str">
        <f t="shared" si="59"/>
        <v/>
      </c>
      <c r="N266" s="21" t="str">
        <f t="shared" si="60"/>
        <v/>
      </c>
      <c r="O266" t="str">
        <f t="shared" si="61"/>
        <v/>
      </c>
      <c r="Q266" s="29" t="str">
        <f t="shared" si="65"/>
        <v/>
      </c>
      <c r="S266" t="str">
        <f t="shared" si="55"/>
        <v/>
      </c>
      <c r="AA266" s="21" t="str">
        <f t="shared" si="54"/>
        <v/>
      </c>
      <c r="AB266" t="str">
        <f t="shared" si="62"/>
        <v/>
      </c>
      <c r="AD266">
        <f t="shared" si="56"/>
        <v>40007305</v>
      </c>
      <c r="AE266" t="s">
        <v>149</v>
      </c>
      <c r="AF266" t="s">
        <v>749</v>
      </c>
      <c r="AG266">
        <f t="shared" si="63"/>
        <v>7305</v>
      </c>
      <c r="AH266">
        <f t="shared" si="64"/>
        <v>40007305</v>
      </c>
      <c r="AK266" t="s">
        <v>267</v>
      </c>
      <c r="AL266">
        <v>10301</v>
      </c>
    </row>
    <row r="267" spans="8:38" x14ac:dyDescent="0.3">
      <c r="H267" s="21" t="str">
        <f t="shared" si="57"/>
        <v/>
      </c>
      <c r="I267" s="21" t="str">
        <f t="shared" si="58"/>
        <v/>
      </c>
      <c r="J267" s="29" t="str">
        <f t="shared" si="59"/>
        <v/>
      </c>
      <c r="N267" s="21" t="str">
        <f t="shared" si="60"/>
        <v/>
      </c>
      <c r="O267" t="str">
        <f t="shared" si="61"/>
        <v/>
      </c>
      <c r="Q267" s="29" t="str">
        <f t="shared" si="65"/>
        <v/>
      </c>
      <c r="S267" t="str">
        <f t="shared" si="55"/>
        <v/>
      </c>
      <c r="AA267" s="21" t="str">
        <f t="shared" si="54"/>
        <v/>
      </c>
      <c r="AB267" t="str">
        <f t="shared" si="62"/>
        <v/>
      </c>
      <c r="AD267">
        <f t="shared" si="56"/>
        <v>40013127</v>
      </c>
      <c r="AE267" t="s">
        <v>16</v>
      </c>
      <c r="AF267" t="s">
        <v>749</v>
      </c>
      <c r="AG267">
        <f t="shared" si="63"/>
        <v>13127</v>
      </c>
      <c r="AH267">
        <f t="shared" si="64"/>
        <v>40013127</v>
      </c>
      <c r="AK267" t="s">
        <v>268</v>
      </c>
      <c r="AL267">
        <v>10302</v>
      </c>
    </row>
    <row r="268" spans="8:38" x14ac:dyDescent="0.3">
      <c r="H268" s="21" t="str">
        <f t="shared" si="57"/>
        <v/>
      </c>
      <c r="I268" s="21" t="str">
        <f t="shared" si="58"/>
        <v/>
      </c>
      <c r="J268" s="29" t="str">
        <f t="shared" si="59"/>
        <v/>
      </c>
      <c r="N268" s="21" t="str">
        <f t="shared" si="60"/>
        <v/>
      </c>
      <c r="O268" t="str">
        <f t="shared" si="61"/>
        <v/>
      </c>
      <c r="Q268" s="29" t="str">
        <f t="shared" si="65"/>
        <v/>
      </c>
      <c r="S268" t="str">
        <f t="shared" si="55"/>
        <v/>
      </c>
      <c r="AA268" s="21" t="str">
        <f t="shared" si="54"/>
        <v/>
      </c>
      <c r="AB268" t="str">
        <f t="shared" si="62"/>
        <v/>
      </c>
      <c r="AD268">
        <f t="shared" si="56"/>
        <v>30000002</v>
      </c>
      <c r="AE268" t="s">
        <v>365</v>
      </c>
      <c r="AF268" t="s">
        <v>713</v>
      </c>
      <c r="AG268">
        <f t="shared" si="63"/>
        <v>2</v>
      </c>
      <c r="AH268">
        <f t="shared" si="64"/>
        <v>30000002</v>
      </c>
      <c r="AK268" t="s">
        <v>269</v>
      </c>
      <c r="AL268">
        <v>10303</v>
      </c>
    </row>
    <row r="269" spans="8:38" x14ac:dyDescent="0.3">
      <c r="H269" s="21" t="str">
        <f t="shared" si="57"/>
        <v/>
      </c>
      <c r="I269" s="21" t="str">
        <f t="shared" si="58"/>
        <v/>
      </c>
      <c r="J269" s="29" t="str">
        <f t="shared" si="59"/>
        <v/>
      </c>
      <c r="N269" s="21" t="str">
        <f t="shared" si="60"/>
        <v/>
      </c>
      <c r="O269" t="str">
        <f t="shared" si="61"/>
        <v/>
      </c>
      <c r="Q269" s="29" t="str">
        <f t="shared" si="65"/>
        <v/>
      </c>
      <c r="S269" t="str">
        <f t="shared" si="55"/>
        <v/>
      </c>
      <c r="AA269" s="21" t="str">
        <f t="shared" si="54"/>
        <v/>
      </c>
      <c r="AB269" t="str">
        <f t="shared" si="62"/>
        <v/>
      </c>
      <c r="AD269">
        <f t="shared" si="56"/>
        <v>30000015</v>
      </c>
      <c r="AE269" t="s">
        <v>378</v>
      </c>
      <c r="AF269" t="s">
        <v>713</v>
      </c>
      <c r="AG269">
        <f t="shared" si="63"/>
        <v>15</v>
      </c>
      <c r="AH269">
        <f t="shared" si="64"/>
        <v>30000015</v>
      </c>
      <c r="AK269" t="s">
        <v>270</v>
      </c>
      <c r="AL269">
        <v>10304</v>
      </c>
    </row>
    <row r="270" spans="8:38" x14ac:dyDescent="0.3">
      <c r="H270" s="21" t="str">
        <f t="shared" si="57"/>
        <v/>
      </c>
      <c r="I270" s="21" t="str">
        <f t="shared" si="58"/>
        <v/>
      </c>
      <c r="J270" s="29" t="str">
        <f t="shared" si="59"/>
        <v/>
      </c>
      <c r="N270" s="21" t="str">
        <f t="shared" si="60"/>
        <v/>
      </c>
      <c r="O270" t="str">
        <f t="shared" si="61"/>
        <v/>
      </c>
      <c r="Q270" s="29" t="str">
        <f t="shared" si="65"/>
        <v/>
      </c>
      <c r="S270" t="str">
        <f t="shared" si="55"/>
        <v/>
      </c>
      <c r="AA270" s="21" t="str">
        <f t="shared" si="54"/>
        <v/>
      </c>
      <c r="AB270" t="str">
        <f t="shared" si="62"/>
        <v/>
      </c>
      <c r="AD270">
        <f t="shared" si="56"/>
        <v>30000003</v>
      </c>
      <c r="AE270" t="s">
        <v>366</v>
      </c>
      <c r="AF270" t="s">
        <v>713</v>
      </c>
      <c r="AG270">
        <f t="shared" si="63"/>
        <v>3</v>
      </c>
      <c r="AH270">
        <f t="shared" si="64"/>
        <v>30000003</v>
      </c>
      <c r="AK270" t="s">
        <v>271</v>
      </c>
      <c r="AL270">
        <v>10305</v>
      </c>
    </row>
    <row r="271" spans="8:38" x14ac:dyDescent="0.3">
      <c r="H271" s="21" t="str">
        <f t="shared" si="57"/>
        <v/>
      </c>
      <c r="I271" s="21" t="str">
        <f t="shared" si="58"/>
        <v/>
      </c>
      <c r="J271" s="29" t="str">
        <f t="shared" si="59"/>
        <v/>
      </c>
      <c r="N271" s="21" t="str">
        <f t="shared" si="60"/>
        <v/>
      </c>
      <c r="O271" t="str">
        <f t="shared" si="61"/>
        <v/>
      </c>
      <c r="Q271" s="29" t="str">
        <f t="shared" si="65"/>
        <v/>
      </c>
      <c r="S271" t="str">
        <f t="shared" si="55"/>
        <v/>
      </c>
      <c r="AA271" s="21" t="str">
        <f t="shared" si="54"/>
        <v/>
      </c>
      <c r="AB271" t="str">
        <f t="shared" si="62"/>
        <v/>
      </c>
      <c r="AD271">
        <f t="shared" si="56"/>
        <v>30000011</v>
      </c>
      <c r="AE271" t="s">
        <v>374</v>
      </c>
      <c r="AF271" t="s">
        <v>713</v>
      </c>
      <c r="AG271">
        <f t="shared" si="63"/>
        <v>11</v>
      </c>
      <c r="AH271">
        <f t="shared" si="64"/>
        <v>30000011</v>
      </c>
      <c r="AK271" t="s">
        <v>272</v>
      </c>
      <c r="AL271">
        <v>10306</v>
      </c>
    </row>
    <row r="272" spans="8:38" x14ac:dyDescent="0.3">
      <c r="H272" s="21" t="str">
        <f t="shared" si="57"/>
        <v/>
      </c>
      <c r="I272" s="21" t="str">
        <f t="shared" si="58"/>
        <v/>
      </c>
      <c r="J272" s="29" t="str">
        <f t="shared" si="59"/>
        <v/>
      </c>
      <c r="N272" s="21" t="str">
        <f t="shared" si="60"/>
        <v/>
      </c>
      <c r="O272" t="str">
        <f t="shared" si="61"/>
        <v/>
      </c>
      <c r="Q272" s="29" t="str">
        <f t="shared" si="65"/>
        <v/>
      </c>
      <c r="S272" t="str">
        <f t="shared" si="55"/>
        <v/>
      </c>
      <c r="AA272" s="21" t="str">
        <f t="shared" si="54"/>
        <v/>
      </c>
      <c r="AB272" t="str">
        <f t="shared" si="62"/>
        <v/>
      </c>
      <c r="AD272">
        <f t="shared" si="56"/>
        <v>30000004</v>
      </c>
      <c r="AE272" t="s">
        <v>367</v>
      </c>
      <c r="AF272" t="s">
        <v>713</v>
      </c>
      <c r="AG272">
        <f t="shared" si="63"/>
        <v>4</v>
      </c>
      <c r="AH272">
        <f t="shared" si="64"/>
        <v>30000004</v>
      </c>
      <c r="AK272" t="s">
        <v>273</v>
      </c>
      <c r="AL272">
        <v>10307</v>
      </c>
    </row>
    <row r="273" spans="8:38" x14ac:dyDescent="0.3">
      <c r="H273" s="21" t="str">
        <f t="shared" si="57"/>
        <v/>
      </c>
      <c r="I273" s="21" t="str">
        <f t="shared" si="58"/>
        <v/>
      </c>
      <c r="J273" s="29" t="str">
        <f t="shared" si="59"/>
        <v/>
      </c>
      <c r="N273" s="21" t="str">
        <f t="shared" si="60"/>
        <v/>
      </c>
      <c r="O273" t="str">
        <f t="shared" si="61"/>
        <v/>
      </c>
      <c r="Q273" s="29" t="str">
        <f t="shared" si="65"/>
        <v/>
      </c>
      <c r="S273" t="str">
        <f t="shared" si="55"/>
        <v/>
      </c>
      <c r="AA273" s="21" t="str">
        <f t="shared" si="54"/>
        <v/>
      </c>
      <c r="AB273" t="str">
        <f t="shared" si="62"/>
        <v/>
      </c>
      <c r="AD273">
        <f t="shared" si="56"/>
        <v>30000009</v>
      </c>
      <c r="AE273" t="s">
        <v>372</v>
      </c>
      <c r="AF273" t="s">
        <v>713</v>
      </c>
      <c r="AG273">
        <f t="shared" si="63"/>
        <v>9</v>
      </c>
      <c r="AH273">
        <f t="shared" si="64"/>
        <v>30000009</v>
      </c>
      <c r="AK273" t="s">
        <v>274</v>
      </c>
      <c r="AL273">
        <v>10401</v>
      </c>
    </row>
    <row r="274" spans="8:38" x14ac:dyDescent="0.3">
      <c r="H274" s="21" t="str">
        <f t="shared" si="57"/>
        <v/>
      </c>
      <c r="I274" s="21" t="str">
        <f t="shared" si="58"/>
        <v/>
      </c>
      <c r="J274" s="29" t="str">
        <f t="shared" si="59"/>
        <v/>
      </c>
      <c r="N274" s="21" t="str">
        <f t="shared" si="60"/>
        <v/>
      </c>
      <c r="O274" t="str">
        <f t="shared" si="61"/>
        <v/>
      </c>
      <c r="Q274" s="29" t="str">
        <f t="shared" si="65"/>
        <v/>
      </c>
      <c r="S274" t="str">
        <f t="shared" si="55"/>
        <v/>
      </c>
      <c r="AA274" s="21" t="str">
        <f t="shared" si="54"/>
        <v/>
      </c>
      <c r="AB274" t="str">
        <f t="shared" si="62"/>
        <v/>
      </c>
      <c r="AD274">
        <f t="shared" si="56"/>
        <v>30000010</v>
      </c>
      <c r="AE274" t="s">
        <v>373</v>
      </c>
      <c r="AF274" t="s">
        <v>713</v>
      </c>
      <c r="AG274">
        <f t="shared" si="63"/>
        <v>10</v>
      </c>
      <c r="AH274">
        <f t="shared" si="64"/>
        <v>30000010</v>
      </c>
      <c r="AK274" t="s">
        <v>275</v>
      </c>
      <c r="AL274">
        <v>10402</v>
      </c>
    </row>
    <row r="275" spans="8:38" x14ac:dyDescent="0.3">
      <c r="H275" s="21" t="str">
        <f t="shared" si="57"/>
        <v/>
      </c>
      <c r="I275" s="21" t="str">
        <f t="shared" si="58"/>
        <v/>
      </c>
      <c r="J275" s="29" t="str">
        <f t="shared" si="59"/>
        <v/>
      </c>
      <c r="N275" s="21" t="str">
        <f t="shared" si="60"/>
        <v/>
      </c>
      <c r="O275" t="str">
        <f t="shared" si="61"/>
        <v/>
      </c>
      <c r="Q275" s="29" t="str">
        <f t="shared" si="65"/>
        <v/>
      </c>
      <c r="S275" t="str">
        <f t="shared" si="55"/>
        <v/>
      </c>
      <c r="AA275" s="21" t="str">
        <f t="shared" si="54"/>
        <v/>
      </c>
      <c r="AB275" t="str">
        <f t="shared" si="62"/>
        <v/>
      </c>
      <c r="AD275">
        <f t="shared" si="56"/>
        <v>30000014</v>
      </c>
      <c r="AE275" t="s">
        <v>377</v>
      </c>
      <c r="AF275" t="s">
        <v>713</v>
      </c>
      <c r="AG275">
        <f t="shared" si="63"/>
        <v>14</v>
      </c>
      <c r="AH275">
        <f t="shared" si="64"/>
        <v>30000014</v>
      </c>
      <c r="AK275" t="s">
        <v>276</v>
      </c>
      <c r="AL275">
        <v>10403</v>
      </c>
    </row>
    <row r="276" spans="8:38" x14ac:dyDescent="0.3">
      <c r="H276" s="21" t="str">
        <f t="shared" si="57"/>
        <v/>
      </c>
      <c r="I276" s="21" t="str">
        <f t="shared" si="58"/>
        <v/>
      </c>
      <c r="J276" s="29" t="str">
        <f t="shared" si="59"/>
        <v/>
      </c>
      <c r="N276" s="21" t="str">
        <f t="shared" si="60"/>
        <v/>
      </c>
      <c r="O276" t="str">
        <f t="shared" si="61"/>
        <v/>
      </c>
      <c r="Q276" s="29" t="str">
        <f t="shared" si="65"/>
        <v/>
      </c>
      <c r="S276" t="str">
        <f t="shared" si="55"/>
        <v/>
      </c>
      <c r="AA276" s="21" t="str">
        <f t="shared" si="54"/>
        <v/>
      </c>
      <c r="AB276" t="str">
        <f t="shared" si="62"/>
        <v/>
      </c>
      <c r="AD276">
        <f t="shared" si="56"/>
        <v>30000012</v>
      </c>
      <c r="AE276" t="s">
        <v>375</v>
      </c>
      <c r="AF276" t="s">
        <v>713</v>
      </c>
      <c r="AG276">
        <f t="shared" si="63"/>
        <v>12</v>
      </c>
      <c r="AH276">
        <f t="shared" si="64"/>
        <v>30000012</v>
      </c>
      <c r="AK276" t="s">
        <v>277</v>
      </c>
      <c r="AL276">
        <v>10404</v>
      </c>
    </row>
    <row r="277" spans="8:38" x14ac:dyDescent="0.3">
      <c r="H277" s="21" t="str">
        <f t="shared" si="57"/>
        <v/>
      </c>
      <c r="I277" s="21" t="str">
        <f t="shared" si="58"/>
        <v/>
      </c>
      <c r="J277" s="29" t="str">
        <f t="shared" si="59"/>
        <v/>
      </c>
      <c r="N277" s="21" t="str">
        <f t="shared" si="60"/>
        <v/>
      </c>
      <c r="O277" t="str">
        <f t="shared" si="61"/>
        <v/>
      </c>
      <c r="Q277" s="29" t="str">
        <f t="shared" si="65"/>
        <v/>
      </c>
      <c r="S277" t="str">
        <f t="shared" si="55"/>
        <v/>
      </c>
      <c r="AA277" s="21" t="str">
        <f t="shared" si="54"/>
        <v/>
      </c>
      <c r="AB277" t="str">
        <f t="shared" si="62"/>
        <v/>
      </c>
      <c r="AD277">
        <f t="shared" si="56"/>
        <v>30000007</v>
      </c>
      <c r="AE277" t="s">
        <v>370</v>
      </c>
      <c r="AF277" t="s">
        <v>713</v>
      </c>
      <c r="AG277">
        <f t="shared" si="63"/>
        <v>7</v>
      </c>
      <c r="AH277">
        <f t="shared" si="64"/>
        <v>30000007</v>
      </c>
      <c r="AK277" t="s">
        <v>278</v>
      </c>
      <c r="AL277">
        <v>11101</v>
      </c>
    </row>
    <row r="278" spans="8:38" x14ac:dyDescent="0.3">
      <c r="H278" s="21" t="str">
        <f t="shared" si="57"/>
        <v/>
      </c>
      <c r="I278" s="21" t="str">
        <f t="shared" si="58"/>
        <v/>
      </c>
      <c r="J278" s="29" t="str">
        <f t="shared" si="59"/>
        <v/>
      </c>
      <c r="N278" s="21" t="str">
        <f t="shared" si="60"/>
        <v/>
      </c>
      <c r="O278" t="str">
        <f t="shared" si="61"/>
        <v/>
      </c>
      <c r="Q278" s="29" t="str">
        <f t="shared" si="65"/>
        <v/>
      </c>
      <c r="S278" t="str">
        <f t="shared" si="55"/>
        <v/>
      </c>
      <c r="AA278" s="21" t="str">
        <f t="shared" si="54"/>
        <v/>
      </c>
      <c r="AB278" t="str">
        <f t="shared" si="62"/>
        <v/>
      </c>
      <c r="AD278">
        <f t="shared" si="56"/>
        <v>30000016</v>
      </c>
      <c r="AE278" t="s">
        <v>379</v>
      </c>
      <c r="AF278" t="s">
        <v>713</v>
      </c>
      <c r="AG278">
        <f t="shared" si="63"/>
        <v>16</v>
      </c>
      <c r="AH278">
        <f t="shared" si="64"/>
        <v>30000016</v>
      </c>
      <c r="AK278" t="s">
        <v>279</v>
      </c>
      <c r="AL278">
        <v>11102</v>
      </c>
    </row>
    <row r="279" spans="8:38" x14ac:dyDescent="0.3">
      <c r="H279" s="21" t="str">
        <f t="shared" si="57"/>
        <v/>
      </c>
      <c r="I279" s="21" t="str">
        <f t="shared" si="58"/>
        <v/>
      </c>
      <c r="J279" s="29" t="str">
        <f t="shared" si="59"/>
        <v/>
      </c>
      <c r="N279" s="21" t="str">
        <f t="shared" si="60"/>
        <v/>
      </c>
      <c r="O279" t="str">
        <f t="shared" si="61"/>
        <v/>
      </c>
      <c r="Q279" s="29" t="str">
        <f t="shared" si="65"/>
        <v/>
      </c>
      <c r="S279" t="str">
        <f t="shared" si="55"/>
        <v/>
      </c>
      <c r="AA279" s="21" t="str">
        <f t="shared" si="54"/>
        <v/>
      </c>
      <c r="AB279" t="str">
        <f t="shared" si="62"/>
        <v/>
      </c>
      <c r="AD279">
        <f t="shared" si="56"/>
        <v>30000006</v>
      </c>
      <c r="AE279" t="s">
        <v>369</v>
      </c>
      <c r="AF279" t="s">
        <v>713</v>
      </c>
      <c r="AG279">
        <f t="shared" si="63"/>
        <v>6</v>
      </c>
      <c r="AH279">
        <f t="shared" si="64"/>
        <v>30000006</v>
      </c>
      <c r="AK279" t="s">
        <v>280</v>
      </c>
      <c r="AL279">
        <v>11201</v>
      </c>
    </row>
    <row r="280" spans="8:38" x14ac:dyDescent="0.3">
      <c r="H280" s="21" t="str">
        <f t="shared" si="57"/>
        <v/>
      </c>
      <c r="I280" s="21" t="str">
        <f t="shared" si="58"/>
        <v/>
      </c>
      <c r="J280" s="29" t="str">
        <f t="shared" si="59"/>
        <v/>
      </c>
      <c r="N280" s="21" t="str">
        <f t="shared" si="60"/>
        <v/>
      </c>
      <c r="O280" t="str">
        <f t="shared" si="61"/>
        <v/>
      </c>
      <c r="Q280" s="29" t="str">
        <f t="shared" si="65"/>
        <v/>
      </c>
      <c r="S280" t="str">
        <f t="shared" si="55"/>
        <v/>
      </c>
      <c r="AA280" s="21" t="str">
        <f t="shared" si="54"/>
        <v/>
      </c>
      <c r="AB280" t="str">
        <f t="shared" si="62"/>
        <v/>
      </c>
      <c r="AD280">
        <f t="shared" si="56"/>
        <v>30000001</v>
      </c>
      <c r="AE280" t="s">
        <v>364</v>
      </c>
      <c r="AF280" t="s">
        <v>713</v>
      </c>
      <c r="AG280">
        <f t="shared" si="63"/>
        <v>1</v>
      </c>
      <c r="AH280">
        <f t="shared" si="64"/>
        <v>30000001</v>
      </c>
      <c r="AK280" t="s">
        <v>281</v>
      </c>
      <c r="AL280">
        <v>11202</v>
      </c>
    </row>
    <row r="281" spans="8:38" x14ac:dyDescent="0.3">
      <c r="H281" s="21" t="str">
        <f t="shared" si="57"/>
        <v/>
      </c>
      <c r="I281" s="21" t="str">
        <f t="shared" si="58"/>
        <v/>
      </c>
      <c r="J281" s="29" t="str">
        <f t="shared" si="59"/>
        <v/>
      </c>
      <c r="N281" s="21" t="str">
        <f t="shared" si="60"/>
        <v/>
      </c>
      <c r="O281" t="str">
        <f t="shared" si="61"/>
        <v/>
      </c>
      <c r="Q281" s="29" t="str">
        <f t="shared" si="65"/>
        <v/>
      </c>
      <c r="S281" t="str">
        <f t="shared" si="55"/>
        <v/>
      </c>
      <c r="AA281" s="21" t="str">
        <f t="shared" si="54"/>
        <v/>
      </c>
      <c r="AB281" t="str">
        <f t="shared" si="62"/>
        <v/>
      </c>
      <c r="AD281">
        <f t="shared" si="56"/>
        <v>30000005</v>
      </c>
      <c r="AE281" t="s">
        <v>368</v>
      </c>
      <c r="AF281" t="s">
        <v>713</v>
      </c>
      <c r="AG281">
        <f t="shared" si="63"/>
        <v>5</v>
      </c>
      <c r="AH281">
        <f t="shared" si="64"/>
        <v>30000005</v>
      </c>
      <c r="AK281" t="s">
        <v>282</v>
      </c>
      <c r="AL281">
        <v>11203</v>
      </c>
    </row>
    <row r="282" spans="8:38" x14ac:dyDescent="0.3">
      <c r="H282" s="21" t="str">
        <f t="shared" si="57"/>
        <v/>
      </c>
      <c r="I282" s="21" t="str">
        <f t="shared" si="58"/>
        <v/>
      </c>
      <c r="J282" s="29" t="str">
        <f t="shared" si="59"/>
        <v/>
      </c>
      <c r="N282" s="21" t="str">
        <f t="shared" si="60"/>
        <v/>
      </c>
      <c r="O282" t="str">
        <f t="shared" si="61"/>
        <v/>
      </c>
      <c r="Q282" s="29" t="str">
        <f t="shared" si="65"/>
        <v/>
      </c>
      <c r="S282" t="str">
        <f t="shared" si="55"/>
        <v/>
      </c>
      <c r="AA282" s="21" t="str">
        <f t="shared" si="54"/>
        <v/>
      </c>
      <c r="AB282" t="str">
        <f t="shared" si="62"/>
        <v/>
      </c>
      <c r="AD282">
        <f t="shared" si="56"/>
        <v>30000008</v>
      </c>
      <c r="AE282" t="s">
        <v>371</v>
      </c>
      <c r="AF282" t="s">
        <v>713</v>
      </c>
      <c r="AG282">
        <f t="shared" si="63"/>
        <v>8</v>
      </c>
      <c r="AH282">
        <f t="shared" si="64"/>
        <v>30000008</v>
      </c>
      <c r="AK282" t="s">
        <v>283</v>
      </c>
      <c r="AL282">
        <v>11301</v>
      </c>
    </row>
    <row r="283" spans="8:38" x14ac:dyDescent="0.3">
      <c r="H283" s="21" t="str">
        <f t="shared" si="57"/>
        <v/>
      </c>
      <c r="I283" s="21" t="str">
        <f t="shared" si="58"/>
        <v/>
      </c>
      <c r="J283" s="29" t="str">
        <f t="shared" si="59"/>
        <v/>
      </c>
      <c r="N283" s="21" t="str">
        <f t="shared" si="60"/>
        <v/>
      </c>
      <c r="O283" t="str">
        <f t="shared" si="61"/>
        <v/>
      </c>
      <c r="Q283" s="29" t="str">
        <f t="shared" si="65"/>
        <v/>
      </c>
      <c r="S283" t="str">
        <f t="shared" si="55"/>
        <v/>
      </c>
      <c r="AA283" s="21" t="str">
        <f t="shared" si="54"/>
        <v/>
      </c>
      <c r="AB283" t="str">
        <f t="shared" si="62"/>
        <v/>
      </c>
      <c r="AD283">
        <f t="shared" si="56"/>
        <v>30000013</v>
      </c>
      <c r="AE283" t="s">
        <v>376</v>
      </c>
      <c r="AF283" t="s">
        <v>713</v>
      </c>
      <c r="AG283">
        <f t="shared" si="63"/>
        <v>13</v>
      </c>
      <c r="AH283">
        <f t="shared" si="64"/>
        <v>30000013</v>
      </c>
      <c r="AK283" t="s">
        <v>19</v>
      </c>
      <c r="AL283">
        <v>11302</v>
      </c>
    </row>
    <row r="284" spans="8:38" x14ac:dyDescent="0.3">
      <c r="H284" s="21" t="str">
        <f t="shared" si="57"/>
        <v/>
      </c>
      <c r="I284" s="21" t="str">
        <f t="shared" si="58"/>
        <v/>
      </c>
      <c r="J284" s="29" t="str">
        <f t="shared" si="59"/>
        <v/>
      </c>
      <c r="N284" s="21" t="str">
        <f t="shared" si="60"/>
        <v/>
      </c>
      <c r="O284" t="str">
        <f t="shared" si="61"/>
        <v/>
      </c>
      <c r="Q284" s="29" t="str">
        <f t="shared" si="65"/>
        <v/>
      </c>
      <c r="S284" t="str">
        <f t="shared" si="55"/>
        <v/>
      </c>
      <c r="AA284" s="21" t="str">
        <f t="shared" si="54"/>
        <v/>
      </c>
      <c r="AB284" t="str">
        <f t="shared" si="62"/>
        <v/>
      </c>
      <c r="AD284">
        <f t="shared" si="56"/>
        <v>40009209</v>
      </c>
      <c r="AE284" t="s">
        <v>245</v>
      </c>
      <c r="AF284" t="s">
        <v>749</v>
      </c>
      <c r="AG284">
        <f t="shared" si="63"/>
        <v>9209</v>
      </c>
      <c r="AH284">
        <f t="shared" si="64"/>
        <v>40009209</v>
      </c>
      <c r="AK284" t="s">
        <v>284</v>
      </c>
      <c r="AL284">
        <v>11303</v>
      </c>
    </row>
    <row r="285" spans="8:38" x14ac:dyDescent="0.3">
      <c r="H285" s="21" t="str">
        <f t="shared" si="57"/>
        <v/>
      </c>
      <c r="I285" s="21" t="str">
        <f t="shared" si="58"/>
        <v/>
      </c>
      <c r="J285" s="29" t="str">
        <f t="shared" si="59"/>
        <v/>
      </c>
      <c r="N285" s="21" t="str">
        <f t="shared" si="60"/>
        <v/>
      </c>
      <c r="O285" t="str">
        <f t="shared" si="61"/>
        <v/>
      </c>
      <c r="Q285" s="29" t="str">
        <f t="shared" si="65"/>
        <v/>
      </c>
      <c r="S285" t="str">
        <f t="shared" si="55"/>
        <v/>
      </c>
      <c r="AA285" s="21" t="str">
        <f t="shared" si="54"/>
        <v/>
      </c>
      <c r="AB285" t="str">
        <f t="shared" si="62"/>
        <v/>
      </c>
      <c r="AD285">
        <f t="shared" si="56"/>
        <v>40013128</v>
      </c>
      <c r="AE285" t="s">
        <v>323</v>
      </c>
      <c r="AF285" t="s">
        <v>749</v>
      </c>
      <c r="AG285">
        <f t="shared" si="63"/>
        <v>13128</v>
      </c>
      <c r="AH285">
        <f t="shared" si="64"/>
        <v>40013128</v>
      </c>
      <c r="AK285" t="s">
        <v>285</v>
      </c>
      <c r="AL285">
        <v>11401</v>
      </c>
    </row>
    <row r="286" spans="8:38" x14ac:dyDescent="0.3">
      <c r="H286" s="21" t="str">
        <f t="shared" si="57"/>
        <v/>
      </c>
      <c r="I286" s="21" t="str">
        <f t="shared" si="58"/>
        <v/>
      </c>
      <c r="J286" s="29" t="str">
        <f t="shared" si="59"/>
        <v/>
      </c>
      <c r="N286" s="21" t="str">
        <f t="shared" si="60"/>
        <v/>
      </c>
      <c r="O286" t="str">
        <f t="shared" si="61"/>
        <v/>
      </c>
      <c r="Q286" s="29" t="str">
        <f t="shared" si="65"/>
        <v/>
      </c>
      <c r="S286" t="str">
        <f t="shared" si="55"/>
        <v/>
      </c>
      <c r="AA286" s="21" t="str">
        <f t="shared" si="54"/>
        <v/>
      </c>
      <c r="AB286" t="str">
        <f t="shared" si="62"/>
        <v/>
      </c>
      <c r="AD286">
        <f t="shared" si="56"/>
        <v>40006115</v>
      </c>
      <c r="AE286" t="s">
        <v>114</v>
      </c>
      <c r="AF286" t="s">
        <v>749</v>
      </c>
      <c r="AG286">
        <f t="shared" si="63"/>
        <v>6115</v>
      </c>
      <c r="AH286">
        <f t="shared" si="64"/>
        <v>40006115</v>
      </c>
      <c r="AK286" t="s">
        <v>286</v>
      </c>
      <c r="AL286">
        <v>11402</v>
      </c>
    </row>
    <row r="287" spans="8:38" x14ac:dyDescent="0.3">
      <c r="H287" s="21" t="str">
        <f t="shared" si="57"/>
        <v/>
      </c>
      <c r="I287" s="21" t="str">
        <f t="shared" si="58"/>
        <v/>
      </c>
      <c r="J287" s="29" t="str">
        <f t="shared" si="59"/>
        <v/>
      </c>
      <c r="N287" s="21" t="str">
        <f t="shared" si="60"/>
        <v/>
      </c>
      <c r="O287" t="str">
        <f t="shared" si="61"/>
        <v/>
      </c>
      <c r="Q287" s="29" t="str">
        <f t="shared" si="65"/>
        <v/>
      </c>
      <c r="S287" t="str">
        <f t="shared" si="55"/>
        <v/>
      </c>
      <c r="AA287" s="21" t="str">
        <f t="shared" si="54"/>
        <v/>
      </c>
      <c r="AB287" t="str">
        <f t="shared" si="62"/>
        <v/>
      </c>
      <c r="AD287">
        <f t="shared" si="56"/>
        <v>40006116</v>
      </c>
      <c r="AE287" t="s">
        <v>115</v>
      </c>
      <c r="AF287" t="s">
        <v>749</v>
      </c>
      <c r="AG287">
        <f t="shared" si="63"/>
        <v>6116</v>
      </c>
      <c r="AH287">
        <f t="shared" si="64"/>
        <v>40006116</v>
      </c>
      <c r="AK287" t="s">
        <v>287</v>
      </c>
      <c r="AL287">
        <v>12101</v>
      </c>
    </row>
    <row r="288" spans="8:38" x14ac:dyDescent="0.3">
      <c r="H288" s="21" t="str">
        <f t="shared" si="57"/>
        <v/>
      </c>
      <c r="I288" s="21" t="str">
        <f t="shared" si="58"/>
        <v/>
      </c>
      <c r="J288" s="29" t="str">
        <f t="shared" si="59"/>
        <v/>
      </c>
      <c r="N288" s="21" t="str">
        <f t="shared" si="60"/>
        <v/>
      </c>
      <c r="O288" t="str">
        <f t="shared" si="61"/>
        <v/>
      </c>
      <c r="Q288" s="29" t="str">
        <f t="shared" si="65"/>
        <v/>
      </c>
      <c r="S288" t="str">
        <f t="shared" si="55"/>
        <v/>
      </c>
      <c r="AA288" s="21" t="str">
        <f t="shared" si="54"/>
        <v/>
      </c>
      <c r="AB288" t="str">
        <f t="shared" si="62"/>
        <v/>
      </c>
      <c r="AD288">
        <f t="shared" si="56"/>
        <v>40007405</v>
      </c>
      <c r="AE288" t="s">
        <v>158</v>
      </c>
      <c r="AF288" t="s">
        <v>749</v>
      </c>
      <c r="AG288">
        <f t="shared" si="63"/>
        <v>7405</v>
      </c>
      <c r="AH288">
        <f t="shared" si="64"/>
        <v>40007405</v>
      </c>
      <c r="AK288" t="s">
        <v>288</v>
      </c>
      <c r="AL288">
        <v>12102</v>
      </c>
    </row>
    <row r="289" spans="8:38" x14ac:dyDescent="0.3">
      <c r="H289" s="21" t="str">
        <f t="shared" si="57"/>
        <v/>
      </c>
      <c r="I289" s="21" t="str">
        <f t="shared" si="58"/>
        <v/>
      </c>
      <c r="J289" s="29" t="str">
        <f t="shared" si="59"/>
        <v/>
      </c>
      <c r="N289" s="21" t="str">
        <f t="shared" si="60"/>
        <v/>
      </c>
      <c r="O289" t="str">
        <f t="shared" si="61"/>
        <v/>
      </c>
      <c r="Q289" s="29" t="str">
        <f t="shared" si="65"/>
        <v/>
      </c>
      <c r="S289" t="str">
        <f t="shared" si="55"/>
        <v/>
      </c>
      <c r="AA289" s="21" t="str">
        <f t="shared" si="54"/>
        <v/>
      </c>
      <c r="AB289" t="str">
        <f t="shared" si="62"/>
        <v/>
      </c>
      <c r="AD289">
        <f t="shared" si="56"/>
        <v>40005303</v>
      </c>
      <c r="AE289" t="s">
        <v>72</v>
      </c>
      <c r="AF289" t="s">
        <v>749</v>
      </c>
      <c r="AG289">
        <f t="shared" si="63"/>
        <v>5303</v>
      </c>
      <c r="AH289">
        <f t="shared" si="64"/>
        <v>40005303</v>
      </c>
      <c r="AK289" t="s">
        <v>289</v>
      </c>
      <c r="AL289">
        <v>12103</v>
      </c>
    </row>
    <row r="290" spans="8:38" x14ac:dyDescent="0.3">
      <c r="H290" s="21" t="str">
        <f t="shared" si="57"/>
        <v/>
      </c>
      <c r="I290" s="21" t="str">
        <f t="shared" si="58"/>
        <v/>
      </c>
      <c r="J290" s="29" t="str">
        <f t="shared" si="59"/>
        <v/>
      </c>
      <c r="N290" s="21" t="str">
        <f t="shared" si="60"/>
        <v/>
      </c>
      <c r="O290" t="str">
        <f t="shared" si="61"/>
        <v/>
      </c>
      <c r="Q290" s="29" t="str">
        <f t="shared" si="65"/>
        <v/>
      </c>
      <c r="S290" t="str">
        <f t="shared" si="55"/>
        <v/>
      </c>
      <c r="AA290" s="21" t="str">
        <f t="shared" si="54"/>
        <v/>
      </c>
      <c r="AB290" t="str">
        <f t="shared" si="62"/>
        <v/>
      </c>
      <c r="AD290">
        <f t="shared" si="56"/>
        <v>40014204</v>
      </c>
      <c r="AE290" t="s">
        <v>358</v>
      </c>
      <c r="AF290" t="s">
        <v>749</v>
      </c>
      <c r="AG290">
        <f t="shared" si="63"/>
        <v>14204</v>
      </c>
      <c r="AH290">
        <f t="shared" si="64"/>
        <v>40014204</v>
      </c>
      <c r="AK290" t="s">
        <v>290</v>
      </c>
      <c r="AL290">
        <v>12104</v>
      </c>
    </row>
    <row r="291" spans="8:38" x14ac:dyDescent="0.3">
      <c r="H291" s="21" t="str">
        <f t="shared" si="57"/>
        <v/>
      </c>
      <c r="I291" s="21" t="str">
        <f t="shared" si="58"/>
        <v/>
      </c>
      <c r="J291" s="29" t="str">
        <f t="shared" si="59"/>
        <v/>
      </c>
      <c r="N291" s="21" t="str">
        <f t="shared" si="60"/>
        <v/>
      </c>
      <c r="O291" t="str">
        <f t="shared" si="61"/>
        <v/>
      </c>
      <c r="Q291" s="29" t="str">
        <f t="shared" si="65"/>
        <v/>
      </c>
      <c r="S291" t="str">
        <f t="shared" si="55"/>
        <v/>
      </c>
      <c r="AA291" s="21" t="str">
        <f t="shared" si="54"/>
        <v/>
      </c>
      <c r="AB291" t="str">
        <f t="shared" si="62"/>
        <v/>
      </c>
      <c r="AD291">
        <f t="shared" si="56"/>
        <v>40007108</v>
      </c>
      <c r="AE291" t="s">
        <v>139</v>
      </c>
      <c r="AF291" t="s">
        <v>749</v>
      </c>
      <c r="AG291">
        <f t="shared" si="63"/>
        <v>7108</v>
      </c>
      <c r="AH291">
        <f t="shared" si="64"/>
        <v>40007108</v>
      </c>
      <c r="AK291" t="s">
        <v>291</v>
      </c>
      <c r="AL291">
        <v>12201</v>
      </c>
    </row>
    <row r="292" spans="8:38" x14ac:dyDescent="0.3">
      <c r="H292" s="21" t="str">
        <f t="shared" si="57"/>
        <v/>
      </c>
      <c r="I292" s="21" t="str">
        <f t="shared" si="58"/>
        <v/>
      </c>
      <c r="J292" s="29" t="str">
        <f t="shared" si="59"/>
        <v/>
      </c>
      <c r="N292" s="21" t="str">
        <f t="shared" si="60"/>
        <v/>
      </c>
      <c r="O292" t="str">
        <f t="shared" si="61"/>
        <v/>
      </c>
      <c r="Q292" s="29" t="str">
        <f t="shared" si="65"/>
        <v/>
      </c>
      <c r="S292" t="str">
        <f t="shared" si="55"/>
        <v/>
      </c>
      <c r="AA292" s="21" t="str">
        <f t="shared" si="54"/>
        <v/>
      </c>
      <c r="AB292" t="str">
        <f t="shared" si="62"/>
        <v/>
      </c>
      <c r="AD292">
        <f t="shared" si="56"/>
        <v>40004305</v>
      </c>
      <c r="AE292" t="s">
        <v>62</v>
      </c>
      <c r="AF292" t="s">
        <v>749</v>
      </c>
      <c r="AG292">
        <f t="shared" si="63"/>
        <v>4305</v>
      </c>
      <c r="AH292">
        <f t="shared" si="64"/>
        <v>40004305</v>
      </c>
      <c r="AK292" t="s">
        <v>292</v>
      </c>
      <c r="AL292">
        <v>12301</v>
      </c>
    </row>
    <row r="293" spans="8:38" x14ac:dyDescent="0.3">
      <c r="H293" s="21" t="str">
        <f t="shared" si="57"/>
        <v/>
      </c>
      <c r="I293" s="21" t="str">
        <f t="shared" si="58"/>
        <v/>
      </c>
      <c r="J293" s="29" t="str">
        <f t="shared" si="59"/>
        <v/>
      </c>
      <c r="N293" s="21" t="str">
        <f t="shared" si="60"/>
        <v/>
      </c>
      <c r="O293" t="str">
        <f t="shared" si="61"/>
        <v/>
      </c>
      <c r="Q293" s="29" t="str">
        <f t="shared" si="65"/>
        <v/>
      </c>
      <c r="S293" t="str">
        <f t="shared" si="55"/>
        <v/>
      </c>
      <c r="AA293" s="21" t="str">
        <f t="shared" si="54"/>
        <v/>
      </c>
      <c r="AB293" t="str">
        <f t="shared" si="62"/>
        <v/>
      </c>
      <c r="AD293">
        <f t="shared" si="56"/>
        <v>40011402</v>
      </c>
      <c r="AE293" t="s">
        <v>286</v>
      </c>
      <c r="AF293" t="s">
        <v>749</v>
      </c>
      <c r="AG293">
        <f t="shared" si="63"/>
        <v>11402</v>
      </c>
      <c r="AH293">
        <f t="shared" si="64"/>
        <v>40011402</v>
      </c>
      <c r="AK293" t="s">
        <v>293</v>
      </c>
      <c r="AL293">
        <v>12302</v>
      </c>
    </row>
    <row r="294" spans="8:38" x14ac:dyDescent="0.3">
      <c r="H294" s="21" t="str">
        <f t="shared" si="57"/>
        <v/>
      </c>
      <c r="I294" s="21" t="str">
        <f t="shared" si="58"/>
        <v/>
      </c>
      <c r="J294" s="29" t="str">
        <f t="shared" si="59"/>
        <v/>
      </c>
      <c r="N294" s="21" t="str">
        <f t="shared" si="60"/>
        <v/>
      </c>
      <c r="O294" t="str">
        <f t="shared" si="61"/>
        <v/>
      </c>
      <c r="Q294" s="29" t="str">
        <f t="shared" si="65"/>
        <v/>
      </c>
      <c r="S294" t="str">
        <f t="shared" si="55"/>
        <v/>
      </c>
      <c r="AA294" s="21" t="str">
        <f t="shared" si="54"/>
        <v/>
      </c>
      <c r="AB294" t="str">
        <f t="shared" si="62"/>
        <v/>
      </c>
      <c r="AD294">
        <f t="shared" si="56"/>
        <v>40010305</v>
      </c>
      <c r="AE294" t="s">
        <v>271</v>
      </c>
      <c r="AF294" t="s">
        <v>749</v>
      </c>
      <c r="AG294">
        <f t="shared" si="63"/>
        <v>10305</v>
      </c>
      <c r="AH294">
        <f t="shared" si="64"/>
        <v>40010305</v>
      </c>
      <c r="AK294" t="s">
        <v>294</v>
      </c>
      <c r="AL294">
        <v>12303</v>
      </c>
    </row>
    <row r="295" spans="8:38" x14ac:dyDescent="0.3">
      <c r="H295" s="21" t="str">
        <f t="shared" si="57"/>
        <v/>
      </c>
      <c r="I295" s="21" t="str">
        <f t="shared" si="58"/>
        <v/>
      </c>
      <c r="J295" s="29" t="str">
        <f t="shared" si="59"/>
        <v/>
      </c>
      <c r="N295" s="21" t="str">
        <f t="shared" si="60"/>
        <v/>
      </c>
      <c r="O295" t="str">
        <f t="shared" si="61"/>
        <v/>
      </c>
      <c r="Q295" s="29" t="str">
        <f t="shared" si="65"/>
        <v/>
      </c>
      <c r="S295" t="str">
        <f t="shared" si="55"/>
        <v/>
      </c>
      <c r="AA295" s="21" t="str">
        <f t="shared" si="54"/>
        <v/>
      </c>
      <c r="AB295" t="str">
        <f t="shared" si="62"/>
        <v/>
      </c>
      <c r="AD295">
        <f t="shared" si="56"/>
        <v>40012103</v>
      </c>
      <c r="AE295" t="s">
        <v>289</v>
      </c>
      <c r="AF295" t="s">
        <v>749</v>
      </c>
      <c r="AG295">
        <f t="shared" si="63"/>
        <v>12103</v>
      </c>
      <c r="AH295">
        <f t="shared" si="64"/>
        <v>40012103</v>
      </c>
      <c r="AK295" t="s">
        <v>295</v>
      </c>
      <c r="AL295">
        <v>12401</v>
      </c>
    </row>
    <row r="296" spans="8:38" x14ac:dyDescent="0.3">
      <c r="H296" s="21" t="str">
        <f t="shared" si="57"/>
        <v/>
      </c>
      <c r="I296" s="21" t="str">
        <f t="shared" si="58"/>
        <v/>
      </c>
      <c r="J296" s="29" t="str">
        <f t="shared" si="59"/>
        <v/>
      </c>
      <c r="N296" s="21" t="str">
        <f t="shared" si="60"/>
        <v/>
      </c>
      <c r="O296" t="str">
        <f t="shared" si="61"/>
        <v/>
      </c>
      <c r="Q296" s="29" t="str">
        <f t="shared" si="65"/>
        <v/>
      </c>
      <c r="S296" t="str">
        <f t="shared" si="55"/>
        <v/>
      </c>
      <c r="AA296" s="21" t="str">
        <f t="shared" si="54"/>
        <v/>
      </c>
      <c r="AB296" t="str">
        <f t="shared" si="62"/>
        <v/>
      </c>
      <c r="AD296">
        <f t="shared" si="56"/>
        <v>40007306</v>
      </c>
      <c r="AE296" t="s">
        <v>150</v>
      </c>
      <c r="AF296" t="s">
        <v>749</v>
      </c>
      <c r="AG296">
        <f t="shared" si="63"/>
        <v>7306</v>
      </c>
      <c r="AH296">
        <f t="shared" si="64"/>
        <v>40007306</v>
      </c>
      <c r="AK296" t="s">
        <v>296</v>
      </c>
      <c r="AL296">
        <v>12402</v>
      </c>
    </row>
    <row r="297" spans="8:38" x14ac:dyDescent="0.3">
      <c r="H297" s="21" t="str">
        <f t="shared" si="57"/>
        <v/>
      </c>
      <c r="I297" s="21" t="str">
        <f t="shared" si="58"/>
        <v/>
      </c>
      <c r="J297" s="29" t="str">
        <f t="shared" si="59"/>
        <v/>
      </c>
      <c r="N297" s="21" t="str">
        <f t="shared" si="60"/>
        <v/>
      </c>
      <c r="O297" t="str">
        <f t="shared" si="61"/>
        <v/>
      </c>
      <c r="Q297" s="29" t="str">
        <f t="shared" si="65"/>
        <v/>
      </c>
      <c r="S297" t="str">
        <f t="shared" si="55"/>
        <v/>
      </c>
      <c r="AA297" s="21" t="str">
        <f t="shared" si="54"/>
        <v/>
      </c>
      <c r="AB297" t="str">
        <f t="shared" si="62"/>
        <v/>
      </c>
      <c r="AD297">
        <f t="shared" si="56"/>
        <v>40009116</v>
      </c>
      <c r="AE297" t="s">
        <v>231</v>
      </c>
      <c r="AF297" t="s">
        <v>749</v>
      </c>
      <c r="AG297">
        <f t="shared" si="63"/>
        <v>9116</v>
      </c>
      <c r="AH297">
        <f t="shared" si="64"/>
        <v>40009116</v>
      </c>
      <c r="AK297" t="s">
        <v>297</v>
      </c>
      <c r="AL297">
        <v>13101</v>
      </c>
    </row>
    <row r="298" spans="8:38" x14ac:dyDescent="0.3">
      <c r="H298" s="21" t="str">
        <f t="shared" si="57"/>
        <v/>
      </c>
      <c r="I298" s="21" t="str">
        <f t="shared" si="58"/>
        <v/>
      </c>
      <c r="J298" s="29" t="str">
        <f t="shared" si="59"/>
        <v/>
      </c>
      <c r="N298" s="21" t="str">
        <f t="shared" si="60"/>
        <v/>
      </c>
      <c r="O298" t="str">
        <f t="shared" si="61"/>
        <v/>
      </c>
      <c r="Q298" s="29" t="str">
        <f t="shared" si="65"/>
        <v/>
      </c>
      <c r="S298" t="str">
        <f t="shared" si="55"/>
        <v/>
      </c>
      <c r="AA298" s="21" t="str">
        <f t="shared" si="54"/>
        <v/>
      </c>
      <c r="AB298" t="str">
        <f t="shared" si="62"/>
        <v/>
      </c>
      <c r="AD298">
        <f t="shared" si="56"/>
        <v>40007307</v>
      </c>
      <c r="AE298" t="s">
        <v>151</v>
      </c>
      <c r="AF298" t="s">
        <v>749</v>
      </c>
      <c r="AG298">
        <f t="shared" si="63"/>
        <v>7307</v>
      </c>
      <c r="AH298">
        <f t="shared" si="64"/>
        <v>40007307</v>
      </c>
      <c r="AK298" t="s">
        <v>298</v>
      </c>
      <c r="AL298">
        <v>13102</v>
      </c>
    </row>
    <row r="299" spans="8:38" x14ac:dyDescent="0.3">
      <c r="H299" s="21" t="str">
        <f t="shared" si="57"/>
        <v/>
      </c>
      <c r="I299" s="21" t="str">
        <f t="shared" si="58"/>
        <v/>
      </c>
      <c r="J299" s="29" t="str">
        <f t="shared" si="59"/>
        <v/>
      </c>
      <c r="N299" s="21" t="str">
        <f t="shared" si="60"/>
        <v/>
      </c>
      <c r="O299" t="str">
        <f t="shared" si="61"/>
        <v/>
      </c>
      <c r="Q299" s="29" t="str">
        <f t="shared" si="65"/>
        <v/>
      </c>
      <c r="S299" t="str">
        <f t="shared" si="55"/>
        <v/>
      </c>
      <c r="AA299" s="21" t="str">
        <f t="shared" si="54"/>
        <v/>
      </c>
      <c r="AB299" t="str">
        <f t="shared" si="62"/>
        <v/>
      </c>
      <c r="AD299">
        <f t="shared" si="56"/>
        <v>40004204</v>
      </c>
      <c r="AE299" t="s">
        <v>58</v>
      </c>
      <c r="AF299" t="s">
        <v>749</v>
      </c>
      <c r="AG299">
        <f t="shared" si="63"/>
        <v>4204</v>
      </c>
      <c r="AH299">
        <f t="shared" si="64"/>
        <v>40004204</v>
      </c>
      <c r="AK299" t="s">
        <v>299</v>
      </c>
      <c r="AL299">
        <v>13103</v>
      </c>
    </row>
    <row r="300" spans="8:38" x14ac:dyDescent="0.3">
      <c r="H300" s="21" t="str">
        <f t="shared" si="57"/>
        <v/>
      </c>
      <c r="I300" s="21" t="str">
        <f t="shared" si="58"/>
        <v/>
      </c>
      <c r="J300" s="29" t="str">
        <f t="shared" si="59"/>
        <v/>
      </c>
      <c r="N300" s="21" t="str">
        <f t="shared" si="60"/>
        <v/>
      </c>
      <c r="O300" t="str">
        <f t="shared" si="61"/>
        <v/>
      </c>
      <c r="Q300" s="29" t="str">
        <f t="shared" si="65"/>
        <v/>
      </c>
      <c r="S300" t="str">
        <f t="shared" si="55"/>
        <v/>
      </c>
      <c r="AA300" s="21" t="str">
        <f t="shared" si="54"/>
        <v/>
      </c>
      <c r="AB300" t="str">
        <f t="shared" si="62"/>
        <v/>
      </c>
      <c r="AD300">
        <f t="shared" si="56"/>
        <v>40005601</v>
      </c>
      <c r="AE300" t="s">
        <v>84</v>
      </c>
      <c r="AF300" t="s">
        <v>749</v>
      </c>
      <c r="AG300">
        <f t="shared" si="63"/>
        <v>5601</v>
      </c>
      <c r="AH300">
        <f t="shared" si="64"/>
        <v>40005601</v>
      </c>
      <c r="AK300" t="s">
        <v>300</v>
      </c>
      <c r="AL300">
        <v>13104</v>
      </c>
    </row>
    <row r="301" spans="8:38" x14ac:dyDescent="0.3">
      <c r="H301" s="21" t="str">
        <f t="shared" si="57"/>
        <v/>
      </c>
      <c r="I301" s="21" t="str">
        <f t="shared" si="58"/>
        <v/>
      </c>
      <c r="J301" s="29" t="str">
        <f t="shared" si="59"/>
        <v/>
      </c>
      <c r="N301" s="21" t="str">
        <f t="shared" si="60"/>
        <v/>
      </c>
      <c r="O301" t="str">
        <f t="shared" si="61"/>
        <v/>
      </c>
      <c r="Q301" s="29" t="str">
        <f t="shared" si="65"/>
        <v/>
      </c>
      <c r="S301" t="str">
        <f t="shared" si="55"/>
        <v/>
      </c>
      <c r="AA301" s="21" t="str">
        <f t="shared" si="54"/>
        <v/>
      </c>
      <c r="AB301" t="str">
        <f t="shared" si="62"/>
        <v/>
      </c>
      <c r="AD301">
        <f t="shared" si="56"/>
        <v>40013401</v>
      </c>
      <c r="AE301" t="s">
        <v>334</v>
      </c>
      <c r="AF301" t="s">
        <v>749</v>
      </c>
      <c r="AG301">
        <f t="shared" si="63"/>
        <v>13401</v>
      </c>
      <c r="AH301">
        <f t="shared" si="64"/>
        <v>40013401</v>
      </c>
      <c r="AK301" t="s">
        <v>301</v>
      </c>
      <c r="AL301">
        <v>13105</v>
      </c>
    </row>
    <row r="302" spans="8:38" x14ac:dyDescent="0.3">
      <c r="H302" s="21" t="str">
        <f t="shared" si="57"/>
        <v/>
      </c>
      <c r="I302" s="21" t="str">
        <f t="shared" si="58"/>
        <v/>
      </c>
      <c r="J302" s="29" t="str">
        <f t="shared" si="59"/>
        <v/>
      </c>
      <c r="N302" s="21" t="str">
        <f t="shared" si="60"/>
        <v/>
      </c>
      <c r="O302" t="str">
        <f t="shared" si="61"/>
        <v/>
      </c>
      <c r="Q302" s="29" t="str">
        <f t="shared" si="65"/>
        <v/>
      </c>
      <c r="S302" t="str">
        <f t="shared" si="55"/>
        <v/>
      </c>
      <c r="AA302" s="21" t="str">
        <f t="shared" si="54"/>
        <v/>
      </c>
      <c r="AB302" t="str">
        <f t="shared" si="62"/>
        <v/>
      </c>
      <c r="AD302">
        <f t="shared" si="56"/>
        <v>40016301</v>
      </c>
      <c r="AE302" t="s">
        <v>210</v>
      </c>
      <c r="AF302" t="s">
        <v>749</v>
      </c>
      <c r="AG302">
        <f t="shared" si="63"/>
        <v>16301</v>
      </c>
      <c r="AH302">
        <f t="shared" si="64"/>
        <v>40016301</v>
      </c>
      <c r="AK302" t="s">
        <v>302</v>
      </c>
      <c r="AL302">
        <v>13106</v>
      </c>
    </row>
    <row r="303" spans="8:38" x14ac:dyDescent="0.3">
      <c r="H303" s="21" t="str">
        <f t="shared" si="57"/>
        <v/>
      </c>
      <c r="I303" s="21" t="str">
        <f t="shared" si="58"/>
        <v/>
      </c>
      <c r="J303" s="29" t="str">
        <f t="shared" si="59"/>
        <v/>
      </c>
      <c r="N303" s="21" t="str">
        <f t="shared" si="60"/>
        <v/>
      </c>
      <c r="O303" t="str">
        <f t="shared" si="61"/>
        <v/>
      </c>
      <c r="Q303" s="29" t="str">
        <f t="shared" si="65"/>
        <v/>
      </c>
      <c r="S303" t="str">
        <f t="shared" si="55"/>
        <v/>
      </c>
      <c r="AA303" s="21" t="str">
        <f t="shared" si="54"/>
        <v/>
      </c>
      <c r="AB303" t="str">
        <f t="shared" si="62"/>
        <v/>
      </c>
      <c r="AD303">
        <f t="shared" si="56"/>
        <v>40007109</v>
      </c>
      <c r="AE303" t="s">
        <v>140</v>
      </c>
      <c r="AF303" t="s">
        <v>749</v>
      </c>
      <c r="AG303">
        <f t="shared" si="63"/>
        <v>7109</v>
      </c>
      <c r="AH303">
        <f t="shared" si="64"/>
        <v>40007109</v>
      </c>
      <c r="AK303" t="s">
        <v>303</v>
      </c>
      <c r="AL303">
        <v>13107</v>
      </c>
    </row>
    <row r="304" spans="8:38" x14ac:dyDescent="0.3">
      <c r="H304" s="21" t="str">
        <f t="shared" si="57"/>
        <v/>
      </c>
      <c r="I304" s="21" t="str">
        <f t="shared" si="58"/>
        <v/>
      </c>
      <c r="J304" s="29" t="str">
        <f t="shared" si="59"/>
        <v/>
      </c>
      <c r="N304" s="21" t="str">
        <f t="shared" si="60"/>
        <v/>
      </c>
      <c r="O304" t="str">
        <f t="shared" si="61"/>
        <v/>
      </c>
      <c r="Q304" s="29" t="str">
        <f t="shared" si="65"/>
        <v/>
      </c>
      <c r="S304" t="str">
        <f t="shared" si="55"/>
        <v/>
      </c>
      <c r="AA304" s="21" t="str">
        <f t="shared" si="54"/>
        <v/>
      </c>
      <c r="AB304" t="str">
        <f t="shared" si="62"/>
        <v/>
      </c>
      <c r="AD304">
        <f t="shared" si="56"/>
        <v>40005304</v>
      </c>
      <c r="AE304" t="s">
        <v>73</v>
      </c>
      <c r="AF304" t="s">
        <v>749</v>
      </c>
      <c r="AG304">
        <f t="shared" si="63"/>
        <v>5304</v>
      </c>
      <c r="AH304">
        <f t="shared" si="64"/>
        <v>40005304</v>
      </c>
      <c r="AK304" t="s">
        <v>304</v>
      </c>
      <c r="AL304">
        <v>13108</v>
      </c>
    </row>
    <row r="305" spans="8:38" x14ac:dyDescent="0.3">
      <c r="H305" s="21" t="str">
        <f t="shared" si="57"/>
        <v/>
      </c>
      <c r="I305" s="21" t="str">
        <f t="shared" si="58"/>
        <v/>
      </c>
      <c r="J305" s="29" t="str">
        <f t="shared" si="59"/>
        <v/>
      </c>
      <c r="N305" s="21" t="str">
        <f t="shared" si="60"/>
        <v/>
      </c>
      <c r="O305" t="str">
        <f t="shared" si="61"/>
        <v/>
      </c>
      <c r="Q305" s="29" t="str">
        <f t="shared" si="65"/>
        <v/>
      </c>
      <c r="S305" t="str">
        <f t="shared" si="55"/>
        <v/>
      </c>
      <c r="AA305" s="21" t="str">
        <f t="shared" si="54"/>
        <v/>
      </c>
      <c r="AB305" t="str">
        <f t="shared" si="62"/>
        <v/>
      </c>
      <c r="AD305">
        <f t="shared" si="56"/>
        <v>40016304</v>
      </c>
      <c r="AE305" t="s">
        <v>211</v>
      </c>
      <c r="AF305" t="s">
        <v>749</v>
      </c>
      <c r="AG305">
        <f t="shared" si="63"/>
        <v>16304</v>
      </c>
      <c r="AH305">
        <f t="shared" si="64"/>
        <v>40016304</v>
      </c>
      <c r="AK305" t="s">
        <v>305</v>
      </c>
      <c r="AL305">
        <v>13109</v>
      </c>
    </row>
    <row r="306" spans="8:38" x14ac:dyDescent="0.3">
      <c r="H306" s="21" t="str">
        <f t="shared" si="57"/>
        <v/>
      </c>
      <c r="I306" s="21" t="str">
        <f t="shared" si="58"/>
        <v/>
      </c>
      <c r="J306" s="29" t="str">
        <f t="shared" si="59"/>
        <v/>
      </c>
      <c r="N306" s="21" t="str">
        <f t="shared" si="60"/>
        <v/>
      </c>
      <c r="O306" t="str">
        <f t="shared" si="61"/>
        <v/>
      </c>
      <c r="Q306" s="29" t="str">
        <f t="shared" si="65"/>
        <v/>
      </c>
      <c r="S306" t="str">
        <f t="shared" si="55"/>
        <v/>
      </c>
      <c r="AA306" s="21" t="str">
        <f t="shared" si="54"/>
        <v/>
      </c>
      <c r="AB306" t="str">
        <f t="shared" si="62"/>
        <v/>
      </c>
      <c r="AD306">
        <f t="shared" si="56"/>
        <v>40005701</v>
      </c>
      <c r="AE306" t="s">
        <v>90</v>
      </c>
      <c r="AF306" t="s">
        <v>749</v>
      </c>
      <c r="AG306">
        <f t="shared" si="63"/>
        <v>5701</v>
      </c>
      <c r="AH306">
        <f t="shared" si="64"/>
        <v>40005701</v>
      </c>
      <c r="AK306" t="s">
        <v>306</v>
      </c>
      <c r="AL306">
        <v>13110</v>
      </c>
    </row>
    <row r="307" spans="8:38" x14ac:dyDescent="0.3">
      <c r="H307" s="21" t="str">
        <f t="shared" si="57"/>
        <v/>
      </c>
      <c r="I307" s="21" t="str">
        <f t="shared" si="58"/>
        <v/>
      </c>
      <c r="J307" s="29" t="str">
        <f t="shared" si="59"/>
        <v/>
      </c>
      <c r="N307" s="21" t="str">
        <f t="shared" si="60"/>
        <v/>
      </c>
      <c r="O307" t="str">
        <f t="shared" si="61"/>
        <v/>
      </c>
      <c r="Q307" s="29" t="str">
        <f t="shared" si="65"/>
        <v/>
      </c>
      <c r="S307" t="str">
        <f t="shared" si="55"/>
        <v/>
      </c>
      <c r="AA307" s="21" t="str">
        <f t="shared" si="54"/>
        <v/>
      </c>
      <c r="AB307" t="str">
        <f t="shared" si="62"/>
        <v/>
      </c>
      <c r="AD307">
        <f t="shared" si="56"/>
        <v>40006301</v>
      </c>
      <c r="AE307" t="s">
        <v>123</v>
      </c>
      <c r="AF307" t="s">
        <v>749</v>
      </c>
      <c r="AG307">
        <f t="shared" si="63"/>
        <v>6301</v>
      </c>
      <c r="AH307">
        <f t="shared" si="64"/>
        <v>40006301</v>
      </c>
      <c r="AK307" t="s">
        <v>307</v>
      </c>
      <c r="AL307">
        <v>13111</v>
      </c>
    </row>
    <row r="308" spans="8:38" x14ac:dyDescent="0.3">
      <c r="H308" s="21" t="str">
        <f t="shared" si="57"/>
        <v/>
      </c>
      <c r="I308" s="21" t="str">
        <f t="shared" si="58"/>
        <v/>
      </c>
      <c r="J308" s="29" t="str">
        <f t="shared" si="59"/>
        <v/>
      </c>
      <c r="N308" s="21" t="str">
        <f t="shared" si="60"/>
        <v/>
      </c>
      <c r="O308" t="str">
        <f t="shared" si="61"/>
        <v/>
      </c>
      <c r="Q308" s="29" t="str">
        <f t="shared" si="65"/>
        <v/>
      </c>
      <c r="S308" t="str">
        <f t="shared" si="55"/>
        <v/>
      </c>
      <c r="AA308" s="21" t="str">
        <f t="shared" si="54"/>
        <v/>
      </c>
      <c r="AB308" t="str">
        <f t="shared" si="62"/>
        <v/>
      </c>
      <c r="AD308">
        <f t="shared" si="56"/>
        <v>40012104</v>
      </c>
      <c r="AE308" t="s">
        <v>290</v>
      </c>
      <c r="AF308" t="s">
        <v>749</v>
      </c>
      <c r="AG308">
        <f t="shared" si="63"/>
        <v>12104</v>
      </c>
      <c r="AH308">
        <f t="shared" si="64"/>
        <v>40012104</v>
      </c>
      <c r="AK308" t="s">
        <v>308</v>
      </c>
      <c r="AL308">
        <v>13112</v>
      </c>
    </row>
    <row r="309" spans="8:38" x14ac:dyDescent="0.3">
      <c r="H309" s="21" t="str">
        <f t="shared" si="57"/>
        <v/>
      </c>
      <c r="I309" s="21" t="str">
        <f t="shared" si="58"/>
        <v/>
      </c>
      <c r="J309" s="29" t="str">
        <f t="shared" si="59"/>
        <v/>
      </c>
      <c r="N309" s="21" t="str">
        <f t="shared" si="60"/>
        <v/>
      </c>
      <c r="O309" t="str">
        <f t="shared" si="61"/>
        <v/>
      </c>
      <c r="Q309" s="29" t="str">
        <f t="shared" si="65"/>
        <v/>
      </c>
      <c r="S309" t="str">
        <f t="shared" si="55"/>
        <v/>
      </c>
      <c r="AA309" s="21" t="str">
        <f t="shared" si="54"/>
        <v/>
      </c>
      <c r="AB309" t="str">
        <f t="shared" si="62"/>
        <v/>
      </c>
      <c r="AD309">
        <f t="shared" si="56"/>
        <v>40016108</v>
      </c>
      <c r="AE309" t="s">
        <v>212</v>
      </c>
      <c r="AF309" t="s">
        <v>749</v>
      </c>
      <c r="AG309">
        <f t="shared" si="63"/>
        <v>16108</v>
      </c>
      <c r="AH309">
        <f t="shared" si="64"/>
        <v>40016108</v>
      </c>
      <c r="AK309" t="s">
        <v>309</v>
      </c>
      <c r="AL309">
        <v>13113</v>
      </c>
    </row>
    <row r="310" spans="8:38" x14ac:dyDescent="0.3">
      <c r="H310" s="21" t="str">
        <f t="shared" si="57"/>
        <v/>
      </c>
      <c r="I310" s="21" t="str">
        <f t="shared" si="58"/>
        <v/>
      </c>
      <c r="J310" s="29" t="str">
        <f t="shared" si="59"/>
        <v/>
      </c>
      <c r="N310" s="21" t="str">
        <f t="shared" si="60"/>
        <v/>
      </c>
      <c r="O310" t="str">
        <f t="shared" si="61"/>
        <v/>
      </c>
      <c r="Q310" s="29" t="str">
        <f t="shared" si="65"/>
        <v/>
      </c>
      <c r="S310" t="str">
        <f t="shared" si="55"/>
        <v/>
      </c>
      <c r="AA310" s="21" t="str">
        <f t="shared" si="54"/>
        <v/>
      </c>
      <c r="AB310" t="str">
        <f t="shared" si="62"/>
        <v/>
      </c>
      <c r="AD310">
        <f t="shared" si="56"/>
        <v>40007406</v>
      </c>
      <c r="AE310" t="s">
        <v>159</v>
      </c>
      <c r="AF310" t="s">
        <v>749</v>
      </c>
      <c r="AG310">
        <f t="shared" si="63"/>
        <v>7406</v>
      </c>
      <c r="AH310">
        <f t="shared" si="64"/>
        <v>40007406</v>
      </c>
      <c r="AK310" t="s">
        <v>310</v>
      </c>
      <c r="AL310">
        <v>13114</v>
      </c>
    </row>
    <row r="311" spans="8:38" x14ac:dyDescent="0.3">
      <c r="H311" s="21" t="str">
        <f t="shared" si="57"/>
        <v/>
      </c>
      <c r="I311" s="21" t="str">
        <f t="shared" si="58"/>
        <v/>
      </c>
      <c r="J311" s="29" t="str">
        <f t="shared" si="59"/>
        <v/>
      </c>
      <c r="N311" s="21" t="str">
        <f t="shared" si="60"/>
        <v/>
      </c>
      <c r="O311" t="str">
        <f t="shared" si="61"/>
        <v/>
      </c>
      <c r="Q311" s="29" t="str">
        <f t="shared" si="65"/>
        <v/>
      </c>
      <c r="S311" t="str">
        <f t="shared" si="55"/>
        <v/>
      </c>
      <c r="AA311" s="21" t="str">
        <f t="shared" si="54"/>
        <v/>
      </c>
      <c r="AB311" t="str">
        <f t="shared" si="62"/>
        <v/>
      </c>
      <c r="AD311">
        <f t="shared" si="56"/>
        <v>40013129</v>
      </c>
      <c r="AE311" t="s">
        <v>324</v>
      </c>
      <c r="AF311" t="s">
        <v>749</v>
      </c>
      <c r="AG311">
        <f t="shared" si="63"/>
        <v>13129</v>
      </c>
      <c r="AH311">
        <f t="shared" si="64"/>
        <v>40013129</v>
      </c>
      <c r="AK311" t="s">
        <v>311</v>
      </c>
      <c r="AL311">
        <v>13115</v>
      </c>
    </row>
    <row r="312" spans="8:38" x14ac:dyDescent="0.3">
      <c r="H312" s="21" t="str">
        <f t="shared" si="57"/>
        <v/>
      </c>
      <c r="I312" s="21" t="str">
        <f t="shared" si="58"/>
        <v/>
      </c>
      <c r="J312" s="29" t="str">
        <f t="shared" si="59"/>
        <v/>
      </c>
      <c r="N312" s="21" t="str">
        <f t="shared" si="60"/>
        <v/>
      </c>
      <c r="O312" t="str">
        <f t="shared" si="61"/>
        <v/>
      </c>
      <c r="Q312" s="29" t="str">
        <f t="shared" si="65"/>
        <v/>
      </c>
      <c r="S312" t="str">
        <f t="shared" si="55"/>
        <v/>
      </c>
      <c r="AA312" s="21" t="str">
        <f t="shared" ref="AA312:AA375" si="66">+IF(Y312="","",AA311+1)</f>
        <v/>
      </c>
      <c r="AB312" t="str">
        <f t="shared" si="62"/>
        <v/>
      </c>
      <c r="AD312">
        <f t="shared" si="56"/>
        <v>40013203</v>
      </c>
      <c r="AE312" t="s">
        <v>330</v>
      </c>
      <c r="AF312" t="s">
        <v>749</v>
      </c>
      <c r="AG312">
        <f t="shared" si="63"/>
        <v>13203</v>
      </c>
      <c r="AH312">
        <f t="shared" si="64"/>
        <v>40013203</v>
      </c>
      <c r="AK312" t="s">
        <v>312</v>
      </c>
      <c r="AL312">
        <v>13116</v>
      </c>
    </row>
    <row r="313" spans="8:38" x14ac:dyDescent="0.3">
      <c r="H313" s="21" t="str">
        <f t="shared" si="57"/>
        <v/>
      </c>
      <c r="I313" s="21" t="str">
        <f t="shared" si="58"/>
        <v/>
      </c>
      <c r="J313" s="29" t="str">
        <f t="shared" si="59"/>
        <v/>
      </c>
      <c r="N313" s="21" t="str">
        <f t="shared" si="60"/>
        <v/>
      </c>
      <c r="O313" t="str">
        <f t="shared" si="61"/>
        <v/>
      </c>
      <c r="Q313" s="29" t="str">
        <f t="shared" si="65"/>
        <v/>
      </c>
      <c r="S313" t="str">
        <f t="shared" si="55"/>
        <v/>
      </c>
      <c r="AA313" s="21" t="str">
        <f t="shared" si="66"/>
        <v/>
      </c>
      <c r="AB313" t="str">
        <f t="shared" si="62"/>
        <v/>
      </c>
      <c r="AD313">
        <f t="shared" si="56"/>
        <v>40010306</v>
      </c>
      <c r="AE313" t="s">
        <v>272</v>
      </c>
      <c r="AF313" t="s">
        <v>749</v>
      </c>
      <c r="AG313">
        <f t="shared" si="63"/>
        <v>10306</v>
      </c>
      <c r="AH313">
        <f t="shared" si="64"/>
        <v>40010306</v>
      </c>
      <c r="AK313" t="s">
        <v>313</v>
      </c>
      <c r="AL313">
        <v>13117</v>
      </c>
    </row>
    <row r="314" spans="8:38" x14ac:dyDescent="0.3">
      <c r="H314" s="21" t="str">
        <f t="shared" si="57"/>
        <v/>
      </c>
      <c r="I314" s="21" t="str">
        <f t="shared" si="58"/>
        <v/>
      </c>
      <c r="J314" s="29" t="str">
        <f t="shared" si="59"/>
        <v/>
      </c>
      <c r="N314" s="21" t="str">
        <f t="shared" si="60"/>
        <v/>
      </c>
      <c r="O314" t="str">
        <f t="shared" si="61"/>
        <v/>
      </c>
      <c r="Q314" s="29" t="str">
        <f t="shared" si="65"/>
        <v/>
      </c>
      <c r="S314" t="str">
        <f t="shared" si="55"/>
        <v/>
      </c>
      <c r="AA314" s="21" t="str">
        <f t="shared" si="66"/>
        <v/>
      </c>
      <c r="AB314" t="str">
        <f t="shared" si="62"/>
        <v/>
      </c>
      <c r="AD314">
        <f t="shared" si="56"/>
        <v>40013130</v>
      </c>
      <c r="AE314" t="s">
        <v>325</v>
      </c>
      <c r="AF314" t="s">
        <v>749</v>
      </c>
      <c r="AG314">
        <f t="shared" si="63"/>
        <v>13130</v>
      </c>
      <c r="AH314">
        <f t="shared" si="64"/>
        <v>40013130</v>
      </c>
      <c r="AK314" t="s">
        <v>314</v>
      </c>
      <c r="AL314">
        <v>13118</v>
      </c>
    </row>
    <row r="315" spans="8:38" x14ac:dyDescent="0.3">
      <c r="H315" s="21" t="str">
        <f t="shared" si="57"/>
        <v/>
      </c>
      <c r="I315" s="21" t="str">
        <f t="shared" si="58"/>
        <v/>
      </c>
      <c r="J315" s="29" t="str">
        <f t="shared" si="59"/>
        <v/>
      </c>
      <c r="N315" s="21" t="str">
        <f t="shared" si="60"/>
        <v/>
      </c>
      <c r="O315" t="str">
        <f t="shared" si="61"/>
        <v/>
      </c>
      <c r="Q315" s="29" t="str">
        <f t="shared" si="65"/>
        <v/>
      </c>
      <c r="S315" t="str">
        <f t="shared" si="55"/>
        <v/>
      </c>
      <c r="AA315" s="21" t="str">
        <f t="shared" si="66"/>
        <v/>
      </c>
      <c r="AB315" t="str">
        <f t="shared" si="62"/>
        <v/>
      </c>
      <c r="AD315">
        <f t="shared" si="56"/>
        <v>40016305</v>
      </c>
      <c r="AE315" t="s">
        <v>213</v>
      </c>
      <c r="AF315" t="s">
        <v>749</v>
      </c>
      <c r="AG315">
        <f t="shared" si="63"/>
        <v>16305</v>
      </c>
      <c r="AH315">
        <f t="shared" si="64"/>
        <v>40016305</v>
      </c>
      <c r="AK315" t="s">
        <v>315</v>
      </c>
      <c r="AL315">
        <v>13119</v>
      </c>
    </row>
    <row r="316" spans="8:38" x14ac:dyDescent="0.3">
      <c r="H316" s="21" t="str">
        <f t="shared" si="57"/>
        <v/>
      </c>
      <c r="I316" s="21" t="str">
        <f t="shared" si="58"/>
        <v/>
      </c>
      <c r="J316" s="29" t="str">
        <f t="shared" si="59"/>
        <v/>
      </c>
      <c r="N316" s="21" t="str">
        <f t="shared" si="60"/>
        <v/>
      </c>
      <c r="O316" t="str">
        <f t="shared" si="61"/>
        <v/>
      </c>
      <c r="Q316" s="29" t="str">
        <f t="shared" si="65"/>
        <v/>
      </c>
      <c r="S316" t="str">
        <f t="shared" si="55"/>
        <v/>
      </c>
      <c r="AA316" s="21" t="str">
        <f t="shared" si="66"/>
        <v/>
      </c>
      <c r="AB316" t="str">
        <f t="shared" si="62"/>
        <v/>
      </c>
      <c r="AD316">
        <f t="shared" si="56"/>
        <v>40010307</v>
      </c>
      <c r="AE316" t="s">
        <v>273</v>
      </c>
      <c r="AF316" t="s">
        <v>749</v>
      </c>
      <c r="AG316">
        <f t="shared" si="63"/>
        <v>10307</v>
      </c>
      <c r="AH316">
        <f t="shared" si="64"/>
        <v>40010307</v>
      </c>
      <c r="AK316" t="s">
        <v>316</v>
      </c>
      <c r="AL316">
        <v>13120</v>
      </c>
    </row>
    <row r="317" spans="8:38" x14ac:dyDescent="0.3">
      <c r="H317" s="21" t="str">
        <f t="shared" si="57"/>
        <v/>
      </c>
      <c r="I317" s="21" t="str">
        <f t="shared" si="58"/>
        <v/>
      </c>
      <c r="J317" s="29" t="str">
        <f t="shared" si="59"/>
        <v/>
      </c>
      <c r="N317" s="21" t="str">
        <f t="shared" si="60"/>
        <v/>
      </c>
      <c r="O317" t="str">
        <f t="shared" si="61"/>
        <v/>
      </c>
      <c r="Q317" s="29" t="str">
        <f t="shared" si="65"/>
        <v/>
      </c>
      <c r="S317" t="str">
        <f t="shared" si="55"/>
        <v/>
      </c>
      <c r="AA317" s="21" t="str">
        <f t="shared" si="66"/>
        <v/>
      </c>
      <c r="AB317" t="str">
        <f t="shared" si="62"/>
        <v/>
      </c>
      <c r="AD317">
        <f t="shared" si="56"/>
        <v>40013505</v>
      </c>
      <c r="AE317" t="s">
        <v>342</v>
      </c>
      <c r="AF317" t="s">
        <v>749</v>
      </c>
      <c r="AG317">
        <f t="shared" si="63"/>
        <v>13505</v>
      </c>
      <c r="AH317">
        <f t="shared" si="64"/>
        <v>40013505</v>
      </c>
      <c r="AK317" t="s">
        <v>317</v>
      </c>
      <c r="AL317">
        <v>13121</v>
      </c>
    </row>
    <row r="318" spans="8:38" x14ac:dyDescent="0.3">
      <c r="H318" s="21" t="str">
        <f t="shared" si="57"/>
        <v/>
      </c>
      <c r="I318" s="21" t="str">
        <f t="shared" si="58"/>
        <v/>
      </c>
      <c r="J318" s="29" t="str">
        <f t="shared" si="59"/>
        <v/>
      </c>
      <c r="N318" s="21" t="str">
        <f t="shared" si="60"/>
        <v/>
      </c>
      <c r="O318" t="str">
        <f t="shared" si="61"/>
        <v/>
      </c>
      <c r="Q318" s="29" t="str">
        <f t="shared" si="65"/>
        <v/>
      </c>
      <c r="S318" t="str">
        <f t="shared" si="55"/>
        <v/>
      </c>
      <c r="AA318" s="21" t="str">
        <f t="shared" si="66"/>
        <v/>
      </c>
      <c r="AB318" t="str">
        <f t="shared" si="62"/>
        <v/>
      </c>
      <c r="AD318">
        <f t="shared" si="56"/>
        <v>40002203</v>
      </c>
      <c r="AE318" t="s">
        <v>38</v>
      </c>
      <c r="AF318" t="s">
        <v>749</v>
      </c>
      <c r="AG318">
        <f t="shared" si="63"/>
        <v>2203</v>
      </c>
      <c r="AH318">
        <f t="shared" si="64"/>
        <v>40002203</v>
      </c>
      <c r="AK318" t="s">
        <v>318</v>
      </c>
      <c r="AL318">
        <v>13122</v>
      </c>
    </row>
    <row r="319" spans="8:38" x14ac:dyDescent="0.3">
      <c r="H319" s="21" t="str">
        <f t="shared" si="57"/>
        <v/>
      </c>
      <c r="I319" s="21" t="str">
        <f t="shared" si="58"/>
        <v/>
      </c>
      <c r="J319" s="29" t="str">
        <f t="shared" si="59"/>
        <v/>
      </c>
      <c r="N319" s="21" t="str">
        <f t="shared" si="60"/>
        <v/>
      </c>
      <c r="O319" t="str">
        <f t="shared" si="61"/>
        <v/>
      </c>
      <c r="Q319" s="29" t="str">
        <f t="shared" si="65"/>
        <v/>
      </c>
      <c r="S319" t="str">
        <f t="shared" si="55"/>
        <v/>
      </c>
      <c r="AA319" s="21" t="str">
        <f t="shared" si="66"/>
        <v/>
      </c>
      <c r="AB319" t="str">
        <f t="shared" si="62"/>
        <v/>
      </c>
      <c r="AD319">
        <f t="shared" si="56"/>
        <v>40008108</v>
      </c>
      <c r="AE319" t="s">
        <v>169</v>
      </c>
      <c r="AF319" t="s">
        <v>749</v>
      </c>
      <c r="AG319">
        <f t="shared" si="63"/>
        <v>8108</v>
      </c>
      <c r="AH319">
        <f t="shared" si="64"/>
        <v>40008108</v>
      </c>
      <c r="AK319" t="s">
        <v>319</v>
      </c>
      <c r="AL319">
        <v>13123</v>
      </c>
    </row>
    <row r="320" spans="8:38" x14ac:dyDescent="0.3">
      <c r="H320" s="21" t="str">
        <f t="shared" si="57"/>
        <v/>
      </c>
      <c r="I320" s="21" t="str">
        <f t="shared" si="58"/>
        <v/>
      </c>
      <c r="J320" s="29" t="str">
        <f t="shared" si="59"/>
        <v/>
      </c>
      <c r="N320" s="21" t="str">
        <f t="shared" si="60"/>
        <v/>
      </c>
      <c r="O320" t="str">
        <f t="shared" si="61"/>
        <v/>
      </c>
      <c r="Q320" s="29" t="str">
        <f t="shared" si="65"/>
        <v/>
      </c>
      <c r="S320" t="str">
        <f t="shared" si="55"/>
        <v/>
      </c>
      <c r="AA320" s="21" t="str">
        <f t="shared" si="66"/>
        <v/>
      </c>
      <c r="AB320" t="str">
        <f t="shared" si="62"/>
        <v/>
      </c>
      <c r="AD320">
        <f t="shared" si="56"/>
        <v>40007110</v>
      </c>
      <c r="AE320" t="s">
        <v>141</v>
      </c>
      <c r="AF320" t="s">
        <v>749</v>
      </c>
      <c r="AG320">
        <f t="shared" si="63"/>
        <v>7110</v>
      </c>
      <c r="AH320">
        <f t="shared" si="64"/>
        <v>40007110</v>
      </c>
      <c r="AK320" t="s">
        <v>320</v>
      </c>
      <c r="AL320">
        <v>13124</v>
      </c>
    </row>
    <row r="321" spans="8:38" x14ac:dyDescent="0.3">
      <c r="H321" s="21" t="str">
        <f t="shared" si="57"/>
        <v/>
      </c>
      <c r="I321" s="21" t="str">
        <f t="shared" si="58"/>
        <v/>
      </c>
      <c r="J321" s="29" t="str">
        <f t="shared" si="59"/>
        <v/>
      </c>
      <c r="N321" s="21" t="str">
        <f t="shared" si="60"/>
        <v/>
      </c>
      <c r="O321" t="str">
        <f t="shared" si="61"/>
        <v/>
      </c>
      <c r="Q321" s="29" t="str">
        <f t="shared" si="65"/>
        <v/>
      </c>
      <c r="S321" t="str">
        <f t="shared" si="55"/>
        <v/>
      </c>
      <c r="AA321" s="21" t="str">
        <f t="shared" si="66"/>
        <v/>
      </c>
      <c r="AB321" t="str">
        <f t="shared" si="62"/>
        <v/>
      </c>
      <c r="AD321">
        <f t="shared" si="56"/>
        <v>40013131</v>
      </c>
      <c r="AE321" t="s">
        <v>326</v>
      </c>
      <c r="AF321" t="s">
        <v>749</v>
      </c>
      <c r="AG321">
        <f t="shared" si="63"/>
        <v>13131</v>
      </c>
      <c r="AH321">
        <f t="shared" si="64"/>
        <v>40013131</v>
      </c>
      <c r="AK321" t="s">
        <v>321</v>
      </c>
      <c r="AL321">
        <v>13125</v>
      </c>
    </row>
    <row r="322" spans="8:38" x14ac:dyDescent="0.3">
      <c r="H322" s="21" t="str">
        <f t="shared" si="57"/>
        <v/>
      </c>
      <c r="I322" s="21" t="str">
        <f t="shared" si="58"/>
        <v/>
      </c>
      <c r="J322" s="29" t="str">
        <f t="shared" si="59"/>
        <v/>
      </c>
      <c r="N322" s="21" t="str">
        <f t="shared" si="60"/>
        <v/>
      </c>
      <c r="O322" t="str">
        <f t="shared" si="61"/>
        <v/>
      </c>
      <c r="Q322" s="29" t="str">
        <f t="shared" si="65"/>
        <v/>
      </c>
      <c r="S322" t="str">
        <f t="shared" si="55"/>
        <v/>
      </c>
      <c r="AA322" s="21" t="str">
        <f t="shared" si="66"/>
        <v/>
      </c>
      <c r="AB322" t="str">
        <f t="shared" si="62"/>
        <v/>
      </c>
      <c r="AD322">
        <f t="shared" si="56"/>
        <v>40008310</v>
      </c>
      <c r="AE322" t="s">
        <v>190</v>
      </c>
      <c r="AF322" t="s">
        <v>749</v>
      </c>
      <c r="AG322">
        <f t="shared" si="63"/>
        <v>8310</v>
      </c>
      <c r="AH322">
        <f t="shared" si="64"/>
        <v>40008310</v>
      </c>
      <c r="AK322" t="s">
        <v>322</v>
      </c>
      <c r="AL322">
        <v>13126</v>
      </c>
    </row>
    <row r="323" spans="8:38" x14ac:dyDescent="0.3">
      <c r="H323" s="21" t="str">
        <f t="shared" si="57"/>
        <v/>
      </c>
      <c r="I323" s="21" t="str">
        <f t="shared" si="58"/>
        <v/>
      </c>
      <c r="J323" s="29" t="str">
        <f t="shared" si="59"/>
        <v/>
      </c>
      <c r="N323" s="21" t="str">
        <f t="shared" si="60"/>
        <v/>
      </c>
      <c r="O323" t="str">
        <f t="shared" si="61"/>
        <v/>
      </c>
      <c r="Q323" s="29" t="str">
        <f t="shared" si="65"/>
        <v/>
      </c>
      <c r="S323" t="str">
        <f t="shared" si="55"/>
        <v/>
      </c>
      <c r="AA323" s="21" t="str">
        <f t="shared" si="66"/>
        <v/>
      </c>
      <c r="AB323" t="str">
        <f t="shared" si="62"/>
        <v/>
      </c>
      <c r="AD323">
        <f t="shared" si="56"/>
        <v>40006117</v>
      </c>
      <c r="AE323" t="s">
        <v>116</v>
      </c>
      <c r="AF323" t="s">
        <v>749</v>
      </c>
      <c r="AG323">
        <f t="shared" si="63"/>
        <v>6117</v>
      </c>
      <c r="AH323">
        <f t="shared" si="64"/>
        <v>40006117</v>
      </c>
      <c r="AK323" t="s">
        <v>16</v>
      </c>
      <c r="AL323">
        <v>13127</v>
      </c>
    </row>
    <row r="324" spans="8:38" x14ac:dyDescent="0.3">
      <c r="H324" s="21" t="str">
        <f t="shared" si="57"/>
        <v/>
      </c>
      <c r="I324" s="21" t="str">
        <f t="shared" si="58"/>
        <v/>
      </c>
      <c r="J324" s="29" t="str">
        <f t="shared" si="59"/>
        <v/>
      </c>
      <c r="N324" s="21" t="str">
        <f t="shared" si="60"/>
        <v/>
      </c>
      <c r="O324" t="str">
        <f t="shared" si="61"/>
        <v/>
      </c>
      <c r="Q324" s="29" t="str">
        <f t="shared" si="65"/>
        <v/>
      </c>
      <c r="S324" t="str">
        <f t="shared" ref="S324:S388" si="67">+Q324</f>
        <v/>
      </c>
      <c r="AA324" s="21" t="str">
        <f t="shared" si="66"/>
        <v/>
      </c>
      <c r="AB324" t="str">
        <f t="shared" si="62"/>
        <v/>
      </c>
      <c r="AD324">
        <f t="shared" ref="AD324:AD387" si="68">++IF(AE324="","",VLOOKUP(AF324,$R$4:$S$50,2,0)*10000000+AG324)</f>
        <v>40008311</v>
      </c>
      <c r="AE324" t="s">
        <v>191</v>
      </c>
      <c r="AF324" t="s">
        <v>749</v>
      </c>
      <c r="AG324">
        <f t="shared" si="63"/>
        <v>8311</v>
      </c>
      <c r="AH324">
        <f t="shared" si="64"/>
        <v>40008311</v>
      </c>
      <c r="AK324" t="s">
        <v>323</v>
      </c>
      <c r="AL324">
        <v>13128</v>
      </c>
    </row>
    <row r="325" spans="8:38" x14ac:dyDescent="0.3">
      <c r="H325" s="21" t="str">
        <f t="shared" ref="H325:H388" si="69">+IF(G325="","",H324+1)</f>
        <v/>
      </c>
      <c r="I325" s="21" t="str">
        <f t="shared" ref="I325:I388" si="70">+IF(H325="","",I324+1)</f>
        <v/>
      </c>
      <c r="J325" s="29" t="str">
        <f t="shared" ref="J325:J388" si="71">+IF(G325="","","T-"&amp;VLOOKUP(H325,$A$4:$C$46,3,0)+I325-1)</f>
        <v/>
      </c>
      <c r="N325" s="21" t="str">
        <f t="shared" ref="N325:N388" si="72">+IF(L325="","",N324+1)</f>
        <v/>
      </c>
      <c r="O325" t="str">
        <f t="shared" ref="O325:O388" si="73">+IF(L325="","","C-"&amp;VLOOKUP(M325,$A$4:$C$495,3,0)+N325)</f>
        <v/>
      </c>
      <c r="Q325" s="29" t="str">
        <f t="shared" si="65"/>
        <v/>
      </c>
      <c r="S325" t="str">
        <f t="shared" si="67"/>
        <v/>
      </c>
      <c r="AA325" s="21" t="str">
        <f t="shared" si="66"/>
        <v/>
      </c>
      <c r="AB325" t="str">
        <f t="shared" ref="AB325:AB388" si="74">+IF(Y325="","","M-"&amp;VLOOKUP(Z325,$A$4:$C$390,3,0)+AA325)</f>
        <v/>
      </c>
      <c r="AD325">
        <f t="shared" si="68"/>
        <v>40006310</v>
      </c>
      <c r="AE325" t="s">
        <v>132</v>
      </c>
      <c r="AF325" t="s">
        <v>749</v>
      </c>
      <c r="AG325">
        <f t="shared" ref="AG325:AG366" si="75">+IF(AE325="","",VLOOKUP(AE325,$AK$3:$AL$20000,2,0))</f>
        <v>6310</v>
      </c>
      <c r="AH325">
        <f t="shared" ref="AH325:AH366" si="76">+AD325</f>
        <v>40006310</v>
      </c>
      <c r="AK325" t="s">
        <v>324</v>
      </c>
      <c r="AL325">
        <v>13129</v>
      </c>
    </row>
    <row r="326" spans="8:38" x14ac:dyDescent="0.3">
      <c r="H326" s="21" t="str">
        <f t="shared" si="69"/>
        <v/>
      </c>
      <c r="I326" s="21" t="str">
        <f t="shared" si="70"/>
        <v/>
      </c>
      <c r="J326" s="29" t="str">
        <f t="shared" si="71"/>
        <v/>
      </c>
      <c r="N326" s="21" t="str">
        <f t="shared" si="72"/>
        <v/>
      </c>
      <c r="O326" t="str">
        <f t="shared" si="73"/>
        <v/>
      </c>
      <c r="Q326" s="29" t="str">
        <f t="shared" ref="Q326:Q389" si="77">++IF(R326="","",Q325+1)</f>
        <v/>
      </c>
      <c r="S326" t="str">
        <f t="shared" si="67"/>
        <v/>
      </c>
      <c r="AA326" s="21" t="str">
        <f t="shared" si="66"/>
        <v/>
      </c>
      <c r="AB326" t="str">
        <f t="shared" si="74"/>
        <v/>
      </c>
      <c r="AD326">
        <f t="shared" si="68"/>
        <v>40008109</v>
      </c>
      <c r="AE326" t="s">
        <v>170</v>
      </c>
      <c r="AF326" t="s">
        <v>749</v>
      </c>
      <c r="AG326">
        <f t="shared" si="75"/>
        <v>8109</v>
      </c>
      <c r="AH326">
        <f t="shared" si="76"/>
        <v>40008109</v>
      </c>
      <c r="AK326" t="s">
        <v>325</v>
      </c>
      <c r="AL326">
        <v>13130</v>
      </c>
    </row>
    <row r="327" spans="8:38" x14ac:dyDescent="0.3">
      <c r="H327" s="21" t="str">
        <f t="shared" si="69"/>
        <v/>
      </c>
      <c r="I327" s="21" t="str">
        <f t="shared" si="70"/>
        <v/>
      </c>
      <c r="J327" s="29" t="str">
        <f t="shared" si="71"/>
        <v/>
      </c>
      <c r="N327" s="21" t="str">
        <f t="shared" si="72"/>
        <v/>
      </c>
      <c r="O327" t="str">
        <f t="shared" si="73"/>
        <v/>
      </c>
      <c r="Q327" s="29" t="str">
        <f t="shared" si="77"/>
        <v/>
      </c>
      <c r="S327" t="str">
        <f t="shared" si="67"/>
        <v/>
      </c>
      <c r="AA327" s="21" t="str">
        <f t="shared" si="66"/>
        <v/>
      </c>
      <c r="AB327" t="str">
        <f t="shared" si="74"/>
        <v/>
      </c>
      <c r="AD327">
        <f t="shared" si="68"/>
        <v>40005706</v>
      </c>
      <c r="AE327" t="s">
        <v>95</v>
      </c>
      <c r="AF327" t="s">
        <v>749</v>
      </c>
      <c r="AG327">
        <f t="shared" si="75"/>
        <v>5706</v>
      </c>
      <c r="AH327">
        <f t="shared" si="76"/>
        <v>40005706</v>
      </c>
      <c r="AK327" t="s">
        <v>326</v>
      </c>
      <c r="AL327">
        <v>13131</v>
      </c>
    </row>
    <row r="328" spans="8:38" x14ac:dyDescent="0.3">
      <c r="H328" s="21" t="str">
        <f t="shared" si="69"/>
        <v/>
      </c>
      <c r="I328" s="21" t="str">
        <f t="shared" si="70"/>
        <v/>
      </c>
      <c r="J328" s="29" t="str">
        <f t="shared" si="71"/>
        <v/>
      </c>
      <c r="N328" s="21" t="str">
        <f t="shared" si="72"/>
        <v/>
      </c>
      <c r="O328" t="str">
        <f t="shared" si="73"/>
        <v/>
      </c>
      <c r="Q328" s="29" t="str">
        <f t="shared" si="77"/>
        <v/>
      </c>
      <c r="S328" t="str">
        <f t="shared" si="67"/>
        <v/>
      </c>
      <c r="AA328" s="21" t="str">
        <f t="shared" si="66"/>
        <v/>
      </c>
      <c r="AB328" t="str">
        <f t="shared" si="74"/>
        <v/>
      </c>
      <c r="AD328">
        <f t="shared" si="68"/>
        <v>40013101</v>
      </c>
      <c r="AE328" t="s">
        <v>297</v>
      </c>
      <c r="AF328" t="s">
        <v>749</v>
      </c>
      <c r="AG328">
        <f t="shared" si="75"/>
        <v>13101</v>
      </c>
      <c r="AH328">
        <f t="shared" si="76"/>
        <v>40013101</v>
      </c>
      <c r="AK328" t="s">
        <v>327</v>
      </c>
      <c r="AL328">
        <v>13132</v>
      </c>
    </row>
    <row r="329" spans="8:38" x14ac:dyDescent="0.3">
      <c r="H329" s="21" t="str">
        <f t="shared" si="69"/>
        <v/>
      </c>
      <c r="I329" s="21" t="str">
        <f t="shared" si="70"/>
        <v/>
      </c>
      <c r="J329" s="29" t="str">
        <f t="shared" si="71"/>
        <v/>
      </c>
      <c r="N329" s="21" t="str">
        <f t="shared" si="72"/>
        <v/>
      </c>
      <c r="O329" t="str">
        <f t="shared" si="73"/>
        <v/>
      </c>
      <c r="Q329" s="29" t="str">
        <f t="shared" si="77"/>
        <v/>
      </c>
      <c r="S329" t="str">
        <f t="shared" si="67"/>
        <v/>
      </c>
      <c r="AA329" s="21" t="str">
        <f t="shared" si="66"/>
        <v/>
      </c>
      <c r="AB329" t="str">
        <f t="shared" si="74"/>
        <v/>
      </c>
      <c r="AD329">
        <f t="shared" si="68"/>
        <v>40005606</v>
      </c>
      <c r="AE329" t="s">
        <v>89</v>
      </c>
      <c r="AF329" t="s">
        <v>749</v>
      </c>
      <c r="AG329">
        <f t="shared" si="75"/>
        <v>5606</v>
      </c>
      <c r="AH329">
        <f t="shared" si="76"/>
        <v>40005606</v>
      </c>
      <c r="AK329" t="s">
        <v>328</v>
      </c>
      <c r="AL329">
        <v>13201</v>
      </c>
    </row>
    <row r="330" spans="8:38" x14ac:dyDescent="0.3">
      <c r="H330" s="21" t="str">
        <f t="shared" si="69"/>
        <v/>
      </c>
      <c r="I330" s="21" t="str">
        <f t="shared" si="70"/>
        <v/>
      </c>
      <c r="J330" s="29" t="str">
        <f t="shared" si="71"/>
        <v/>
      </c>
      <c r="N330" s="21" t="str">
        <f t="shared" si="72"/>
        <v/>
      </c>
      <c r="O330" t="str">
        <f t="shared" si="73"/>
        <v/>
      </c>
      <c r="Q330" s="29" t="str">
        <f t="shared" si="77"/>
        <v/>
      </c>
      <c r="S330" t="str">
        <f t="shared" si="67"/>
        <v/>
      </c>
      <c r="AA330" s="21" t="str">
        <f t="shared" si="66"/>
        <v/>
      </c>
      <c r="AB330" t="str">
        <f t="shared" si="74"/>
        <v/>
      </c>
      <c r="AD330">
        <f t="shared" si="68"/>
        <v>40002103</v>
      </c>
      <c r="AE330" t="s">
        <v>34</v>
      </c>
      <c r="AF330" t="s">
        <v>749</v>
      </c>
      <c r="AG330">
        <f t="shared" si="75"/>
        <v>2103</v>
      </c>
      <c r="AH330">
        <f t="shared" si="76"/>
        <v>40002103</v>
      </c>
      <c r="AK330" t="s">
        <v>329</v>
      </c>
      <c r="AL330">
        <v>13202</v>
      </c>
    </row>
    <row r="331" spans="8:38" x14ac:dyDescent="0.3">
      <c r="H331" s="21" t="str">
        <f t="shared" si="69"/>
        <v/>
      </c>
      <c r="I331" s="21" t="str">
        <f t="shared" si="70"/>
        <v/>
      </c>
      <c r="J331" s="29" t="str">
        <f t="shared" si="71"/>
        <v/>
      </c>
      <c r="N331" s="21" t="str">
        <f t="shared" si="72"/>
        <v/>
      </c>
      <c r="O331" t="str">
        <f t="shared" si="73"/>
        <v/>
      </c>
      <c r="Q331" s="29" t="str">
        <f t="shared" si="77"/>
        <v/>
      </c>
      <c r="S331" t="str">
        <f t="shared" si="67"/>
        <v/>
      </c>
      <c r="AA331" s="21" t="str">
        <f t="shared" si="66"/>
        <v/>
      </c>
      <c r="AB331" t="str">
        <f t="shared" si="74"/>
        <v/>
      </c>
      <c r="AD331">
        <f t="shared" si="68"/>
        <v>40013601</v>
      </c>
      <c r="AE331" t="s">
        <v>343</v>
      </c>
      <c r="AF331" t="s">
        <v>749</v>
      </c>
      <c r="AG331">
        <f t="shared" si="75"/>
        <v>13601</v>
      </c>
      <c r="AH331">
        <f t="shared" si="76"/>
        <v>40013601</v>
      </c>
      <c r="AK331" t="s">
        <v>330</v>
      </c>
      <c r="AL331">
        <v>13203</v>
      </c>
    </row>
    <row r="332" spans="8:38" x14ac:dyDescent="0.3">
      <c r="H332" s="21" t="str">
        <f t="shared" si="69"/>
        <v/>
      </c>
      <c r="I332" s="21" t="str">
        <f t="shared" si="70"/>
        <v/>
      </c>
      <c r="J332" s="29" t="str">
        <f t="shared" si="71"/>
        <v/>
      </c>
      <c r="N332" s="21" t="str">
        <f t="shared" si="72"/>
        <v/>
      </c>
      <c r="O332" t="str">
        <f t="shared" si="73"/>
        <v/>
      </c>
      <c r="Q332" s="29" t="str">
        <f t="shared" si="77"/>
        <v/>
      </c>
      <c r="S332" t="str">
        <f t="shared" si="67"/>
        <v/>
      </c>
      <c r="AA332" s="21" t="str">
        <f t="shared" si="66"/>
        <v/>
      </c>
      <c r="AB332" t="str">
        <f t="shared" si="74"/>
        <v/>
      </c>
      <c r="AD332">
        <f t="shared" si="68"/>
        <v>40007101</v>
      </c>
      <c r="AE332" t="s">
        <v>133</v>
      </c>
      <c r="AF332" t="s">
        <v>749</v>
      </c>
      <c r="AG332">
        <f t="shared" si="75"/>
        <v>7101</v>
      </c>
      <c r="AH332">
        <f t="shared" si="76"/>
        <v>40007101</v>
      </c>
      <c r="AK332" t="s">
        <v>331</v>
      </c>
      <c r="AL332">
        <v>13301</v>
      </c>
    </row>
    <row r="333" spans="8:38" x14ac:dyDescent="0.3">
      <c r="H333" s="21" t="str">
        <f t="shared" si="69"/>
        <v/>
      </c>
      <c r="I333" s="21" t="str">
        <f t="shared" si="70"/>
        <v/>
      </c>
      <c r="J333" s="29" t="str">
        <f t="shared" si="71"/>
        <v/>
      </c>
      <c r="N333" s="21" t="str">
        <f t="shared" si="72"/>
        <v/>
      </c>
      <c r="O333" t="str">
        <f t="shared" si="73"/>
        <v/>
      </c>
      <c r="Q333" s="29" t="str">
        <f t="shared" si="77"/>
        <v/>
      </c>
      <c r="S333" t="str">
        <f t="shared" si="67"/>
        <v/>
      </c>
      <c r="AA333" s="21" t="str">
        <f t="shared" si="66"/>
        <v/>
      </c>
      <c r="AB333" t="str">
        <f t="shared" si="74"/>
        <v/>
      </c>
      <c r="AD333">
        <f t="shared" si="68"/>
        <v>40008110</v>
      </c>
      <c r="AE333" t="s">
        <v>171</v>
      </c>
      <c r="AF333" t="s">
        <v>749</v>
      </c>
      <c r="AG333">
        <f t="shared" si="75"/>
        <v>8110</v>
      </c>
      <c r="AH333">
        <f t="shared" si="76"/>
        <v>40008110</v>
      </c>
      <c r="AK333" t="s">
        <v>332</v>
      </c>
      <c r="AL333">
        <v>13302</v>
      </c>
    </row>
    <row r="334" spans="8:38" x14ac:dyDescent="0.3">
      <c r="H334" s="21" t="str">
        <f t="shared" si="69"/>
        <v/>
      </c>
      <c r="I334" s="21" t="str">
        <f t="shared" si="70"/>
        <v/>
      </c>
      <c r="J334" s="29" t="str">
        <f t="shared" si="71"/>
        <v/>
      </c>
      <c r="N334" s="21" t="str">
        <f t="shared" si="72"/>
        <v/>
      </c>
      <c r="O334" t="str">
        <f t="shared" si="73"/>
        <v/>
      </c>
      <c r="Q334" s="29" t="str">
        <f t="shared" si="77"/>
        <v/>
      </c>
      <c r="S334" t="str">
        <f t="shared" si="67"/>
        <v/>
      </c>
      <c r="AA334" s="21" t="str">
        <f t="shared" si="66"/>
        <v/>
      </c>
      <c r="AB334" t="str">
        <f t="shared" si="74"/>
        <v/>
      </c>
      <c r="AD334">
        <f t="shared" si="68"/>
        <v>40002104</v>
      </c>
      <c r="AE334" t="s">
        <v>35</v>
      </c>
      <c r="AF334" t="s">
        <v>749</v>
      </c>
      <c r="AG334">
        <f t="shared" si="75"/>
        <v>2104</v>
      </c>
      <c r="AH334">
        <f t="shared" si="76"/>
        <v>40002104</v>
      </c>
      <c r="AK334" t="s">
        <v>333</v>
      </c>
      <c r="AL334">
        <v>13303</v>
      </c>
    </row>
    <row r="335" spans="8:38" x14ac:dyDescent="0.3">
      <c r="H335" s="21" t="str">
        <f t="shared" si="69"/>
        <v/>
      </c>
      <c r="I335" s="21" t="str">
        <f t="shared" si="70"/>
        <v/>
      </c>
      <c r="J335" s="29" t="str">
        <f t="shared" si="71"/>
        <v/>
      </c>
      <c r="N335" s="21" t="str">
        <f t="shared" si="72"/>
        <v/>
      </c>
      <c r="O335" t="str">
        <f t="shared" si="73"/>
        <v/>
      </c>
      <c r="Q335" s="29" t="str">
        <f t="shared" si="77"/>
        <v/>
      </c>
      <c r="S335" t="str">
        <f t="shared" si="67"/>
        <v/>
      </c>
      <c r="AA335" s="21" t="str">
        <f t="shared" si="66"/>
        <v/>
      </c>
      <c r="AB335" t="str">
        <f t="shared" si="74"/>
        <v/>
      </c>
      <c r="AD335">
        <f t="shared" si="68"/>
        <v>40009101</v>
      </c>
      <c r="AE335" t="s">
        <v>216</v>
      </c>
      <c r="AF335" t="s">
        <v>749</v>
      </c>
      <c r="AG335">
        <f t="shared" si="75"/>
        <v>9101</v>
      </c>
      <c r="AH335">
        <f t="shared" si="76"/>
        <v>40009101</v>
      </c>
      <c r="AK335" t="s">
        <v>334</v>
      </c>
      <c r="AL335">
        <v>13401</v>
      </c>
    </row>
    <row r="336" spans="8:38" x14ac:dyDescent="0.3">
      <c r="H336" s="21" t="str">
        <f t="shared" si="69"/>
        <v/>
      </c>
      <c r="I336" s="21" t="str">
        <f t="shared" si="70"/>
        <v/>
      </c>
      <c r="J336" s="29" t="str">
        <f t="shared" si="71"/>
        <v/>
      </c>
      <c r="N336" s="21" t="str">
        <f t="shared" si="72"/>
        <v/>
      </c>
      <c r="O336" t="str">
        <f t="shared" si="73"/>
        <v/>
      </c>
      <c r="Q336" s="29" t="str">
        <f t="shared" si="77"/>
        <v/>
      </c>
      <c r="S336" t="str">
        <f t="shared" si="67"/>
        <v/>
      </c>
      <c r="AA336" s="21" t="str">
        <f t="shared" si="66"/>
        <v/>
      </c>
      <c r="AB336" t="str">
        <f t="shared" si="74"/>
        <v/>
      </c>
      <c r="AD336">
        <f t="shared" si="68"/>
        <v>40007308</v>
      </c>
      <c r="AE336" t="s">
        <v>152</v>
      </c>
      <c r="AF336" t="s">
        <v>749</v>
      </c>
      <c r="AG336">
        <f t="shared" si="75"/>
        <v>7308</v>
      </c>
      <c r="AH336">
        <f t="shared" si="76"/>
        <v>40007308</v>
      </c>
      <c r="AK336" t="s">
        <v>335</v>
      </c>
      <c r="AL336">
        <v>13402</v>
      </c>
    </row>
    <row r="337" spans="8:38" x14ac:dyDescent="0.3">
      <c r="H337" s="21" t="str">
        <f t="shared" si="69"/>
        <v/>
      </c>
      <c r="I337" s="21" t="str">
        <f t="shared" si="70"/>
        <v/>
      </c>
      <c r="J337" s="29" t="str">
        <f t="shared" si="71"/>
        <v/>
      </c>
      <c r="N337" s="21" t="str">
        <f t="shared" si="72"/>
        <v/>
      </c>
      <c r="O337" t="str">
        <f t="shared" si="73"/>
        <v/>
      </c>
      <c r="Q337" s="29" t="str">
        <f t="shared" si="77"/>
        <v/>
      </c>
      <c r="S337" t="str">
        <f t="shared" si="67"/>
        <v/>
      </c>
      <c r="AA337" s="21" t="str">
        <f t="shared" si="66"/>
        <v/>
      </c>
      <c r="AB337" t="str">
        <f t="shared" si="74"/>
        <v/>
      </c>
      <c r="AD337">
        <f t="shared" si="68"/>
        <v>40009117</v>
      </c>
      <c r="AE337" t="s">
        <v>232</v>
      </c>
      <c r="AF337" t="s">
        <v>749</v>
      </c>
      <c r="AG337">
        <f t="shared" si="75"/>
        <v>9117</v>
      </c>
      <c r="AH337">
        <f t="shared" si="76"/>
        <v>40009117</v>
      </c>
      <c r="AK337" t="s">
        <v>336</v>
      </c>
      <c r="AL337">
        <v>13403</v>
      </c>
    </row>
    <row r="338" spans="8:38" x14ac:dyDescent="0.3">
      <c r="H338" s="21" t="str">
        <f t="shared" si="69"/>
        <v/>
      </c>
      <c r="I338" s="21" t="str">
        <f t="shared" si="70"/>
        <v/>
      </c>
      <c r="J338" s="29" t="str">
        <f t="shared" si="71"/>
        <v/>
      </c>
      <c r="N338" s="21" t="str">
        <f t="shared" si="72"/>
        <v/>
      </c>
      <c r="O338" t="str">
        <f t="shared" si="73"/>
        <v/>
      </c>
      <c r="Q338" s="29" t="str">
        <f t="shared" si="77"/>
        <v/>
      </c>
      <c r="S338" t="str">
        <f t="shared" si="67"/>
        <v/>
      </c>
      <c r="AA338" s="21" t="str">
        <f t="shared" si="66"/>
        <v/>
      </c>
      <c r="AB338" t="str">
        <f t="shared" si="74"/>
        <v/>
      </c>
      <c r="AD338">
        <f t="shared" si="68"/>
        <v>40003103</v>
      </c>
      <c r="AE338" t="s">
        <v>43</v>
      </c>
      <c r="AF338" t="s">
        <v>749</v>
      </c>
      <c r="AG338">
        <f t="shared" si="75"/>
        <v>3103</v>
      </c>
      <c r="AH338">
        <f t="shared" si="76"/>
        <v>40003103</v>
      </c>
      <c r="AK338" t="s">
        <v>337</v>
      </c>
      <c r="AL338">
        <v>13404</v>
      </c>
    </row>
    <row r="339" spans="8:38" x14ac:dyDescent="0.3">
      <c r="H339" s="21" t="str">
        <f t="shared" si="69"/>
        <v/>
      </c>
      <c r="I339" s="21" t="str">
        <f t="shared" si="70"/>
        <v/>
      </c>
      <c r="J339" s="29" t="str">
        <f t="shared" si="71"/>
        <v/>
      </c>
      <c r="N339" s="21" t="str">
        <f t="shared" si="72"/>
        <v/>
      </c>
      <c r="O339" t="str">
        <f t="shared" si="73"/>
        <v/>
      </c>
      <c r="Q339" s="29" t="str">
        <f t="shared" si="77"/>
        <v/>
      </c>
      <c r="S339" t="str">
        <f t="shared" si="67"/>
        <v/>
      </c>
      <c r="AA339" s="21" t="str">
        <f t="shared" si="66"/>
        <v/>
      </c>
      <c r="AB339" t="str">
        <f t="shared" si="74"/>
        <v/>
      </c>
      <c r="AD339">
        <f t="shared" si="68"/>
        <v>40013303</v>
      </c>
      <c r="AE339" t="s">
        <v>333</v>
      </c>
      <c r="AF339" t="s">
        <v>749</v>
      </c>
      <c r="AG339">
        <f t="shared" si="75"/>
        <v>13303</v>
      </c>
      <c r="AH339">
        <f t="shared" si="76"/>
        <v>40013303</v>
      </c>
      <c r="AK339" t="s">
        <v>338</v>
      </c>
      <c r="AL339">
        <v>13501</v>
      </c>
    </row>
    <row r="340" spans="8:38" x14ac:dyDescent="0.3">
      <c r="H340" s="21" t="str">
        <f t="shared" si="69"/>
        <v/>
      </c>
      <c r="I340" s="21" t="str">
        <f t="shared" si="70"/>
        <v/>
      </c>
      <c r="J340" s="29" t="str">
        <f t="shared" si="71"/>
        <v/>
      </c>
      <c r="N340" s="21" t="str">
        <f t="shared" si="72"/>
        <v/>
      </c>
      <c r="O340" t="str">
        <f t="shared" si="73"/>
        <v/>
      </c>
      <c r="Q340" s="29" t="str">
        <f t="shared" si="77"/>
        <v/>
      </c>
      <c r="S340" t="str">
        <f t="shared" si="67"/>
        <v/>
      </c>
      <c r="AA340" s="21" t="str">
        <f t="shared" si="66"/>
        <v/>
      </c>
      <c r="AB340" t="str">
        <f t="shared" si="74"/>
        <v/>
      </c>
      <c r="AD340">
        <f t="shared" si="68"/>
        <v>40012303</v>
      </c>
      <c r="AE340" t="s">
        <v>294</v>
      </c>
      <c r="AF340" t="s">
        <v>749</v>
      </c>
      <c r="AG340">
        <f t="shared" si="75"/>
        <v>12303</v>
      </c>
      <c r="AH340">
        <f t="shared" si="76"/>
        <v>40012303</v>
      </c>
      <c r="AK340" t="s">
        <v>339</v>
      </c>
      <c r="AL340">
        <v>13502</v>
      </c>
    </row>
    <row r="341" spans="8:38" x14ac:dyDescent="0.3">
      <c r="H341" s="21" t="str">
        <f t="shared" si="69"/>
        <v/>
      </c>
      <c r="I341" s="21" t="str">
        <f t="shared" si="70"/>
        <v/>
      </c>
      <c r="J341" s="29" t="str">
        <f t="shared" si="71"/>
        <v/>
      </c>
      <c r="N341" s="21" t="str">
        <f t="shared" si="72"/>
        <v/>
      </c>
      <c r="O341" t="str">
        <f t="shared" si="73"/>
        <v/>
      </c>
      <c r="Q341" s="29" t="str">
        <f t="shared" si="77"/>
        <v/>
      </c>
      <c r="S341" t="str">
        <f t="shared" si="67"/>
        <v/>
      </c>
      <c r="AA341" s="21" t="str">
        <f t="shared" si="66"/>
        <v/>
      </c>
      <c r="AB341" t="str">
        <f t="shared" si="74"/>
        <v/>
      </c>
      <c r="AD341">
        <f t="shared" si="68"/>
        <v>40008207</v>
      </c>
      <c r="AE341" t="s">
        <v>180</v>
      </c>
      <c r="AF341" t="s">
        <v>749</v>
      </c>
      <c r="AG341">
        <f t="shared" si="75"/>
        <v>8207</v>
      </c>
      <c r="AH341">
        <f t="shared" si="76"/>
        <v>40008207</v>
      </c>
      <c r="AK341" t="s">
        <v>340</v>
      </c>
      <c r="AL341">
        <v>13503</v>
      </c>
    </row>
    <row r="342" spans="8:38" x14ac:dyDescent="0.3">
      <c r="H342" s="21" t="str">
        <f t="shared" si="69"/>
        <v/>
      </c>
      <c r="I342" s="21" t="str">
        <f t="shared" si="70"/>
        <v/>
      </c>
      <c r="J342" s="29" t="str">
        <f t="shared" si="71"/>
        <v/>
      </c>
      <c r="N342" s="21" t="str">
        <f t="shared" si="72"/>
        <v/>
      </c>
      <c r="O342" t="str">
        <f t="shared" si="73"/>
        <v/>
      </c>
      <c r="Q342" s="29" t="str">
        <f t="shared" si="77"/>
        <v/>
      </c>
      <c r="S342" t="str">
        <f t="shared" si="67"/>
        <v/>
      </c>
      <c r="AA342" s="21" t="str">
        <f t="shared" si="66"/>
        <v/>
      </c>
      <c r="AB342" t="str">
        <f t="shared" si="74"/>
        <v/>
      </c>
      <c r="AD342">
        <f t="shared" si="68"/>
        <v>40002301</v>
      </c>
      <c r="AE342" t="s">
        <v>39</v>
      </c>
      <c r="AF342" t="s">
        <v>749</v>
      </c>
      <c r="AG342">
        <f t="shared" si="75"/>
        <v>2301</v>
      </c>
      <c r="AH342">
        <f t="shared" si="76"/>
        <v>40002301</v>
      </c>
      <c r="AK342" t="s">
        <v>341</v>
      </c>
      <c r="AL342">
        <v>13504</v>
      </c>
    </row>
    <row r="343" spans="8:38" x14ac:dyDescent="0.3">
      <c r="H343" s="21" t="str">
        <f t="shared" si="69"/>
        <v/>
      </c>
      <c r="I343" s="21" t="str">
        <f t="shared" si="70"/>
        <v/>
      </c>
      <c r="J343" s="29" t="str">
        <f t="shared" si="71"/>
        <v/>
      </c>
      <c r="N343" s="21" t="str">
        <f t="shared" si="72"/>
        <v/>
      </c>
      <c r="O343" t="str">
        <f t="shared" si="73"/>
        <v/>
      </c>
      <c r="Q343" s="29" t="str">
        <f t="shared" si="77"/>
        <v/>
      </c>
      <c r="S343" t="str">
        <f t="shared" si="67"/>
        <v/>
      </c>
      <c r="AA343" s="21" t="str">
        <f t="shared" si="66"/>
        <v/>
      </c>
      <c r="AB343" t="str">
        <f t="shared" si="74"/>
        <v/>
      </c>
      <c r="AD343">
        <f t="shared" si="68"/>
        <v>40009118</v>
      </c>
      <c r="AE343" t="s">
        <v>233</v>
      </c>
      <c r="AF343" t="s">
        <v>749</v>
      </c>
      <c r="AG343">
        <f t="shared" si="75"/>
        <v>9118</v>
      </c>
      <c r="AH343">
        <f t="shared" si="76"/>
        <v>40009118</v>
      </c>
      <c r="AK343" t="s">
        <v>342</v>
      </c>
      <c r="AL343">
        <v>13505</v>
      </c>
    </row>
    <row r="344" spans="8:38" x14ac:dyDescent="0.3">
      <c r="H344" s="21" t="str">
        <f t="shared" si="69"/>
        <v/>
      </c>
      <c r="I344" s="21" t="str">
        <f t="shared" si="70"/>
        <v/>
      </c>
      <c r="J344" s="29" t="str">
        <f t="shared" si="71"/>
        <v/>
      </c>
      <c r="N344" s="21" t="str">
        <f t="shared" si="72"/>
        <v/>
      </c>
      <c r="O344" t="str">
        <f t="shared" si="73"/>
        <v/>
      </c>
      <c r="Q344" s="29" t="str">
        <f t="shared" si="77"/>
        <v/>
      </c>
      <c r="S344" t="str">
        <f t="shared" si="67"/>
        <v/>
      </c>
      <c r="AA344" s="21" t="str">
        <f t="shared" si="66"/>
        <v/>
      </c>
      <c r="AB344" t="str">
        <f t="shared" si="74"/>
        <v/>
      </c>
      <c r="AD344">
        <f t="shared" si="68"/>
        <v>40008111</v>
      </c>
      <c r="AE344" t="s">
        <v>172</v>
      </c>
      <c r="AF344" t="s">
        <v>749</v>
      </c>
      <c r="AG344">
        <f t="shared" si="75"/>
        <v>8111</v>
      </c>
      <c r="AH344">
        <f t="shared" si="76"/>
        <v>40008111</v>
      </c>
      <c r="AK344" t="s">
        <v>343</v>
      </c>
      <c r="AL344">
        <v>13601</v>
      </c>
    </row>
    <row r="345" spans="8:38" x14ac:dyDescent="0.3">
      <c r="H345" s="21" t="str">
        <f t="shared" si="69"/>
        <v/>
      </c>
      <c r="I345" s="21" t="str">
        <f t="shared" si="70"/>
        <v/>
      </c>
      <c r="J345" s="29" t="str">
        <f t="shared" si="71"/>
        <v/>
      </c>
      <c r="N345" s="21" t="str">
        <f t="shared" si="72"/>
        <v/>
      </c>
      <c r="O345" t="str">
        <f t="shared" si="73"/>
        <v/>
      </c>
      <c r="Q345" s="29" t="str">
        <f t="shared" si="77"/>
        <v/>
      </c>
      <c r="S345" t="str">
        <f t="shared" si="67"/>
        <v/>
      </c>
      <c r="AA345" s="21" t="str">
        <f t="shared" si="66"/>
        <v/>
      </c>
      <c r="AB345" t="str">
        <f t="shared" si="74"/>
        <v/>
      </c>
      <c r="AD345">
        <f t="shared" si="68"/>
        <v>40012402</v>
      </c>
      <c r="AE345" t="s">
        <v>296</v>
      </c>
      <c r="AF345" t="s">
        <v>749</v>
      </c>
      <c r="AG345">
        <f t="shared" si="75"/>
        <v>12402</v>
      </c>
      <c r="AH345">
        <f t="shared" si="76"/>
        <v>40012402</v>
      </c>
      <c r="AK345" t="s">
        <v>344</v>
      </c>
      <c r="AL345">
        <v>13602</v>
      </c>
    </row>
    <row r="346" spans="8:38" x14ac:dyDescent="0.3">
      <c r="H346" s="21" t="str">
        <f t="shared" si="69"/>
        <v/>
      </c>
      <c r="I346" s="21" t="str">
        <f t="shared" si="70"/>
        <v/>
      </c>
      <c r="J346" s="29" t="str">
        <f t="shared" si="71"/>
        <v/>
      </c>
      <c r="N346" s="21" t="str">
        <f t="shared" si="72"/>
        <v/>
      </c>
      <c r="O346" t="str">
        <f t="shared" si="73"/>
        <v/>
      </c>
      <c r="Q346" s="29" t="str">
        <f t="shared" si="77"/>
        <v/>
      </c>
      <c r="S346" t="str">
        <f t="shared" si="67"/>
        <v/>
      </c>
      <c r="AA346" s="21" t="str">
        <f t="shared" si="66"/>
        <v/>
      </c>
      <c r="AB346" t="str">
        <f t="shared" si="74"/>
        <v/>
      </c>
      <c r="AD346">
        <f t="shared" si="68"/>
        <v>40011303</v>
      </c>
      <c r="AE346" t="s">
        <v>284</v>
      </c>
      <c r="AF346" t="s">
        <v>749</v>
      </c>
      <c r="AG346">
        <f t="shared" si="75"/>
        <v>11303</v>
      </c>
      <c r="AH346">
        <f t="shared" si="76"/>
        <v>40011303</v>
      </c>
      <c r="AK346" t="s">
        <v>345</v>
      </c>
      <c r="AL346">
        <v>13603</v>
      </c>
    </row>
    <row r="347" spans="8:38" x14ac:dyDescent="0.3">
      <c r="H347" s="21" t="str">
        <f t="shared" si="69"/>
        <v/>
      </c>
      <c r="I347" s="21" t="str">
        <f t="shared" si="70"/>
        <v/>
      </c>
      <c r="J347" s="29" t="str">
        <f t="shared" si="71"/>
        <v/>
      </c>
      <c r="N347" s="21" t="str">
        <f t="shared" si="72"/>
        <v/>
      </c>
      <c r="O347" t="str">
        <f t="shared" si="73"/>
        <v/>
      </c>
      <c r="Q347" s="29" t="str">
        <f t="shared" si="77"/>
        <v/>
      </c>
      <c r="S347" t="str">
        <f t="shared" si="67"/>
        <v/>
      </c>
      <c r="AA347" s="21" t="str">
        <f t="shared" si="66"/>
        <v/>
      </c>
      <c r="AB347" t="str">
        <f t="shared" si="74"/>
        <v/>
      </c>
      <c r="AD347">
        <f t="shared" si="68"/>
        <v>40009210</v>
      </c>
      <c r="AE347" t="s">
        <v>246</v>
      </c>
      <c r="AF347" t="s">
        <v>749</v>
      </c>
      <c r="AG347">
        <f t="shared" si="75"/>
        <v>9210</v>
      </c>
      <c r="AH347">
        <f t="shared" si="76"/>
        <v>40009210</v>
      </c>
      <c r="AK347" t="s">
        <v>346</v>
      </c>
      <c r="AL347">
        <v>13604</v>
      </c>
    </row>
    <row r="348" spans="8:38" x14ac:dyDescent="0.3">
      <c r="H348" s="21" t="str">
        <f t="shared" si="69"/>
        <v/>
      </c>
      <c r="I348" s="21" t="str">
        <f t="shared" si="70"/>
        <v/>
      </c>
      <c r="J348" s="29" t="str">
        <f t="shared" si="71"/>
        <v/>
      </c>
      <c r="N348" s="21" t="str">
        <f t="shared" si="72"/>
        <v/>
      </c>
      <c r="O348" t="str">
        <f t="shared" si="73"/>
        <v/>
      </c>
      <c r="Q348" s="29" t="str">
        <f t="shared" si="77"/>
        <v/>
      </c>
      <c r="S348" t="str">
        <f t="shared" si="67"/>
        <v/>
      </c>
      <c r="AA348" s="21" t="str">
        <f t="shared" si="66"/>
        <v/>
      </c>
      <c r="AB348" t="str">
        <f t="shared" si="74"/>
        <v/>
      </c>
      <c r="AD348">
        <f t="shared" si="68"/>
        <v>40016207</v>
      </c>
      <c r="AE348" t="s">
        <v>214</v>
      </c>
      <c r="AF348" t="s">
        <v>749</v>
      </c>
      <c r="AG348">
        <f t="shared" si="75"/>
        <v>16207</v>
      </c>
      <c r="AH348">
        <f t="shared" si="76"/>
        <v>40016207</v>
      </c>
      <c r="AK348" t="s">
        <v>347</v>
      </c>
      <c r="AL348">
        <v>13605</v>
      </c>
    </row>
    <row r="349" spans="8:38" x14ac:dyDescent="0.3">
      <c r="H349" s="21" t="str">
        <f t="shared" si="69"/>
        <v/>
      </c>
      <c r="I349" s="21" t="str">
        <f t="shared" si="70"/>
        <v/>
      </c>
      <c r="J349" s="29" t="str">
        <f t="shared" si="71"/>
        <v/>
      </c>
      <c r="N349" s="21" t="str">
        <f t="shared" si="72"/>
        <v/>
      </c>
      <c r="O349" t="str">
        <f t="shared" si="73"/>
        <v/>
      </c>
      <c r="Q349" s="29" t="str">
        <f t="shared" si="77"/>
        <v/>
      </c>
      <c r="S349" t="str">
        <f t="shared" si="67"/>
        <v/>
      </c>
      <c r="AA349" s="21" t="str">
        <f t="shared" si="66"/>
        <v/>
      </c>
      <c r="AB349" t="str">
        <f t="shared" si="74"/>
        <v/>
      </c>
      <c r="AD349">
        <f t="shared" si="68"/>
        <v>40008312</v>
      </c>
      <c r="AE349" t="s">
        <v>192</v>
      </c>
      <c r="AF349" t="s">
        <v>749</v>
      </c>
      <c r="AG349">
        <f t="shared" si="75"/>
        <v>8312</v>
      </c>
      <c r="AH349">
        <f t="shared" si="76"/>
        <v>40008312</v>
      </c>
      <c r="AK349" t="s">
        <v>348</v>
      </c>
      <c r="AL349">
        <v>14101</v>
      </c>
    </row>
    <row r="350" spans="8:38" x14ac:dyDescent="0.3">
      <c r="H350" s="21" t="str">
        <f t="shared" si="69"/>
        <v/>
      </c>
      <c r="I350" s="21" t="str">
        <f t="shared" si="70"/>
        <v/>
      </c>
      <c r="J350" s="29" t="str">
        <f t="shared" si="71"/>
        <v/>
      </c>
      <c r="N350" s="21" t="str">
        <f t="shared" si="72"/>
        <v/>
      </c>
      <c r="O350" t="str">
        <f t="shared" si="73"/>
        <v/>
      </c>
      <c r="Q350" s="29" t="str">
        <f t="shared" si="77"/>
        <v/>
      </c>
      <c r="S350" t="str">
        <f t="shared" si="67"/>
        <v/>
      </c>
      <c r="AA350" s="21" t="str">
        <f t="shared" si="66"/>
        <v/>
      </c>
      <c r="AB350" t="str">
        <f t="shared" si="74"/>
        <v/>
      </c>
      <c r="AD350">
        <f t="shared" si="68"/>
        <v>40014101</v>
      </c>
      <c r="AE350" t="s">
        <v>348</v>
      </c>
      <c r="AF350" t="s">
        <v>749</v>
      </c>
      <c r="AG350">
        <f t="shared" si="75"/>
        <v>14101</v>
      </c>
      <c r="AH350">
        <f t="shared" si="76"/>
        <v>40014101</v>
      </c>
      <c r="AK350" t="s">
        <v>349</v>
      </c>
      <c r="AL350">
        <v>14102</v>
      </c>
    </row>
    <row r="351" spans="8:38" x14ac:dyDescent="0.3">
      <c r="H351" s="21" t="str">
        <f t="shared" si="69"/>
        <v/>
      </c>
      <c r="I351" s="21" t="str">
        <f t="shared" si="70"/>
        <v/>
      </c>
      <c r="J351" s="29" t="str">
        <f t="shared" si="71"/>
        <v/>
      </c>
      <c r="N351" s="21" t="str">
        <f t="shared" si="72"/>
        <v/>
      </c>
      <c r="O351" t="str">
        <f t="shared" si="73"/>
        <v/>
      </c>
      <c r="Q351" s="29" t="str">
        <f t="shared" si="77"/>
        <v/>
      </c>
      <c r="S351" t="str">
        <f t="shared" si="67"/>
        <v/>
      </c>
      <c r="AA351" s="21" t="str">
        <f t="shared" si="66"/>
        <v/>
      </c>
      <c r="AB351" t="str">
        <f t="shared" si="74"/>
        <v/>
      </c>
      <c r="AD351">
        <f t="shared" si="68"/>
        <v>40003301</v>
      </c>
      <c r="AE351" t="s">
        <v>46</v>
      </c>
      <c r="AF351" t="s">
        <v>749</v>
      </c>
      <c r="AG351">
        <f t="shared" si="75"/>
        <v>3301</v>
      </c>
      <c r="AH351">
        <f t="shared" si="76"/>
        <v>40003301</v>
      </c>
      <c r="AK351" t="s">
        <v>350</v>
      </c>
      <c r="AL351">
        <v>14103</v>
      </c>
    </row>
    <row r="352" spans="8:38" x14ac:dyDescent="0.3">
      <c r="H352" s="21" t="str">
        <f t="shared" si="69"/>
        <v/>
      </c>
      <c r="I352" s="21" t="str">
        <f t="shared" si="70"/>
        <v/>
      </c>
      <c r="J352" s="29" t="str">
        <f t="shared" si="71"/>
        <v/>
      </c>
      <c r="N352" s="21" t="str">
        <f t="shared" si="72"/>
        <v/>
      </c>
      <c r="O352" t="str">
        <f t="shared" si="73"/>
        <v/>
      </c>
      <c r="Q352" s="29" t="str">
        <f t="shared" si="77"/>
        <v/>
      </c>
      <c r="S352" t="str">
        <f t="shared" si="67"/>
        <v/>
      </c>
      <c r="AA352" s="21" t="str">
        <f t="shared" si="66"/>
        <v/>
      </c>
      <c r="AB352" t="str">
        <f t="shared" si="74"/>
        <v/>
      </c>
      <c r="AD352">
        <f t="shared" si="68"/>
        <v>40005101</v>
      </c>
      <c r="AE352" t="s">
        <v>23</v>
      </c>
      <c r="AF352" t="s">
        <v>749</v>
      </c>
      <c r="AG352">
        <f t="shared" si="75"/>
        <v>5101</v>
      </c>
      <c r="AH352">
        <f t="shared" si="76"/>
        <v>40005101</v>
      </c>
      <c r="AK352" t="s">
        <v>25</v>
      </c>
      <c r="AL352">
        <v>14104</v>
      </c>
    </row>
    <row r="353" spans="8:38" x14ac:dyDescent="0.3">
      <c r="H353" s="21" t="str">
        <f t="shared" si="69"/>
        <v/>
      </c>
      <c r="I353" s="21" t="str">
        <f t="shared" si="70"/>
        <v/>
      </c>
      <c r="J353" s="29" t="str">
        <f t="shared" si="71"/>
        <v/>
      </c>
      <c r="N353" s="21" t="str">
        <f t="shared" si="72"/>
        <v/>
      </c>
      <c r="O353" t="str">
        <f t="shared" si="73"/>
        <v/>
      </c>
      <c r="Q353" s="29" t="str">
        <f t="shared" si="77"/>
        <v/>
      </c>
      <c r="S353" t="str">
        <f t="shared" si="67"/>
        <v/>
      </c>
      <c r="AA353" s="21" t="str">
        <f t="shared" si="66"/>
        <v/>
      </c>
      <c r="AB353" t="str">
        <f t="shared" si="74"/>
        <v/>
      </c>
      <c r="AD353">
        <f t="shared" si="68"/>
        <v>40007309</v>
      </c>
      <c r="AE353" t="s">
        <v>153</v>
      </c>
      <c r="AF353" t="s">
        <v>749</v>
      </c>
      <c r="AG353">
        <f t="shared" si="75"/>
        <v>7309</v>
      </c>
      <c r="AH353">
        <f t="shared" si="76"/>
        <v>40007309</v>
      </c>
      <c r="AK353" t="s">
        <v>351</v>
      </c>
      <c r="AL353">
        <v>14105</v>
      </c>
    </row>
    <row r="354" spans="8:38" x14ac:dyDescent="0.3">
      <c r="H354" s="21" t="str">
        <f t="shared" si="69"/>
        <v/>
      </c>
      <c r="I354" s="21" t="str">
        <f t="shared" si="70"/>
        <v/>
      </c>
      <c r="J354" s="29" t="str">
        <f t="shared" si="71"/>
        <v/>
      </c>
      <c r="N354" s="21" t="str">
        <f t="shared" si="72"/>
        <v/>
      </c>
      <c r="O354" t="str">
        <f t="shared" si="73"/>
        <v/>
      </c>
      <c r="Q354" s="29" t="str">
        <f t="shared" si="77"/>
        <v/>
      </c>
      <c r="S354" t="str">
        <f t="shared" si="67"/>
        <v/>
      </c>
      <c r="AA354" s="21" t="str">
        <f t="shared" si="66"/>
        <v/>
      </c>
      <c r="AB354" t="str">
        <f t="shared" si="74"/>
        <v/>
      </c>
      <c r="AD354">
        <f t="shared" si="68"/>
        <v>40009211</v>
      </c>
      <c r="AE354" t="s">
        <v>247</v>
      </c>
      <c r="AF354" t="s">
        <v>749</v>
      </c>
      <c r="AG354">
        <f t="shared" si="75"/>
        <v>9211</v>
      </c>
      <c r="AH354">
        <f t="shared" si="76"/>
        <v>40009211</v>
      </c>
      <c r="AK354" t="s">
        <v>352</v>
      </c>
      <c r="AL354">
        <v>14106</v>
      </c>
    </row>
    <row r="355" spans="8:38" x14ac:dyDescent="0.3">
      <c r="H355" s="21" t="str">
        <f t="shared" si="69"/>
        <v/>
      </c>
      <c r="I355" s="21" t="str">
        <f t="shared" si="70"/>
        <v/>
      </c>
      <c r="J355" s="29" t="str">
        <f t="shared" si="71"/>
        <v/>
      </c>
      <c r="N355" s="21" t="str">
        <f t="shared" si="72"/>
        <v/>
      </c>
      <c r="O355" t="str">
        <f t="shared" si="73"/>
        <v/>
      </c>
      <c r="Q355" s="29" t="str">
        <f t="shared" si="77"/>
        <v/>
      </c>
      <c r="S355" t="str">
        <f t="shared" si="67"/>
        <v/>
      </c>
      <c r="AA355" s="21" t="str">
        <f t="shared" si="66"/>
        <v/>
      </c>
      <c r="AB355" t="str">
        <f t="shared" si="74"/>
        <v/>
      </c>
      <c r="AD355">
        <f t="shared" si="68"/>
        <v>40004106</v>
      </c>
      <c r="AE355" t="s">
        <v>54</v>
      </c>
      <c r="AF355" t="s">
        <v>749</v>
      </c>
      <c r="AG355">
        <f t="shared" si="75"/>
        <v>4106</v>
      </c>
      <c r="AH355">
        <f t="shared" si="76"/>
        <v>40004106</v>
      </c>
      <c r="AK355" t="s">
        <v>353</v>
      </c>
      <c r="AL355">
        <v>14107</v>
      </c>
    </row>
    <row r="356" spans="8:38" x14ac:dyDescent="0.3">
      <c r="H356" s="21" t="str">
        <f t="shared" si="69"/>
        <v/>
      </c>
      <c r="I356" s="21" t="str">
        <f t="shared" si="70"/>
        <v/>
      </c>
      <c r="J356" s="29" t="str">
        <f t="shared" si="71"/>
        <v/>
      </c>
      <c r="N356" s="21" t="str">
        <f t="shared" si="72"/>
        <v/>
      </c>
      <c r="O356" t="str">
        <f t="shared" si="73"/>
        <v/>
      </c>
      <c r="Q356" s="29" t="str">
        <f t="shared" si="77"/>
        <v/>
      </c>
      <c r="S356" t="str">
        <f t="shared" si="67"/>
        <v/>
      </c>
      <c r="AA356" s="21" t="str">
        <f t="shared" si="66"/>
        <v/>
      </c>
      <c r="AB356" t="str">
        <f t="shared" si="74"/>
        <v/>
      </c>
      <c r="AD356">
        <f t="shared" si="68"/>
        <v>40009119</v>
      </c>
      <c r="AE356" t="s">
        <v>234</v>
      </c>
      <c r="AF356" t="s">
        <v>749</v>
      </c>
      <c r="AG356">
        <f t="shared" si="75"/>
        <v>9119</v>
      </c>
      <c r="AH356">
        <f t="shared" si="76"/>
        <v>40009119</v>
      </c>
      <c r="AK356" t="s">
        <v>354</v>
      </c>
      <c r="AL356">
        <v>14108</v>
      </c>
    </row>
    <row r="357" spans="8:38" x14ac:dyDescent="0.3">
      <c r="H357" s="21" t="str">
        <f t="shared" si="69"/>
        <v/>
      </c>
      <c r="I357" s="21" t="str">
        <f t="shared" si="70"/>
        <v/>
      </c>
      <c r="J357" s="29" t="str">
        <f t="shared" si="71"/>
        <v/>
      </c>
      <c r="N357" s="21" t="str">
        <f t="shared" si="72"/>
        <v/>
      </c>
      <c r="O357" t="str">
        <f t="shared" si="73"/>
        <v/>
      </c>
      <c r="Q357" s="29" t="str">
        <f t="shared" si="77"/>
        <v/>
      </c>
      <c r="S357" t="str">
        <f t="shared" si="67"/>
        <v/>
      </c>
      <c r="AA357" s="21" t="str">
        <f t="shared" si="66"/>
        <v/>
      </c>
      <c r="AB357" t="str">
        <f t="shared" si="74"/>
        <v/>
      </c>
      <c r="AD357">
        <f t="shared" si="68"/>
        <v>40007407</v>
      </c>
      <c r="AE357" t="s">
        <v>160</v>
      </c>
      <c r="AF357" t="s">
        <v>749</v>
      </c>
      <c r="AG357">
        <f t="shared" si="75"/>
        <v>7407</v>
      </c>
      <c r="AH357">
        <f t="shared" si="76"/>
        <v>40007407</v>
      </c>
      <c r="AK357" t="s">
        <v>355</v>
      </c>
      <c r="AL357">
        <v>14201</v>
      </c>
    </row>
    <row r="358" spans="8:38" x14ac:dyDescent="0.3">
      <c r="H358" s="21" t="str">
        <f t="shared" si="69"/>
        <v/>
      </c>
      <c r="I358" s="21" t="str">
        <f t="shared" si="70"/>
        <v/>
      </c>
      <c r="J358" s="29" t="str">
        <f t="shared" si="71"/>
        <v/>
      </c>
      <c r="N358" s="21" t="str">
        <f t="shared" si="72"/>
        <v/>
      </c>
      <c r="O358" t="str">
        <f t="shared" si="73"/>
        <v/>
      </c>
      <c r="Q358" s="29" t="str">
        <f t="shared" si="77"/>
        <v/>
      </c>
      <c r="S358" t="str">
        <f t="shared" si="67"/>
        <v/>
      </c>
      <c r="AA358" s="21" t="str">
        <f t="shared" si="66"/>
        <v/>
      </c>
      <c r="AB358" t="str">
        <f t="shared" si="74"/>
        <v/>
      </c>
      <c r="AD358">
        <f t="shared" si="68"/>
        <v>40005804</v>
      </c>
      <c r="AE358" t="s">
        <v>99</v>
      </c>
      <c r="AF358" t="s">
        <v>749</v>
      </c>
      <c r="AG358">
        <f t="shared" si="75"/>
        <v>5804</v>
      </c>
      <c r="AH358">
        <f t="shared" si="76"/>
        <v>40005804</v>
      </c>
      <c r="AK358" t="s">
        <v>356</v>
      </c>
      <c r="AL358">
        <v>14202</v>
      </c>
    </row>
    <row r="359" spans="8:38" x14ac:dyDescent="0.3">
      <c r="H359" s="21" t="str">
        <f t="shared" si="69"/>
        <v/>
      </c>
      <c r="I359" s="21" t="str">
        <f t="shared" si="70"/>
        <v/>
      </c>
      <c r="J359" s="29" t="str">
        <f t="shared" si="71"/>
        <v/>
      </c>
      <c r="N359" s="21" t="str">
        <f t="shared" si="72"/>
        <v/>
      </c>
      <c r="O359" t="str">
        <f t="shared" si="73"/>
        <v/>
      </c>
      <c r="Q359" s="29" t="str">
        <f t="shared" si="77"/>
        <v/>
      </c>
      <c r="S359" t="str">
        <f t="shared" si="67"/>
        <v/>
      </c>
      <c r="AA359" s="21" t="str">
        <f t="shared" si="66"/>
        <v/>
      </c>
      <c r="AB359" t="str">
        <f t="shared" si="74"/>
        <v/>
      </c>
      <c r="AD359">
        <f t="shared" si="68"/>
        <v>40009120</v>
      </c>
      <c r="AE359" t="s">
        <v>235</v>
      </c>
      <c r="AF359" t="s">
        <v>749</v>
      </c>
      <c r="AG359">
        <f t="shared" si="75"/>
        <v>9120</v>
      </c>
      <c r="AH359">
        <f t="shared" si="76"/>
        <v>40009120</v>
      </c>
      <c r="AK359" t="s">
        <v>357</v>
      </c>
      <c r="AL359">
        <v>14203</v>
      </c>
    </row>
    <row r="360" spans="8:38" x14ac:dyDescent="0.3">
      <c r="H360" s="21" t="str">
        <f t="shared" si="69"/>
        <v/>
      </c>
      <c r="I360" s="21" t="str">
        <f t="shared" si="70"/>
        <v/>
      </c>
      <c r="J360" s="29" t="str">
        <f t="shared" si="71"/>
        <v/>
      </c>
      <c r="N360" s="21" t="str">
        <f t="shared" si="72"/>
        <v/>
      </c>
      <c r="O360" t="str">
        <f t="shared" si="73"/>
        <v/>
      </c>
      <c r="Q360" s="29" t="str">
        <f t="shared" si="77"/>
        <v/>
      </c>
      <c r="S360" t="str">
        <f t="shared" si="67"/>
        <v/>
      </c>
      <c r="AA360" s="21" t="str">
        <f t="shared" si="66"/>
        <v/>
      </c>
      <c r="AB360" t="str">
        <f t="shared" si="74"/>
        <v/>
      </c>
      <c r="AD360">
        <f t="shared" si="68"/>
        <v>40005109</v>
      </c>
      <c r="AE360" t="s">
        <v>68</v>
      </c>
      <c r="AF360" t="s">
        <v>749</v>
      </c>
      <c r="AG360">
        <f t="shared" si="75"/>
        <v>5109</v>
      </c>
      <c r="AH360">
        <f t="shared" si="76"/>
        <v>40005109</v>
      </c>
      <c r="AK360" t="s">
        <v>358</v>
      </c>
      <c r="AL360">
        <v>14204</v>
      </c>
    </row>
    <row r="361" spans="8:38" x14ac:dyDescent="0.3">
      <c r="H361" s="21" t="str">
        <f t="shared" si="69"/>
        <v/>
      </c>
      <c r="I361" s="21" t="str">
        <f t="shared" si="70"/>
        <v/>
      </c>
      <c r="J361" s="29" t="str">
        <f t="shared" si="71"/>
        <v/>
      </c>
      <c r="N361" s="21" t="str">
        <f t="shared" si="72"/>
        <v/>
      </c>
      <c r="O361" t="str">
        <f t="shared" si="73"/>
        <v/>
      </c>
      <c r="Q361" s="29" t="str">
        <f t="shared" si="77"/>
        <v/>
      </c>
      <c r="S361" t="str">
        <f t="shared" si="67"/>
        <v/>
      </c>
      <c r="AA361" s="21" t="str">
        <f t="shared" si="66"/>
        <v/>
      </c>
      <c r="AB361" t="str">
        <f t="shared" si="74"/>
        <v/>
      </c>
      <c r="AD361">
        <f t="shared" si="68"/>
        <v>40013132</v>
      </c>
      <c r="AE361" t="s">
        <v>327</v>
      </c>
      <c r="AF361" t="s">
        <v>749</v>
      </c>
      <c r="AG361">
        <f t="shared" si="75"/>
        <v>13132</v>
      </c>
      <c r="AH361">
        <f t="shared" si="76"/>
        <v>40013132</v>
      </c>
      <c r="AK361" t="s">
        <v>359</v>
      </c>
      <c r="AL361">
        <v>15101</v>
      </c>
    </row>
    <row r="362" spans="8:38" x14ac:dyDescent="0.3">
      <c r="H362" s="21" t="str">
        <f t="shared" si="69"/>
        <v/>
      </c>
      <c r="I362" s="21" t="str">
        <f t="shared" si="70"/>
        <v/>
      </c>
      <c r="J362" s="29" t="str">
        <f t="shared" si="71"/>
        <v/>
      </c>
      <c r="N362" s="21" t="str">
        <f t="shared" si="72"/>
        <v/>
      </c>
      <c r="O362" t="str">
        <f t="shared" si="73"/>
        <v/>
      </c>
      <c r="Q362" s="29" t="str">
        <f t="shared" si="77"/>
        <v/>
      </c>
      <c r="S362" t="str">
        <f t="shared" si="67"/>
        <v/>
      </c>
      <c r="AA362" s="21" t="str">
        <f t="shared" si="66"/>
        <v/>
      </c>
      <c r="AB362" t="str">
        <f t="shared" si="74"/>
        <v/>
      </c>
      <c r="AD362">
        <f t="shared" si="68"/>
        <v>40007408</v>
      </c>
      <c r="AE362" t="s">
        <v>161</v>
      </c>
      <c r="AF362" t="s">
        <v>749</v>
      </c>
      <c r="AG362">
        <f t="shared" si="75"/>
        <v>7408</v>
      </c>
      <c r="AH362">
        <f t="shared" si="76"/>
        <v>40007408</v>
      </c>
      <c r="AK362" t="s">
        <v>360</v>
      </c>
      <c r="AL362">
        <v>15102</v>
      </c>
    </row>
    <row r="363" spans="8:38" x14ac:dyDescent="0.3">
      <c r="H363" s="21" t="str">
        <f t="shared" si="69"/>
        <v/>
      </c>
      <c r="I363" s="21" t="str">
        <f t="shared" si="70"/>
        <v/>
      </c>
      <c r="J363" s="29" t="str">
        <f t="shared" si="71"/>
        <v/>
      </c>
      <c r="N363" s="21" t="str">
        <f t="shared" si="72"/>
        <v/>
      </c>
      <c r="O363" t="str">
        <f t="shared" si="73"/>
        <v/>
      </c>
      <c r="Q363" s="29" t="str">
        <f t="shared" si="77"/>
        <v/>
      </c>
      <c r="S363" t="str">
        <f t="shared" si="67"/>
        <v/>
      </c>
      <c r="AA363" s="21" t="str">
        <f t="shared" si="66"/>
        <v/>
      </c>
      <c r="AB363" t="str">
        <f t="shared" si="74"/>
        <v/>
      </c>
      <c r="AD363">
        <f t="shared" si="68"/>
        <v>40008313</v>
      </c>
      <c r="AE363" t="s">
        <v>193</v>
      </c>
      <c r="AF363" t="s">
        <v>749</v>
      </c>
      <c r="AG363">
        <f t="shared" si="75"/>
        <v>8313</v>
      </c>
      <c r="AH363">
        <f t="shared" si="76"/>
        <v>40008313</v>
      </c>
      <c r="AK363" t="s">
        <v>361</v>
      </c>
      <c r="AL363">
        <v>15201</v>
      </c>
    </row>
    <row r="364" spans="8:38" x14ac:dyDescent="0.3">
      <c r="H364" s="21" t="str">
        <f t="shared" si="69"/>
        <v/>
      </c>
      <c r="I364" s="21" t="str">
        <f t="shared" si="70"/>
        <v/>
      </c>
      <c r="J364" s="29" t="str">
        <f t="shared" si="71"/>
        <v/>
      </c>
      <c r="N364" s="21" t="str">
        <f t="shared" si="72"/>
        <v/>
      </c>
      <c r="O364" t="str">
        <f t="shared" si="73"/>
        <v/>
      </c>
      <c r="Q364" s="29" t="str">
        <f t="shared" si="77"/>
        <v/>
      </c>
      <c r="S364" t="str">
        <f t="shared" si="67"/>
        <v/>
      </c>
      <c r="AA364" s="21" t="str">
        <f t="shared" si="66"/>
        <v/>
      </c>
      <c r="AB364" t="str">
        <f t="shared" si="74"/>
        <v/>
      </c>
      <c r="AD364">
        <f t="shared" si="68"/>
        <v>40016109</v>
      </c>
      <c r="AE364" t="s">
        <v>215</v>
      </c>
      <c r="AF364" t="s">
        <v>749</v>
      </c>
      <c r="AG364">
        <f t="shared" si="75"/>
        <v>16109</v>
      </c>
      <c r="AH364">
        <f t="shared" si="76"/>
        <v>40016109</v>
      </c>
      <c r="AK364" t="s">
        <v>362</v>
      </c>
      <c r="AL364">
        <v>15202</v>
      </c>
    </row>
    <row r="365" spans="8:38" x14ac:dyDescent="0.3">
      <c r="H365" s="21" t="str">
        <f t="shared" si="69"/>
        <v/>
      </c>
      <c r="I365" s="21" t="str">
        <f t="shared" si="70"/>
        <v/>
      </c>
      <c r="J365" s="29" t="str">
        <f t="shared" si="71"/>
        <v/>
      </c>
      <c r="N365" s="21" t="str">
        <f t="shared" si="72"/>
        <v/>
      </c>
      <c r="O365" t="str">
        <f t="shared" si="73"/>
        <v/>
      </c>
      <c r="Q365" s="29" t="str">
        <f t="shared" si="77"/>
        <v/>
      </c>
      <c r="S365" t="str">
        <f t="shared" si="67"/>
        <v/>
      </c>
      <c r="AA365" s="21" t="str">
        <f t="shared" si="66"/>
        <v/>
      </c>
      <c r="AB365" t="str">
        <f t="shared" si="74"/>
        <v/>
      </c>
      <c r="AD365">
        <f t="shared" si="68"/>
        <v>40005405</v>
      </c>
      <c r="AE365" t="s">
        <v>78</v>
      </c>
      <c r="AF365" t="s">
        <v>749</v>
      </c>
      <c r="AG365">
        <f t="shared" si="75"/>
        <v>5405</v>
      </c>
      <c r="AH365">
        <f t="shared" si="76"/>
        <v>40005405</v>
      </c>
      <c r="AK365" t="s">
        <v>652</v>
      </c>
      <c r="AL365">
        <v>3</v>
      </c>
    </row>
    <row r="366" spans="8:38" x14ac:dyDescent="0.3">
      <c r="H366" s="21" t="str">
        <f t="shared" si="69"/>
        <v/>
      </c>
      <c r="I366" s="21" t="str">
        <f t="shared" si="70"/>
        <v/>
      </c>
      <c r="J366" s="29" t="str">
        <f t="shared" si="71"/>
        <v/>
      </c>
      <c r="N366" s="21" t="str">
        <f t="shared" si="72"/>
        <v/>
      </c>
      <c r="O366" t="str">
        <f t="shared" si="73"/>
        <v/>
      </c>
      <c r="Q366" s="29" t="str">
        <f t="shared" si="77"/>
        <v/>
      </c>
      <c r="S366" t="str">
        <f t="shared" si="67"/>
        <v/>
      </c>
      <c r="AA366" s="21" t="str">
        <f t="shared" si="66"/>
        <v/>
      </c>
      <c r="AB366" t="str">
        <f t="shared" si="74"/>
        <v/>
      </c>
      <c r="AD366">
        <f t="shared" si="68"/>
        <v>20000003</v>
      </c>
      <c r="AE366" t="s">
        <v>652</v>
      </c>
      <c r="AF366" t="s">
        <v>697</v>
      </c>
      <c r="AG366">
        <f t="shared" si="75"/>
        <v>3</v>
      </c>
      <c r="AH366">
        <f t="shared" si="76"/>
        <v>20000003</v>
      </c>
      <c r="AK366" t="s">
        <v>686</v>
      </c>
      <c r="AL366">
        <v>7</v>
      </c>
    </row>
    <row r="367" spans="8:38" x14ac:dyDescent="0.3">
      <c r="H367" s="21" t="str">
        <f t="shared" si="69"/>
        <v/>
      </c>
      <c r="I367" s="21" t="str">
        <f t="shared" si="70"/>
        <v/>
      </c>
      <c r="J367" s="29" t="str">
        <f t="shared" si="71"/>
        <v/>
      </c>
      <c r="N367" s="21" t="str">
        <f t="shared" si="72"/>
        <v/>
      </c>
      <c r="O367" t="str">
        <f t="shared" si="73"/>
        <v/>
      </c>
      <c r="Q367" s="29" t="str">
        <f t="shared" si="77"/>
        <v/>
      </c>
      <c r="S367" t="str">
        <f t="shared" si="67"/>
        <v/>
      </c>
      <c r="AA367" s="21" t="str">
        <f t="shared" si="66"/>
        <v/>
      </c>
      <c r="AB367" t="str">
        <f t="shared" si="74"/>
        <v/>
      </c>
      <c r="AE367" t="s">
        <v>686</v>
      </c>
      <c r="AF367" t="s">
        <v>697</v>
      </c>
      <c r="AK367" t="s">
        <v>638</v>
      </c>
      <c r="AL367">
        <v>9</v>
      </c>
    </row>
    <row r="368" spans="8:38" x14ac:dyDescent="0.3">
      <c r="H368" s="21" t="str">
        <f t="shared" si="69"/>
        <v/>
      </c>
      <c r="I368" s="21" t="str">
        <f t="shared" si="70"/>
        <v/>
      </c>
      <c r="J368" s="29" t="str">
        <f t="shared" si="71"/>
        <v/>
      </c>
      <c r="N368" s="21" t="str">
        <f t="shared" si="72"/>
        <v/>
      </c>
      <c r="O368" t="str">
        <f t="shared" si="73"/>
        <v/>
      </c>
      <c r="Q368" s="29" t="str">
        <f t="shared" si="77"/>
        <v/>
      </c>
      <c r="S368" t="str">
        <f t="shared" si="67"/>
        <v/>
      </c>
      <c r="AA368" s="21" t="str">
        <f t="shared" si="66"/>
        <v/>
      </c>
      <c r="AB368" t="str">
        <f t="shared" si="74"/>
        <v/>
      </c>
      <c r="AE368" t="s">
        <v>638</v>
      </c>
      <c r="AF368" t="s">
        <v>697</v>
      </c>
      <c r="AK368" t="s">
        <v>639</v>
      </c>
      <c r="AL368">
        <v>11</v>
      </c>
    </row>
    <row r="369" spans="8:38" x14ac:dyDescent="0.3">
      <c r="H369" s="21" t="str">
        <f t="shared" si="69"/>
        <v/>
      </c>
      <c r="I369" s="21" t="str">
        <f t="shared" si="70"/>
        <v/>
      </c>
      <c r="J369" s="29" t="str">
        <f t="shared" si="71"/>
        <v/>
      </c>
      <c r="N369" s="21" t="str">
        <f t="shared" si="72"/>
        <v/>
      </c>
      <c r="O369" t="str">
        <f t="shared" si="73"/>
        <v/>
      </c>
      <c r="Q369" s="29" t="str">
        <f t="shared" si="77"/>
        <v/>
      </c>
      <c r="S369" t="str">
        <f t="shared" si="67"/>
        <v/>
      </c>
      <c r="AA369" s="21" t="str">
        <f t="shared" si="66"/>
        <v/>
      </c>
      <c r="AB369" t="str">
        <f t="shared" si="74"/>
        <v/>
      </c>
      <c r="AE369" t="s">
        <v>639</v>
      </c>
      <c r="AF369" t="s">
        <v>697</v>
      </c>
      <c r="AK369" t="s">
        <v>640</v>
      </c>
      <c r="AL369">
        <v>12</v>
      </c>
    </row>
    <row r="370" spans="8:38" x14ac:dyDescent="0.3">
      <c r="H370" s="21" t="str">
        <f t="shared" si="69"/>
        <v/>
      </c>
      <c r="I370" s="21" t="str">
        <f t="shared" si="70"/>
        <v/>
      </c>
      <c r="J370" s="29" t="str">
        <f t="shared" si="71"/>
        <v/>
      </c>
      <c r="N370" s="21" t="str">
        <f t="shared" si="72"/>
        <v/>
      </c>
      <c r="O370" t="str">
        <f t="shared" si="73"/>
        <v/>
      </c>
      <c r="Q370" s="29" t="str">
        <f t="shared" si="77"/>
        <v/>
      </c>
      <c r="S370" t="str">
        <f t="shared" si="67"/>
        <v/>
      </c>
      <c r="AA370" s="21" t="str">
        <f t="shared" si="66"/>
        <v/>
      </c>
      <c r="AB370" t="str">
        <f t="shared" si="74"/>
        <v/>
      </c>
      <c r="AE370" t="s">
        <v>640</v>
      </c>
      <c r="AF370" t="s">
        <v>697</v>
      </c>
      <c r="AK370" t="s">
        <v>641</v>
      </c>
      <c r="AL370">
        <v>13</v>
      </c>
    </row>
    <row r="371" spans="8:38" x14ac:dyDescent="0.3">
      <c r="H371" s="21" t="str">
        <f t="shared" si="69"/>
        <v/>
      </c>
      <c r="I371" s="21" t="str">
        <f t="shared" si="70"/>
        <v/>
      </c>
      <c r="J371" s="29" t="str">
        <f t="shared" si="71"/>
        <v/>
      </c>
      <c r="N371" s="21" t="str">
        <f t="shared" si="72"/>
        <v/>
      </c>
      <c r="O371" t="str">
        <f t="shared" si="73"/>
        <v/>
      </c>
      <c r="Q371" s="29" t="str">
        <f t="shared" si="77"/>
        <v/>
      </c>
      <c r="S371" t="str">
        <f t="shared" si="67"/>
        <v/>
      </c>
      <c r="AA371" s="21" t="str">
        <f t="shared" si="66"/>
        <v/>
      </c>
      <c r="AB371" t="str">
        <f t="shared" si="74"/>
        <v/>
      </c>
      <c r="AE371" t="s">
        <v>641</v>
      </c>
      <c r="AF371" t="s">
        <v>697</v>
      </c>
      <c r="AK371" t="s">
        <v>642</v>
      </c>
      <c r="AL371">
        <v>18</v>
      </c>
    </row>
    <row r="372" spans="8:38" x14ac:dyDescent="0.3">
      <c r="H372" s="21" t="str">
        <f t="shared" si="69"/>
        <v/>
      </c>
      <c r="I372" s="21" t="str">
        <f t="shared" si="70"/>
        <v/>
      </c>
      <c r="J372" s="29" t="str">
        <f t="shared" si="71"/>
        <v/>
      </c>
      <c r="N372" s="21" t="str">
        <f t="shared" si="72"/>
        <v/>
      </c>
      <c r="O372" t="str">
        <f t="shared" si="73"/>
        <v/>
      </c>
      <c r="Q372" s="29" t="str">
        <f t="shared" si="77"/>
        <v/>
      </c>
      <c r="S372" t="str">
        <f t="shared" si="67"/>
        <v/>
      </c>
      <c r="AA372" s="21" t="str">
        <f t="shared" si="66"/>
        <v/>
      </c>
      <c r="AB372" t="str">
        <f t="shared" si="74"/>
        <v/>
      </c>
      <c r="AE372" t="s">
        <v>642</v>
      </c>
      <c r="AF372" t="s">
        <v>697</v>
      </c>
      <c r="AK372" t="s">
        <v>643</v>
      </c>
      <c r="AL372">
        <v>21</v>
      </c>
    </row>
    <row r="373" spans="8:38" x14ac:dyDescent="0.3">
      <c r="H373" s="21" t="str">
        <f t="shared" si="69"/>
        <v/>
      </c>
      <c r="I373" s="21" t="str">
        <f t="shared" si="70"/>
        <v/>
      </c>
      <c r="J373" s="29" t="str">
        <f t="shared" si="71"/>
        <v/>
      </c>
      <c r="N373" s="21" t="str">
        <f t="shared" si="72"/>
        <v/>
      </c>
      <c r="O373" t="str">
        <f t="shared" si="73"/>
        <v/>
      </c>
      <c r="Q373" s="29" t="str">
        <f t="shared" si="77"/>
        <v/>
      </c>
      <c r="S373" t="str">
        <f t="shared" si="67"/>
        <v/>
      </c>
      <c r="AA373" s="21" t="str">
        <f t="shared" si="66"/>
        <v/>
      </c>
      <c r="AB373" t="str">
        <f t="shared" si="74"/>
        <v/>
      </c>
      <c r="AE373" t="s">
        <v>643</v>
      </c>
      <c r="AF373" t="s">
        <v>697</v>
      </c>
      <c r="AK373" t="s">
        <v>644</v>
      </c>
      <c r="AL373">
        <v>23</v>
      </c>
    </row>
    <row r="374" spans="8:38" x14ac:dyDescent="0.3">
      <c r="H374" s="21" t="str">
        <f t="shared" si="69"/>
        <v/>
      </c>
      <c r="I374" s="21" t="str">
        <f t="shared" si="70"/>
        <v/>
      </c>
      <c r="J374" s="29" t="str">
        <f t="shared" si="71"/>
        <v/>
      </c>
      <c r="N374" s="21" t="str">
        <f t="shared" si="72"/>
        <v/>
      </c>
      <c r="O374" t="str">
        <f t="shared" si="73"/>
        <v/>
      </c>
      <c r="Q374" s="29" t="str">
        <f t="shared" si="77"/>
        <v/>
      </c>
      <c r="S374" t="str">
        <f t="shared" si="67"/>
        <v/>
      </c>
      <c r="AA374" s="21" t="str">
        <f t="shared" si="66"/>
        <v/>
      </c>
      <c r="AB374" t="str">
        <f t="shared" si="74"/>
        <v/>
      </c>
      <c r="AE374" t="s">
        <v>644</v>
      </c>
      <c r="AF374" t="s">
        <v>697</v>
      </c>
      <c r="AK374" t="s">
        <v>645</v>
      </c>
      <c r="AL374">
        <v>26</v>
      </c>
    </row>
    <row r="375" spans="8:38" x14ac:dyDescent="0.3">
      <c r="H375" s="21" t="str">
        <f t="shared" si="69"/>
        <v/>
      </c>
      <c r="I375" s="21" t="str">
        <f t="shared" si="70"/>
        <v/>
      </c>
      <c r="J375" s="29" t="str">
        <f t="shared" si="71"/>
        <v/>
      </c>
      <c r="N375" s="21" t="str">
        <f t="shared" si="72"/>
        <v/>
      </c>
      <c r="O375" t="str">
        <f t="shared" si="73"/>
        <v/>
      </c>
      <c r="Q375" s="29" t="str">
        <f t="shared" si="77"/>
        <v/>
      </c>
      <c r="S375" t="str">
        <f t="shared" si="67"/>
        <v/>
      </c>
      <c r="AA375" s="21" t="str">
        <f t="shared" si="66"/>
        <v/>
      </c>
      <c r="AB375" t="str">
        <f t="shared" si="74"/>
        <v/>
      </c>
      <c r="AE375" t="s">
        <v>645</v>
      </c>
      <c r="AF375" t="s">
        <v>697</v>
      </c>
      <c r="AK375" t="s">
        <v>646</v>
      </c>
      <c r="AL375">
        <v>35</v>
      </c>
    </row>
    <row r="376" spans="8:38" x14ac:dyDescent="0.3">
      <c r="H376" s="21" t="str">
        <f t="shared" si="69"/>
        <v/>
      </c>
      <c r="I376" s="21" t="str">
        <f t="shared" si="70"/>
        <v/>
      </c>
      <c r="J376" s="29" t="str">
        <f t="shared" si="71"/>
        <v/>
      </c>
      <c r="N376" s="21" t="str">
        <f t="shared" si="72"/>
        <v/>
      </c>
      <c r="O376" t="str">
        <f t="shared" si="73"/>
        <v/>
      </c>
      <c r="Q376" s="29" t="str">
        <f t="shared" si="77"/>
        <v/>
      </c>
      <c r="S376" t="str">
        <f t="shared" si="67"/>
        <v/>
      </c>
      <c r="AA376" s="21" t="str">
        <f t="shared" ref="AA376:AA439" si="78">+IF(Y376="","",AA375+1)</f>
        <v/>
      </c>
      <c r="AB376" t="str">
        <f t="shared" si="74"/>
        <v/>
      </c>
      <c r="AE376" t="s">
        <v>646</v>
      </c>
      <c r="AF376" t="s">
        <v>697</v>
      </c>
      <c r="AK376" t="s">
        <v>648</v>
      </c>
      <c r="AL376">
        <v>39</v>
      </c>
    </row>
    <row r="377" spans="8:38" x14ac:dyDescent="0.3">
      <c r="H377" s="21" t="str">
        <f t="shared" si="69"/>
        <v/>
      </c>
      <c r="I377" s="21" t="str">
        <f t="shared" si="70"/>
        <v/>
      </c>
      <c r="J377" s="29" t="str">
        <f t="shared" si="71"/>
        <v/>
      </c>
      <c r="N377" s="21" t="str">
        <f t="shared" si="72"/>
        <v/>
      </c>
      <c r="O377" t="str">
        <f t="shared" si="73"/>
        <v/>
      </c>
      <c r="Q377" s="29" t="str">
        <f t="shared" si="77"/>
        <v/>
      </c>
      <c r="S377" t="str">
        <f t="shared" si="67"/>
        <v/>
      </c>
      <c r="AA377" s="21" t="str">
        <f t="shared" si="78"/>
        <v/>
      </c>
      <c r="AB377" t="str">
        <f t="shared" si="74"/>
        <v/>
      </c>
      <c r="AE377" t="s">
        <v>648</v>
      </c>
      <c r="AF377" t="s">
        <v>697</v>
      </c>
      <c r="AK377" t="s">
        <v>649</v>
      </c>
      <c r="AL377">
        <v>41</v>
      </c>
    </row>
    <row r="378" spans="8:38" x14ac:dyDescent="0.3">
      <c r="H378" s="21" t="str">
        <f t="shared" si="69"/>
        <v/>
      </c>
      <c r="I378" s="21" t="str">
        <f t="shared" si="70"/>
        <v/>
      </c>
      <c r="J378" s="29" t="str">
        <f t="shared" si="71"/>
        <v/>
      </c>
      <c r="N378" s="21" t="str">
        <f t="shared" si="72"/>
        <v/>
      </c>
      <c r="O378" t="str">
        <f t="shared" si="73"/>
        <v/>
      </c>
      <c r="Q378" s="29" t="str">
        <f t="shared" si="77"/>
        <v/>
      </c>
      <c r="S378" t="str">
        <f t="shared" si="67"/>
        <v/>
      </c>
      <c r="AA378" s="21" t="str">
        <f t="shared" si="78"/>
        <v/>
      </c>
      <c r="AB378" t="str">
        <f t="shared" si="74"/>
        <v/>
      </c>
      <c r="AE378" t="s">
        <v>649</v>
      </c>
      <c r="AF378" t="s">
        <v>697</v>
      </c>
      <c r="AK378" t="s">
        <v>668</v>
      </c>
      <c r="AL378">
        <v>45</v>
      </c>
    </row>
    <row r="379" spans="8:38" x14ac:dyDescent="0.3">
      <c r="H379" s="21" t="str">
        <f t="shared" si="69"/>
        <v/>
      </c>
      <c r="I379" s="21" t="str">
        <f t="shared" si="70"/>
        <v/>
      </c>
      <c r="J379" s="29" t="str">
        <f t="shared" si="71"/>
        <v/>
      </c>
      <c r="N379" s="21" t="str">
        <f t="shared" si="72"/>
        <v/>
      </c>
      <c r="O379" t="str">
        <f t="shared" si="73"/>
        <v/>
      </c>
      <c r="Q379" s="29" t="str">
        <f t="shared" si="77"/>
        <v/>
      </c>
      <c r="S379" t="str">
        <f t="shared" si="67"/>
        <v/>
      </c>
      <c r="AA379" s="21" t="str">
        <f t="shared" si="78"/>
        <v/>
      </c>
      <c r="AB379" t="str">
        <f t="shared" si="74"/>
        <v/>
      </c>
      <c r="AE379" t="s">
        <v>668</v>
      </c>
      <c r="AF379" t="s">
        <v>697</v>
      </c>
      <c r="AK379" t="s">
        <v>650</v>
      </c>
      <c r="AL379">
        <v>47</v>
      </c>
    </row>
    <row r="380" spans="8:38" x14ac:dyDescent="0.3">
      <c r="H380" s="21" t="str">
        <f t="shared" si="69"/>
        <v/>
      </c>
      <c r="I380" s="21" t="str">
        <f t="shared" si="70"/>
        <v/>
      </c>
      <c r="J380" s="29" t="str">
        <f t="shared" si="71"/>
        <v/>
      </c>
      <c r="N380" s="21" t="str">
        <f t="shared" si="72"/>
        <v/>
      </c>
      <c r="O380" t="str">
        <f t="shared" si="73"/>
        <v/>
      </c>
      <c r="Q380" s="29" t="str">
        <f t="shared" si="77"/>
        <v/>
      </c>
      <c r="S380" t="str">
        <f t="shared" si="67"/>
        <v/>
      </c>
      <c r="AA380" s="21" t="str">
        <f t="shared" si="78"/>
        <v/>
      </c>
      <c r="AB380" t="str">
        <f t="shared" si="74"/>
        <v/>
      </c>
      <c r="AE380" t="s">
        <v>650</v>
      </c>
      <c r="AF380" t="s">
        <v>697</v>
      </c>
      <c r="AK380" t="s">
        <v>651</v>
      </c>
      <c r="AL380">
        <v>49</v>
      </c>
    </row>
    <row r="381" spans="8:38" x14ac:dyDescent="0.3">
      <c r="H381" s="21" t="str">
        <f t="shared" si="69"/>
        <v/>
      </c>
      <c r="I381" s="21" t="str">
        <f t="shared" si="70"/>
        <v/>
      </c>
      <c r="J381" s="29" t="str">
        <f t="shared" si="71"/>
        <v/>
      </c>
      <c r="N381" s="21" t="str">
        <f t="shared" si="72"/>
        <v/>
      </c>
      <c r="O381" t="str">
        <f t="shared" si="73"/>
        <v/>
      </c>
      <c r="Q381" s="29" t="str">
        <f t="shared" si="77"/>
        <v/>
      </c>
      <c r="S381" t="str">
        <f t="shared" si="67"/>
        <v/>
      </c>
      <c r="AA381" s="21" t="str">
        <f t="shared" si="78"/>
        <v/>
      </c>
      <c r="AB381" t="str">
        <f t="shared" si="74"/>
        <v/>
      </c>
      <c r="AE381" t="s">
        <v>651</v>
      </c>
      <c r="AF381" t="s">
        <v>697</v>
      </c>
      <c r="AK381" t="s">
        <v>653</v>
      </c>
      <c r="AL381">
        <v>50</v>
      </c>
    </row>
    <row r="382" spans="8:38" x14ac:dyDescent="0.3">
      <c r="H382" s="21" t="str">
        <f t="shared" si="69"/>
        <v/>
      </c>
      <c r="I382" s="21" t="str">
        <f t="shared" si="70"/>
        <v/>
      </c>
      <c r="J382" s="29" t="str">
        <f t="shared" si="71"/>
        <v/>
      </c>
      <c r="N382" s="21" t="str">
        <f t="shared" si="72"/>
        <v/>
      </c>
      <c r="O382" t="str">
        <f t="shared" si="73"/>
        <v/>
      </c>
      <c r="Q382" s="29" t="str">
        <f t="shared" si="77"/>
        <v/>
      </c>
      <c r="S382" t="str">
        <f t="shared" si="67"/>
        <v/>
      </c>
      <c r="AA382" s="21" t="str">
        <f t="shared" si="78"/>
        <v/>
      </c>
      <c r="AB382" t="str">
        <f t="shared" si="74"/>
        <v/>
      </c>
      <c r="AE382" t="s">
        <v>653</v>
      </c>
      <c r="AF382" t="s">
        <v>697</v>
      </c>
      <c r="AK382" t="s">
        <v>655</v>
      </c>
      <c r="AL382">
        <v>52</v>
      </c>
    </row>
    <row r="383" spans="8:38" x14ac:dyDescent="0.3">
      <c r="H383" s="21" t="str">
        <f t="shared" si="69"/>
        <v/>
      </c>
      <c r="I383" s="21" t="str">
        <f t="shared" si="70"/>
        <v/>
      </c>
      <c r="J383" s="29" t="str">
        <f t="shared" si="71"/>
        <v/>
      </c>
      <c r="N383" s="21" t="str">
        <f t="shared" si="72"/>
        <v/>
      </c>
      <c r="O383" t="str">
        <f t="shared" si="73"/>
        <v/>
      </c>
      <c r="Q383" s="29" t="str">
        <f t="shared" si="77"/>
        <v/>
      </c>
      <c r="S383" t="str">
        <f t="shared" si="67"/>
        <v/>
      </c>
      <c r="AA383" s="21" t="str">
        <f t="shared" si="78"/>
        <v/>
      </c>
      <c r="AB383" t="str">
        <f t="shared" si="74"/>
        <v/>
      </c>
      <c r="AE383" t="s">
        <v>655</v>
      </c>
      <c r="AF383" t="s">
        <v>697</v>
      </c>
      <c r="AK383" t="s">
        <v>688</v>
      </c>
      <c r="AL383">
        <v>54</v>
      </c>
    </row>
    <row r="384" spans="8:38" x14ac:dyDescent="0.3">
      <c r="H384" s="21" t="str">
        <f t="shared" si="69"/>
        <v/>
      </c>
      <c r="I384" s="21" t="str">
        <f t="shared" si="70"/>
        <v/>
      </c>
      <c r="J384" s="29" t="str">
        <f t="shared" si="71"/>
        <v/>
      </c>
      <c r="N384" s="21" t="str">
        <f t="shared" si="72"/>
        <v/>
      </c>
      <c r="O384" t="str">
        <f t="shared" si="73"/>
        <v/>
      </c>
      <c r="Q384" s="29" t="str">
        <f t="shared" si="77"/>
        <v/>
      </c>
      <c r="S384" t="str">
        <f t="shared" si="67"/>
        <v/>
      </c>
      <c r="AA384" s="21" t="str">
        <f t="shared" si="78"/>
        <v/>
      </c>
      <c r="AB384" t="str">
        <f t="shared" si="74"/>
        <v/>
      </c>
      <c r="AE384" t="s">
        <v>688</v>
      </c>
      <c r="AF384" t="s">
        <v>697</v>
      </c>
      <c r="AK384" t="s">
        <v>637</v>
      </c>
      <c r="AL384">
        <v>55</v>
      </c>
    </row>
    <row r="385" spans="8:38" x14ac:dyDescent="0.3">
      <c r="H385" s="21" t="str">
        <f t="shared" si="69"/>
        <v/>
      </c>
      <c r="I385" s="21" t="str">
        <f t="shared" si="70"/>
        <v/>
      </c>
      <c r="J385" s="29" t="str">
        <f t="shared" si="71"/>
        <v/>
      </c>
      <c r="N385" s="21" t="str">
        <f t="shared" si="72"/>
        <v/>
      </c>
      <c r="O385" t="str">
        <f t="shared" si="73"/>
        <v/>
      </c>
      <c r="Q385" s="29" t="str">
        <f t="shared" si="77"/>
        <v/>
      </c>
      <c r="S385" t="str">
        <f t="shared" si="67"/>
        <v/>
      </c>
      <c r="AA385" s="21" t="str">
        <f t="shared" si="78"/>
        <v/>
      </c>
      <c r="AB385" t="str">
        <f t="shared" si="74"/>
        <v/>
      </c>
      <c r="AE385" t="s">
        <v>637</v>
      </c>
      <c r="AF385" t="s">
        <v>697</v>
      </c>
      <c r="AK385" t="s">
        <v>656</v>
      </c>
      <c r="AL385">
        <v>59</v>
      </c>
    </row>
    <row r="386" spans="8:38" x14ac:dyDescent="0.3">
      <c r="H386" s="21" t="str">
        <f t="shared" si="69"/>
        <v/>
      </c>
      <c r="I386" s="21" t="str">
        <f t="shared" si="70"/>
        <v/>
      </c>
      <c r="J386" s="29" t="str">
        <f t="shared" si="71"/>
        <v/>
      </c>
      <c r="N386" s="21" t="str">
        <f t="shared" si="72"/>
        <v/>
      </c>
      <c r="O386" t="str">
        <f t="shared" si="73"/>
        <v/>
      </c>
      <c r="Q386" s="29" t="str">
        <f t="shared" si="77"/>
        <v/>
      </c>
      <c r="S386" t="str">
        <f t="shared" si="67"/>
        <v/>
      </c>
      <c r="AA386" s="21" t="str">
        <f t="shared" si="78"/>
        <v/>
      </c>
      <c r="AB386" t="str">
        <f t="shared" si="74"/>
        <v/>
      </c>
      <c r="AE386" t="s">
        <v>656</v>
      </c>
      <c r="AF386" t="s">
        <v>697</v>
      </c>
      <c r="AK386" t="s">
        <v>694</v>
      </c>
      <c r="AL386">
        <v>60</v>
      </c>
    </row>
    <row r="387" spans="8:38" x14ac:dyDescent="0.3">
      <c r="H387" s="21" t="str">
        <f t="shared" si="69"/>
        <v/>
      </c>
      <c r="I387" s="21" t="str">
        <f t="shared" si="70"/>
        <v/>
      </c>
      <c r="J387" s="29" t="str">
        <f t="shared" si="71"/>
        <v/>
      </c>
      <c r="N387" s="21" t="str">
        <f t="shared" si="72"/>
        <v/>
      </c>
      <c r="O387" t="str">
        <f t="shared" si="73"/>
        <v/>
      </c>
      <c r="Q387" s="29" t="str">
        <f t="shared" si="77"/>
        <v/>
      </c>
      <c r="S387" t="str">
        <f t="shared" si="67"/>
        <v/>
      </c>
      <c r="AA387" s="21" t="str">
        <f t="shared" si="78"/>
        <v/>
      </c>
      <c r="AB387" t="str">
        <f t="shared" si="74"/>
        <v/>
      </c>
      <c r="AE387" t="s">
        <v>694</v>
      </c>
      <c r="AF387" t="s">
        <v>697</v>
      </c>
      <c r="AK387" t="s">
        <v>679</v>
      </c>
      <c r="AL387">
        <v>63</v>
      </c>
    </row>
    <row r="388" spans="8:38" x14ac:dyDescent="0.3">
      <c r="H388" s="21" t="str">
        <f t="shared" si="69"/>
        <v/>
      </c>
      <c r="I388" s="21" t="str">
        <f t="shared" si="70"/>
        <v/>
      </c>
      <c r="J388" s="29" t="str">
        <f t="shared" si="71"/>
        <v/>
      </c>
      <c r="N388" s="21" t="str">
        <f t="shared" si="72"/>
        <v/>
      </c>
      <c r="O388" t="str">
        <f t="shared" si="73"/>
        <v/>
      </c>
      <c r="Q388" s="29" t="str">
        <f t="shared" si="77"/>
        <v/>
      </c>
      <c r="S388" t="str">
        <f t="shared" si="67"/>
        <v/>
      </c>
      <c r="AA388" s="21" t="str">
        <f t="shared" si="78"/>
        <v/>
      </c>
      <c r="AB388" t="str">
        <f t="shared" si="74"/>
        <v/>
      </c>
      <c r="AE388" t="s">
        <v>679</v>
      </c>
      <c r="AF388" t="s">
        <v>697</v>
      </c>
      <c r="AK388" t="s">
        <v>657</v>
      </c>
      <c r="AL388">
        <v>64</v>
      </c>
    </row>
    <row r="389" spans="8:38" x14ac:dyDescent="0.3">
      <c r="H389" s="21" t="str">
        <f t="shared" ref="H389:H452" si="79">+IF(G389="","",H388+1)</f>
        <v/>
      </c>
      <c r="I389" s="21" t="str">
        <f t="shared" ref="I389:I452" si="80">+IF(H389="","",I388+1)</f>
        <v/>
      </c>
      <c r="J389" s="29" t="str">
        <f t="shared" ref="J389:J452" si="81">+IF(G389="","","T-"&amp;VLOOKUP(H389,$A$4:$C$46,3,0)+I389-1)</f>
        <v/>
      </c>
      <c r="N389" s="21" t="str">
        <f t="shared" ref="N389:N452" si="82">+IF(L389="","",N388+1)</f>
        <v/>
      </c>
      <c r="O389" t="str">
        <f t="shared" ref="O389:O452" si="83">+IF(L389="","","C-"&amp;VLOOKUP(M389,$A$4:$C$495,3,0)+N389)</f>
        <v/>
      </c>
      <c r="Q389" s="29" t="str">
        <f t="shared" si="77"/>
        <v/>
      </c>
      <c r="S389" t="str">
        <f t="shared" ref="S389:S452" si="84">+Q389</f>
        <v/>
      </c>
      <c r="AA389" s="21" t="str">
        <f t="shared" si="78"/>
        <v/>
      </c>
      <c r="AB389" t="str">
        <f t="shared" ref="AB389:AB452" si="85">+IF(Y389="","","M-"&amp;VLOOKUP(Z389,$A$4:$C$390,3,0)+AA389)</f>
        <v/>
      </c>
      <c r="AE389" t="s">
        <v>657</v>
      </c>
      <c r="AF389" t="s">
        <v>697</v>
      </c>
      <c r="AK389" t="s">
        <v>658</v>
      </c>
      <c r="AL389">
        <v>66</v>
      </c>
    </row>
    <row r="390" spans="8:38" x14ac:dyDescent="0.3">
      <c r="H390" s="21" t="str">
        <f t="shared" si="79"/>
        <v/>
      </c>
      <c r="I390" s="21" t="str">
        <f t="shared" si="80"/>
        <v/>
      </c>
      <c r="J390" s="29" t="str">
        <f t="shared" si="81"/>
        <v/>
      </c>
      <c r="N390" s="21" t="str">
        <f t="shared" si="82"/>
        <v/>
      </c>
      <c r="O390" t="str">
        <f t="shared" si="83"/>
        <v/>
      </c>
      <c r="Q390" s="29" t="str">
        <f t="shared" ref="Q390:Q453" si="86">++IF(R390="","",Q389+1)</f>
        <v/>
      </c>
      <c r="S390" t="str">
        <f t="shared" si="84"/>
        <v/>
      </c>
      <c r="AA390" s="21" t="str">
        <f t="shared" si="78"/>
        <v/>
      </c>
      <c r="AB390" t="str">
        <f t="shared" si="85"/>
        <v/>
      </c>
      <c r="AE390" t="s">
        <v>658</v>
      </c>
      <c r="AF390" t="s">
        <v>697</v>
      </c>
      <c r="AK390" t="s">
        <v>660</v>
      </c>
      <c r="AL390">
        <v>73</v>
      </c>
    </row>
    <row r="391" spans="8:38" x14ac:dyDescent="0.3">
      <c r="H391" s="21" t="str">
        <f t="shared" si="79"/>
        <v/>
      </c>
      <c r="I391" s="21" t="str">
        <f t="shared" si="80"/>
        <v/>
      </c>
      <c r="J391" s="29" t="str">
        <f t="shared" si="81"/>
        <v/>
      </c>
      <c r="N391" s="21" t="str">
        <f t="shared" si="82"/>
        <v/>
      </c>
      <c r="O391" t="str">
        <f t="shared" si="83"/>
        <v/>
      </c>
      <c r="Q391" s="29" t="str">
        <f t="shared" si="86"/>
        <v/>
      </c>
      <c r="S391" t="str">
        <f t="shared" si="84"/>
        <v/>
      </c>
      <c r="AA391" s="21" t="str">
        <f t="shared" si="78"/>
        <v/>
      </c>
      <c r="AB391" t="str">
        <f t="shared" si="85"/>
        <v/>
      </c>
      <c r="AE391" t="s">
        <v>660</v>
      </c>
      <c r="AF391" t="s">
        <v>697</v>
      </c>
      <c r="AK391" t="s">
        <v>662</v>
      </c>
      <c r="AL391">
        <v>79</v>
      </c>
    </row>
    <row r="392" spans="8:38" x14ac:dyDescent="0.3">
      <c r="H392" s="21" t="str">
        <f t="shared" si="79"/>
        <v/>
      </c>
      <c r="I392" s="21" t="str">
        <f t="shared" si="80"/>
        <v/>
      </c>
      <c r="J392" s="29" t="str">
        <f t="shared" si="81"/>
        <v/>
      </c>
      <c r="N392" s="21" t="str">
        <f t="shared" si="82"/>
        <v/>
      </c>
      <c r="O392" t="str">
        <f t="shared" si="83"/>
        <v/>
      </c>
      <c r="Q392" s="29" t="str">
        <f t="shared" si="86"/>
        <v/>
      </c>
      <c r="S392" t="str">
        <f t="shared" si="84"/>
        <v/>
      </c>
      <c r="AA392" s="21" t="str">
        <f t="shared" si="78"/>
        <v/>
      </c>
      <c r="AB392" t="str">
        <f t="shared" si="85"/>
        <v/>
      </c>
      <c r="AE392" t="s">
        <v>662</v>
      </c>
      <c r="AF392" t="s">
        <v>697</v>
      </c>
      <c r="AK392" t="s">
        <v>664</v>
      </c>
      <c r="AL392">
        <v>81</v>
      </c>
    </row>
    <row r="393" spans="8:38" x14ac:dyDescent="0.3">
      <c r="H393" s="21" t="str">
        <f t="shared" si="79"/>
        <v/>
      </c>
      <c r="I393" s="21" t="str">
        <f t="shared" si="80"/>
        <v/>
      </c>
      <c r="J393" s="29" t="str">
        <f t="shared" si="81"/>
        <v/>
      </c>
      <c r="N393" s="21" t="str">
        <f t="shared" si="82"/>
        <v/>
      </c>
      <c r="O393" t="str">
        <f t="shared" si="83"/>
        <v/>
      </c>
      <c r="Q393" s="29" t="str">
        <f t="shared" si="86"/>
        <v/>
      </c>
      <c r="S393" t="str">
        <f t="shared" si="84"/>
        <v/>
      </c>
      <c r="AA393" s="21" t="str">
        <f t="shared" si="78"/>
        <v/>
      </c>
      <c r="AB393" t="str">
        <f t="shared" si="85"/>
        <v/>
      </c>
      <c r="AE393" t="s">
        <v>664</v>
      </c>
      <c r="AF393" t="s">
        <v>697</v>
      </c>
      <c r="AK393" t="s">
        <v>663</v>
      </c>
      <c r="AL393">
        <v>82</v>
      </c>
    </row>
    <row r="394" spans="8:38" x14ac:dyDescent="0.3">
      <c r="H394" s="21" t="str">
        <f t="shared" si="79"/>
        <v/>
      </c>
      <c r="I394" s="21" t="str">
        <f t="shared" si="80"/>
        <v/>
      </c>
      <c r="J394" s="29" t="str">
        <f t="shared" si="81"/>
        <v/>
      </c>
      <c r="N394" s="21" t="str">
        <f t="shared" si="82"/>
        <v/>
      </c>
      <c r="O394" t="str">
        <f t="shared" si="83"/>
        <v/>
      </c>
      <c r="Q394" s="29" t="str">
        <f t="shared" si="86"/>
        <v/>
      </c>
      <c r="S394" t="str">
        <f t="shared" si="84"/>
        <v/>
      </c>
      <c r="AA394" s="21" t="str">
        <f t="shared" si="78"/>
        <v/>
      </c>
      <c r="AB394" t="str">
        <f t="shared" si="85"/>
        <v/>
      </c>
      <c r="AE394" t="s">
        <v>663</v>
      </c>
      <c r="AF394" t="s">
        <v>697</v>
      </c>
      <c r="AK394" t="s">
        <v>665</v>
      </c>
      <c r="AL394">
        <v>89</v>
      </c>
    </row>
    <row r="395" spans="8:38" x14ac:dyDescent="0.3">
      <c r="H395" s="21" t="str">
        <f t="shared" si="79"/>
        <v/>
      </c>
      <c r="I395" s="21" t="str">
        <f t="shared" si="80"/>
        <v/>
      </c>
      <c r="J395" s="29" t="str">
        <f t="shared" si="81"/>
        <v/>
      </c>
      <c r="N395" s="21" t="str">
        <f t="shared" si="82"/>
        <v/>
      </c>
      <c r="O395" t="str">
        <f t="shared" si="83"/>
        <v/>
      </c>
      <c r="Q395" s="29" t="str">
        <f t="shared" si="86"/>
        <v/>
      </c>
      <c r="S395" t="str">
        <f t="shared" si="84"/>
        <v/>
      </c>
      <c r="AA395" s="21" t="str">
        <f t="shared" si="78"/>
        <v/>
      </c>
      <c r="AB395" t="str">
        <f t="shared" si="85"/>
        <v/>
      </c>
      <c r="AE395" t="s">
        <v>665</v>
      </c>
      <c r="AF395" t="s">
        <v>697</v>
      </c>
      <c r="AK395" t="s">
        <v>666</v>
      </c>
      <c r="AL395">
        <v>90</v>
      </c>
    </row>
    <row r="396" spans="8:38" x14ac:dyDescent="0.3">
      <c r="H396" s="21" t="str">
        <f t="shared" si="79"/>
        <v/>
      </c>
      <c r="I396" s="21" t="str">
        <f t="shared" si="80"/>
        <v/>
      </c>
      <c r="J396" s="29" t="str">
        <f t="shared" si="81"/>
        <v/>
      </c>
      <c r="N396" s="21" t="str">
        <f t="shared" si="82"/>
        <v/>
      </c>
      <c r="O396" t="str">
        <f t="shared" si="83"/>
        <v/>
      </c>
      <c r="Q396" s="29" t="str">
        <f t="shared" si="86"/>
        <v/>
      </c>
      <c r="S396" t="str">
        <f t="shared" si="84"/>
        <v/>
      </c>
      <c r="AA396" s="21" t="str">
        <f t="shared" si="78"/>
        <v/>
      </c>
      <c r="AB396" t="str">
        <f t="shared" si="85"/>
        <v/>
      </c>
      <c r="AE396" t="s">
        <v>666</v>
      </c>
      <c r="AF396" t="s">
        <v>697</v>
      </c>
      <c r="AK396" t="s">
        <v>667</v>
      </c>
      <c r="AL396">
        <v>92</v>
      </c>
    </row>
    <row r="397" spans="8:38" x14ac:dyDescent="0.3">
      <c r="H397" s="21" t="str">
        <f t="shared" si="79"/>
        <v/>
      </c>
      <c r="I397" s="21" t="str">
        <f t="shared" si="80"/>
        <v/>
      </c>
      <c r="J397" s="29" t="str">
        <f t="shared" si="81"/>
        <v/>
      </c>
      <c r="N397" s="21" t="str">
        <f t="shared" si="82"/>
        <v/>
      </c>
      <c r="O397" t="str">
        <f t="shared" si="83"/>
        <v/>
      </c>
      <c r="Q397" s="29" t="str">
        <f t="shared" si="86"/>
        <v/>
      </c>
      <c r="S397" t="str">
        <f t="shared" si="84"/>
        <v/>
      </c>
      <c r="AA397" s="21" t="str">
        <f t="shared" si="78"/>
        <v/>
      </c>
      <c r="AB397" t="str">
        <f t="shared" si="85"/>
        <v/>
      </c>
      <c r="AE397" t="s">
        <v>667</v>
      </c>
      <c r="AF397" t="s">
        <v>697</v>
      </c>
      <c r="AK397" t="s">
        <v>669</v>
      </c>
      <c r="AL397">
        <v>99</v>
      </c>
    </row>
    <row r="398" spans="8:38" x14ac:dyDescent="0.3">
      <c r="H398" s="21" t="str">
        <f t="shared" si="79"/>
        <v/>
      </c>
      <c r="I398" s="21" t="str">
        <f t="shared" si="80"/>
        <v/>
      </c>
      <c r="J398" s="29" t="str">
        <f t="shared" si="81"/>
        <v/>
      </c>
      <c r="N398" s="21" t="str">
        <f t="shared" si="82"/>
        <v/>
      </c>
      <c r="O398" t="str">
        <f t="shared" si="83"/>
        <v/>
      </c>
      <c r="Q398" s="29" t="str">
        <f t="shared" si="86"/>
        <v/>
      </c>
      <c r="S398" t="str">
        <f t="shared" si="84"/>
        <v/>
      </c>
      <c r="AA398" s="21" t="str">
        <f t="shared" si="78"/>
        <v/>
      </c>
      <c r="AB398" t="str">
        <f t="shared" si="85"/>
        <v/>
      </c>
      <c r="AE398" t="s">
        <v>669</v>
      </c>
      <c r="AF398" t="s">
        <v>697</v>
      </c>
      <c r="AK398" t="s">
        <v>672</v>
      </c>
      <c r="AL398">
        <v>102</v>
      </c>
    </row>
    <row r="399" spans="8:38" x14ac:dyDescent="0.3">
      <c r="H399" s="21" t="str">
        <f t="shared" si="79"/>
        <v/>
      </c>
      <c r="I399" s="21" t="str">
        <f t="shared" si="80"/>
        <v/>
      </c>
      <c r="J399" s="29" t="str">
        <f t="shared" si="81"/>
        <v/>
      </c>
      <c r="N399" s="21" t="str">
        <f t="shared" si="82"/>
        <v/>
      </c>
      <c r="O399" t="str">
        <f t="shared" si="83"/>
        <v/>
      </c>
      <c r="Q399" s="29" t="str">
        <f t="shared" si="86"/>
        <v/>
      </c>
      <c r="S399" t="str">
        <f t="shared" si="84"/>
        <v/>
      </c>
      <c r="AA399" s="21" t="str">
        <f t="shared" si="78"/>
        <v/>
      </c>
      <c r="AB399" t="str">
        <f t="shared" si="85"/>
        <v/>
      </c>
      <c r="AE399" t="s">
        <v>672</v>
      </c>
      <c r="AF399" t="s">
        <v>697</v>
      </c>
      <c r="AK399" t="s">
        <v>670</v>
      </c>
      <c r="AL399">
        <v>105</v>
      </c>
    </row>
    <row r="400" spans="8:38" x14ac:dyDescent="0.3">
      <c r="H400" s="21" t="str">
        <f t="shared" si="79"/>
        <v/>
      </c>
      <c r="I400" s="21" t="str">
        <f t="shared" si="80"/>
        <v/>
      </c>
      <c r="J400" s="29" t="str">
        <f t="shared" si="81"/>
        <v/>
      </c>
      <c r="N400" s="21" t="str">
        <f t="shared" si="82"/>
        <v/>
      </c>
      <c r="O400" t="str">
        <f t="shared" si="83"/>
        <v/>
      </c>
      <c r="Q400" s="29" t="str">
        <f t="shared" si="86"/>
        <v/>
      </c>
      <c r="S400" t="str">
        <f t="shared" si="84"/>
        <v/>
      </c>
      <c r="AA400" s="21" t="str">
        <f t="shared" si="78"/>
        <v/>
      </c>
      <c r="AB400" t="str">
        <f t="shared" si="85"/>
        <v/>
      </c>
      <c r="AE400" t="s">
        <v>670</v>
      </c>
      <c r="AF400" t="s">
        <v>697</v>
      </c>
      <c r="AK400" t="s">
        <v>671</v>
      </c>
      <c r="AL400">
        <v>107</v>
      </c>
    </row>
    <row r="401" spans="8:38" x14ac:dyDescent="0.3">
      <c r="H401" s="21" t="str">
        <f t="shared" si="79"/>
        <v/>
      </c>
      <c r="I401" s="21" t="str">
        <f t="shared" si="80"/>
        <v/>
      </c>
      <c r="J401" s="29" t="str">
        <f t="shared" si="81"/>
        <v/>
      </c>
      <c r="N401" s="21" t="str">
        <f t="shared" si="82"/>
        <v/>
      </c>
      <c r="O401" t="str">
        <f t="shared" si="83"/>
        <v/>
      </c>
      <c r="Q401" s="29" t="str">
        <f t="shared" si="86"/>
        <v/>
      </c>
      <c r="S401" t="str">
        <f t="shared" si="84"/>
        <v/>
      </c>
      <c r="AA401" s="21" t="str">
        <f t="shared" si="78"/>
        <v/>
      </c>
      <c r="AB401" t="str">
        <f t="shared" si="85"/>
        <v/>
      </c>
      <c r="AE401" t="s">
        <v>671</v>
      </c>
      <c r="AF401" t="s">
        <v>697</v>
      </c>
      <c r="AK401" t="s">
        <v>636</v>
      </c>
      <c r="AL401">
        <v>116</v>
      </c>
    </row>
    <row r="402" spans="8:38" x14ac:dyDescent="0.3">
      <c r="H402" s="21" t="str">
        <f t="shared" si="79"/>
        <v/>
      </c>
      <c r="I402" s="21" t="str">
        <f t="shared" si="80"/>
        <v/>
      </c>
      <c r="J402" s="29" t="str">
        <f t="shared" si="81"/>
        <v/>
      </c>
      <c r="N402" s="21" t="str">
        <f t="shared" si="82"/>
        <v/>
      </c>
      <c r="O402" t="str">
        <f t="shared" si="83"/>
        <v/>
      </c>
      <c r="Q402" s="29" t="str">
        <f t="shared" si="86"/>
        <v/>
      </c>
      <c r="S402" t="str">
        <f t="shared" si="84"/>
        <v/>
      </c>
      <c r="AA402" s="21" t="str">
        <f t="shared" si="78"/>
        <v/>
      </c>
      <c r="AB402" t="str">
        <f t="shared" si="85"/>
        <v/>
      </c>
      <c r="AE402" t="s">
        <v>636</v>
      </c>
      <c r="AF402" t="s">
        <v>697</v>
      </c>
      <c r="AK402" t="s">
        <v>673</v>
      </c>
      <c r="AL402">
        <v>119</v>
      </c>
    </row>
    <row r="403" spans="8:38" x14ac:dyDescent="0.3">
      <c r="H403" s="21" t="str">
        <f t="shared" si="79"/>
        <v/>
      </c>
      <c r="I403" s="21" t="str">
        <f t="shared" si="80"/>
        <v/>
      </c>
      <c r="J403" s="29" t="str">
        <f t="shared" si="81"/>
        <v/>
      </c>
      <c r="N403" s="21" t="str">
        <f t="shared" si="82"/>
        <v/>
      </c>
      <c r="O403" t="str">
        <f t="shared" si="83"/>
        <v/>
      </c>
      <c r="Q403" s="29" t="str">
        <f t="shared" si="86"/>
        <v/>
      </c>
      <c r="S403" t="str">
        <f t="shared" si="84"/>
        <v/>
      </c>
      <c r="AA403" s="21" t="str">
        <f t="shared" si="78"/>
        <v/>
      </c>
      <c r="AB403" t="str">
        <f t="shared" si="85"/>
        <v/>
      </c>
      <c r="AE403" t="s">
        <v>673</v>
      </c>
      <c r="AF403" t="s">
        <v>697</v>
      </c>
      <c r="AK403" t="s">
        <v>675</v>
      </c>
      <c r="AL403">
        <v>132</v>
      </c>
    </row>
    <row r="404" spans="8:38" x14ac:dyDescent="0.3">
      <c r="H404" s="21" t="str">
        <f t="shared" si="79"/>
        <v/>
      </c>
      <c r="I404" s="21" t="str">
        <f t="shared" si="80"/>
        <v/>
      </c>
      <c r="J404" s="29" t="str">
        <f t="shared" si="81"/>
        <v/>
      </c>
      <c r="N404" s="21" t="str">
        <f t="shared" si="82"/>
        <v/>
      </c>
      <c r="O404" t="str">
        <f t="shared" si="83"/>
        <v/>
      </c>
      <c r="Q404" s="29" t="str">
        <f t="shared" si="86"/>
        <v/>
      </c>
      <c r="S404" t="str">
        <f t="shared" si="84"/>
        <v/>
      </c>
      <c r="AA404" s="21" t="str">
        <f t="shared" si="78"/>
        <v/>
      </c>
      <c r="AB404" t="str">
        <f t="shared" si="85"/>
        <v/>
      </c>
      <c r="AE404" t="s">
        <v>675</v>
      </c>
      <c r="AF404" t="s">
        <v>697</v>
      </c>
      <c r="AK404" t="s">
        <v>676</v>
      </c>
      <c r="AL404">
        <v>133</v>
      </c>
    </row>
    <row r="405" spans="8:38" x14ac:dyDescent="0.3">
      <c r="H405" s="21" t="str">
        <f t="shared" si="79"/>
        <v/>
      </c>
      <c r="I405" s="21" t="str">
        <f t="shared" si="80"/>
        <v/>
      </c>
      <c r="J405" s="29" t="str">
        <f t="shared" si="81"/>
        <v/>
      </c>
      <c r="N405" s="21" t="str">
        <f t="shared" si="82"/>
        <v/>
      </c>
      <c r="O405" t="str">
        <f t="shared" si="83"/>
        <v/>
      </c>
      <c r="Q405" s="29" t="str">
        <f t="shared" si="86"/>
        <v/>
      </c>
      <c r="S405" t="str">
        <f t="shared" si="84"/>
        <v/>
      </c>
      <c r="AA405" s="21" t="str">
        <f t="shared" si="78"/>
        <v/>
      </c>
      <c r="AB405" t="str">
        <f t="shared" si="85"/>
        <v/>
      </c>
      <c r="AE405" t="s">
        <v>676</v>
      </c>
      <c r="AF405" t="s">
        <v>697</v>
      </c>
      <c r="AK405" t="s">
        <v>674</v>
      </c>
      <c r="AL405">
        <v>135</v>
      </c>
    </row>
    <row r="406" spans="8:38" x14ac:dyDescent="0.3">
      <c r="H406" s="21" t="str">
        <f t="shared" si="79"/>
        <v/>
      </c>
      <c r="I406" s="21" t="str">
        <f t="shared" si="80"/>
        <v/>
      </c>
      <c r="J406" s="29" t="str">
        <f t="shared" si="81"/>
        <v/>
      </c>
      <c r="N406" s="21" t="str">
        <f t="shared" si="82"/>
        <v/>
      </c>
      <c r="O406" t="str">
        <f t="shared" si="83"/>
        <v/>
      </c>
      <c r="Q406" s="29" t="str">
        <f t="shared" si="86"/>
        <v/>
      </c>
      <c r="S406" t="str">
        <f t="shared" si="84"/>
        <v/>
      </c>
      <c r="AA406" s="21" t="str">
        <f t="shared" si="78"/>
        <v/>
      </c>
      <c r="AB406" t="str">
        <f t="shared" si="85"/>
        <v/>
      </c>
      <c r="AE406" t="s">
        <v>674</v>
      </c>
      <c r="AF406" t="s">
        <v>697</v>
      </c>
      <c r="AK406" t="s">
        <v>677</v>
      </c>
      <c r="AL406">
        <v>139</v>
      </c>
    </row>
    <row r="407" spans="8:38" x14ac:dyDescent="0.3">
      <c r="H407" s="21" t="str">
        <f t="shared" si="79"/>
        <v/>
      </c>
      <c r="I407" s="21" t="str">
        <f t="shared" si="80"/>
        <v/>
      </c>
      <c r="J407" s="29" t="str">
        <f t="shared" si="81"/>
        <v/>
      </c>
      <c r="N407" s="21" t="str">
        <f t="shared" si="82"/>
        <v/>
      </c>
      <c r="O407" t="str">
        <f t="shared" si="83"/>
        <v/>
      </c>
      <c r="Q407" s="29" t="str">
        <f t="shared" si="86"/>
        <v/>
      </c>
      <c r="S407" t="str">
        <f t="shared" si="84"/>
        <v/>
      </c>
      <c r="AA407" s="21" t="str">
        <f t="shared" si="78"/>
        <v/>
      </c>
      <c r="AB407" t="str">
        <f t="shared" si="85"/>
        <v/>
      </c>
      <c r="AE407" t="s">
        <v>677</v>
      </c>
      <c r="AF407" t="s">
        <v>697</v>
      </c>
      <c r="AK407" t="s">
        <v>683</v>
      </c>
      <c r="AL407">
        <v>141</v>
      </c>
    </row>
    <row r="408" spans="8:38" x14ac:dyDescent="0.3">
      <c r="H408" s="21" t="str">
        <f t="shared" si="79"/>
        <v/>
      </c>
      <c r="I408" s="21" t="str">
        <f t="shared" si="80"/>
        <v/>
      </c>
      <c r="J408" s="29" t="str">
        <f t="shared" si="81"/>
        <v/>
      </c>
      <c r="N408" s="21" t="str">
        <f t="shared" si="82"/>
        <v/>
      </c>
      <c r="O408" t="str">
        <f t="shared" si="83"/>
        <v/>
      </c>
      <c r="Q408" s="29" t="str">
        <f t="shared" si="86"/>
        <v/>
      </c>
      <c r="S408" t="str">
        <f t="shared" si="84"/>
        <v/>
      </c>
      <c r="AA408" s="21" t="str">
        <f t="shared" si="78"/>
        <v/>
      </c>
      <c r="AB408" t="str">
        <f t="shared" si="85"/>
        <v/>
      </c>
      <c r="AE408" t="s">
        <v>683</v>
      </c>
      <c r="AF408" t="s">
        <v>697</v>
      </c>
      <c r="AK408" t="s">
        <v>678</v>
      </c>
      <c r="AL408">
        <v>142</v>
      </c>
    </row>
    <row r="409" spans="8:38" x14ac:dyDescent="0.3">
      <c r="H409" s="21" t="str">
        <f t="shared" si="79"/>
        <v/>
      </c>
      <c r="I409" s="21" t="str">
        <f t="shared" si="80"/>
        <v/>
      </c>
      <c r="J409" s="29" t="str">
        <f t="shared" si="81"/>
        <v/>
      </c>
      <c r="N409" s="21" t="str">
        <f t="shared" si="82"/>
        <v/>
      </c>
      <c r="O409" t="str">
        <f t="shared" si="83"/>
        <v/>
      </c>
      <c r="Q409" s="29" t="str">
        <f t="shared" si="86"/>
        <v/>
      </c>
      <c r="S409" t="str">
        <f t="shared" si="84"/>
        <v/>
      </c>
      <c r="AA409" s="21" t="str">
        <f t="shared" si="78"/>
        <v/>
      </c>
      <c r="AB409" t="str">
        <f t="shared" si="85"/>
        <v/>
      </c>
      <c r="AE409" t="s">
        <v>678</v>
      </c>
      <c r="AF409" t="s">
        <v>697</v>
      </c>
      <c r="AK409" t="s">
        <v>680</v>
      </c>
      <c r="AL409">
        <v>143</v>
      </c>
    </row>
    <row r="410" spans="8:38" x14ac:dyDescent="0.3">
      <c r="H410" s="21" t="str">
        <f t="shared" si="79"/>
        <v/>
      </c>
      <c r="I410" s="21" t="str">
        <f t="shared" si="80"/>
        <v/>
      </c>
      <c r="J410" s="29" t="str">
        <f t="shared" si="81"/>
        <v/>
      </c>
      <c r="N410" s="21" t="str">
        <f t="shared" si="82"/>
        <v/>
      </c>
      <c r="O410" t="str">
        <f t="shared" si="83"/>
        <v/>
      </c>
      <c r="Q410" s="29" t="str">
        <f t="shared" si="86"/>
        <v/>
      </c>
      <c r="S410" t="str">
        <f t="shared" si="84"/>
        <v/>
      </c>
      <c r="AA410" s="21" t="str">
        <f t="shared" si="78"/>
        <v/>
      </c>
      <c r="AB410" t="str">
        <f t="shared" si="85"/>
        <v/>
      </c>
      <c r="AE410" t="s">
        <v>680</v>
      </c>
      <c r="AF410" t="s">
        <v>697</v>
      </c>
      <c r="AK410" t="s">
        <v>682</v>
      </c>
      <c r="AL410">
        <v>144</v>
      </c>
    </row>
    <row r="411" spans="8:38" x14ac:dyDescent="0.3">
      <c r="H411" s="21" t="str">
        <f t="shared" si="79"/>
        <v/>
      </c>
      <c r="I411" s="21" t="str">
        <f t="shared" si="80"/>
        <v/>
      </c>
      <c r="J411" s="29" t="str">
        <f t="shared" si="81"/>
        <v/>
      </c>
      <c r="N411" s="21" t="str">
        <f t="shared" si="82"/>
        <v/>
      </c>
      <c r="O411" t="str">
        <f t="shared" si="83"/>
        <v/>
      </c>
      <c r="Q411" s="29" t="str">
        <f t="shared" si="86"/>
        <v/>
      </c>
      <c r="S411" t="str">
        <f t="shared" si="84"/>
        <v/>
      </c>
      <c r="AA411" s="21" t="str">
        <f t="shared" si="78"/>
        <v/>
      </c>
      <c r="AB411" t="str">
        <f t="shared" si="85"/>
        <v/>
      </c>
      <c r="AE411" t="s">
        <v>682</v>
      </c>
      <c r="AF411" t="s">
        <v>697</v>
      </c>
      <c r="AK411" t="s">
        <v>659</v>
      </c>
      <c r="AL411">
        <v>145</v>
      </c>
    </row>
    <row r="412" spans="8:38" x14ac:dyDescent="0.3">
      <c r="H412" s="21" t="str">
        <f t="shared" si="79"/>
        <v/>
      </c>
      <c r="I412" s="21" t="str">
        <f t="shared" si="80"/>
        <v/>
      </c>
      <c r="J412" s="29" t="str">
        <f t="shared" si="81"/>
        <v/>
      </c>
      <c r="N412" s="21" t="str">
        <f t="shared" si="82"/>
        <v/>
      </c>
      <c r="O412" t="str">
        <f t="shared" si="83"/>
        <v/>
      </c>
      <c r="Q412" s="29" t="str">
        <f t="shared" si="86"/>
        <v/>
      </c>
      <c r="S412" t="str">
        <f t="shared" si="84"/>
        <v/>
      </c>
      <c r="AA412" s="21" t="str">
        <f t="shared" si="78"/>
        <v/>
      </c>
      <c r="AB412" t="str">
        <f t="shared" si="85"/>
        <v/>
      </c>
      <c r="AE412" t="s">
        <v>659</v>
      </c>
      <c r="AF412" t="s">
        <v>697</v>
      </c>
      <c r="AK412" t="s">
        <v>654</v>
      </c>
      <c r="AL412">
        <v>149</v>
      </c>
    </row>
    <row r="413" spans="8:38" x14ac:dyDescent="0.3">
      <c r="H413" s="21" t="str">
        <f t="shared" si="79"/>
        <v/>
      </c>
      <c r="I413" s="21" t="str">
        <f t="shared" si="80"/>
        <v/>
      </c>
      <c r="J413" s="29" t="str">
        <f t="shared" si="81"/>
        <v/>
      </c>
      <c r="N413" s="21" t="str">
        <f t="shared" si="82"/>
        <v/>
      </c>
      <c r="O413" t="str">
        <f t="shared" si="83"/>
        <v/>
      </c>
      <c r="Q413" s="29" t="str">
        <f t="shared" si="86"/>
        <v/>
      </c>
      <c r="S413" t="str">
        <f t="shared" si="84"/>
        <v/>
      </c>
      <c r="AA413" s="21" t="str">
        <f t="shared" si="78"/>
        <v/>
      </c>
      <c r="AB413" t="str">
        <f t="shared" si="85"/>
        <v/>
      </c>
      <c r="AE413" t="s">
        <v>654</v>
      </c>
      <c r="AF413" t="s">
        <v>697</v>
      </c>
      <c r="AK413" t="s">
        <v>684</v>
      </c>
      <c r="AL413">
        <v>151</v>
      </c>
    </row>
    <row r="414" spans="8:38" x14ac:dyDescent="0.3">
      <c r="H414" s="21" t="str">
        <f t="shared" si="79"/>
        <v/>
      </c>
      <c r="I414" s="21" t="str">
        <f t="shared" si="80"/>
        <v/>
      </c>
      <c r="J414" s="29" t="str">
        <f t="shared" si="81"/>
        <v/>
      </c>
      <c r="N414" s="21" t="str">
        <f t="shared" si="82"/>
        <v/>
      </c>
      <c r="O414" t="str">
        <f t="shared" si="83"/>
        <v/>
      </c>
      <c r="Q414" s="29" t="str">
        <f t="shared" si="86"/>
        <v/>
      </c>
      <c r="S414" t="str">
        <f t="shared" si="84"/>
        <v/>
      </c>
      <c r="AA414" s="21" t="str">
        <f t="shared" si="78"/>
        <v/>
      </c>
      <c r="AB414" t="str">
        <f t="shared" si="85"/>
        <v/>
      </c>
      <c r="AE414" t="s">
        <v>684</v>
      </c>
      <c r="AF414" t="s">
        <v>697</v>
      </c>
      <c r="AK414" t="s">
        <v>685</v>
      </c>
      <c r="AL414">
        <v>152</v>
      </c>
    </row>
    <row r="415" spans="8:38" x14ac:dyDescent="0.3">
      <c r="H415" s="21" t="str">
        <f t="shared" si="79"/>
        <v/>
      </c>
      <c r="I415" s="21" t="str">
        <f t="shared" si="80"/>
        <v/>
      </c>
      <c r="J415" s="29" t="str">
        <f t="shared" si="81"/>
        <v/>
      </c>
      <c r="N415" s="21" t="str">
        <f t="shared" si="82"/>
        <v/>
      </c>
      <c r="O415" t="str">
        <f t="shared" si="83"/>
        <v/>
      </c>
      <c r="Q415" s="29" t="str">
        <f t="shared" si="86"/>
        <v/>
      </c>
      <c r="S415" t="str">
        <f t="shared" si="84"/>
        <v/>
      </c>
      <c r="AA415" s="21" t="str">
        <f t="shared" si="78"/>
        <v/>
      </c>
      <c r="AB415" t="str">
        <f t="shared" si="85"/>
        <v/>
      </c>
      <c r="AE415" t="s">
        <v>685</v>
      </c>
      <c r="AF415" t="s">
        <v>697</v>
      </c>
      <c r="AK415" t="s">
        <v>687</v>
      </c>
      <c r="AL415">
        <v>163</v>
      </c>
    </row>
    <row r="416" spans="8:38" x14ac:dyDescent="0.3">
      <c r="H416" s="21" t="str">
        <f t="shared" si="79"/>
        <v/>
      </c>
      <c r="I416" s="21" t="str">
        <f t="shared" si="80"/>
        <v/>
      </c>
      <c r="J416" s="29" t="str">
        <f t="shared" si="81"/>
        <v/>
      </c>
      <c r="N416" s="21" t="str">
        <f t="shared" si="82"/>
        <v/>
      </c>
      <c r="O416" t="str">
        <f t="shared" si="83"/>
        <v/>
      </c>
      <c r="Q416" s="29" t="str">
        <f t="shared" si="86"/>
        <v/>
      </c>
      <c r="S416" t="str">
        <f t="shared" si="84"/>
        <v/>
      </c>
      <c r="AA416" s="21" t="str">
        <f t="shared" si="78"/>
        <v/>
      </c>
      <c r="AB416" t="str">
        <f t="shared" si="85"/>
        <v/>
      </c>
      <c r="AE416" t="s">
        <v>687</v>
      </c>
      <c r="AF416" t="s">
        <v>697</v>
      </c>
      <c r="AK416" t="s">
        <v>689</v>
      </c>
      <c r="AL416">
        <v>171</v>
      </c>
    </row>
    <row r="417" spans="8:38" x14ac:dyDescent="0.3">
      <c r="H417" s="21" t="str">
        <f t="shared" si="79"/>
        <v/>
      </c>
      <c r="I417" s="21" t="str">
        <f t="shared" si="80"/>
        <v/>
      </c>
      <c r="J417" s="29" t="str">
        <f t="shared" si="81"/>
        <v/>
      </c>
      <c r="N417" s="21" t="str">
        <f t="shared" si="82"/>
        <v/>
      </c>
      <c r="O417" t="str">
        <f t="shared" si="83"/>
        <v/>
      </c>
      <c r="Q417" s="29" t="str">
        <f t="shared" si="86"/>
        <v/>
      </c>
      <c r="S417" t="str">
        <f t="shared" si="84"/>
        <v/>
      </c>
      <c r="AA417" s="21" t="str">
        <f t="shared" si="78"/>
        <v/>
      </c>
      <c r="AB417" t="str">
        <f t="shared" si="85"/>
        <v/>
      </c>
      <c r="AE417" t="s">
        <v>689</v>
      </c>
      <c r="AF417" t="s">
        <v>697</v>
      </c>
      <c r="AK417" t="s">
        <v>647</v>
      </c>
      <c r="AL417">
        <v>172</v>
      </c>
    </row>
    <row r="418" spans="8:38" x14ac:dyDescent="0.3">
      <c r="H418" s="21" t="str">
        <f t="shared" si="79"/>
        <v/>
      </c>
      <c r="I418" s="21" t="str">
        <f t="shared" si="80"/>
        <v/>
      </c>
      <c r="J418" s="29" t="str">
        <f t="shared" si="81"/>
        <v/>
      </c>
      <c r="N418" s="21" t="str">
        <f t="shared" si="82"/>
        <v/>
      </c>
      <c r="O418" t="str">
        <f t="shared" si="83"/>
        <v/>
      </c>
      <c r="Q418" s="29" t="str">
        <f t="shared" si="86"/>
        <v/>
      </c>
      <c r="S418" t="str">
        <f t="shared" si="84"/>
        <v/>
      </c>
      <c r="AA418" s="21" t="str">
        <f t="shared" si="78"/>
        <v/>
      </c>
      <c r="AB418" t="str">
        <f t="shared" si="85"/>
        <v/>
      </c>
      <c r="AE418" t="s">
        <v>647</v>
      </c>
      <c r="AF418" t="s">
        <v>697</v>
      </c>
      <c r="AK418" t="s">
        <v>690</v>
      </c>
      <c r="AL418">
        <v>174</v>
      </c>
    </row>
    <row r="419" spans="8:38" x14ac:dyDescent="0.3">
      <c r="H419" s="21" t="str">
        <f t="shared" si="79"/>
        <v/>
      </c>
      <c r="I419" s="21" t="str">
        <f t="shared" si="80"/>
        <v/>
      </c>
      <c r="J419" s="29" t="str">
        <f t="shared" si="81"/>
        <v/>
      </c>
      <c r="N419" s="21" t="str">
        <f t="shared" si="82"/>
        <v/>
      </c>
      <c r="O419" t="str">
        <f t="shared" si="83"/>
        <v/>
      </c>
      <c r="Q419" s="29" t="str">
        <f t="shared" si="86"/>
        <v/>
      </c>
      <c r="S419" t="str">
        <f t="shared" si="84"/>
        <v/>
      </c>
      <c r="AA419" s="21" t="str">
        <f t="shared" si="78"/>
        <v/>
      </c>
      <c r="AB419" t="str">
        <f t="shared" si="85"/>
        <v/>
      </c>
      <c r="AE419" t="s">
        <v>690</v>
      </c>
      <c r="AF419" t="s">
        <v>697</v>
      </c>
      <c r="AK419" t="s">
        <v>692</v>
      </c>
      <c r="AL419">
        <v>175</v>
      </c>
    </row>
    <row r="420" spans="8:38" x14ac:dyDescent="0.3">
      <c r="H420" s="21" t="str">
        <f t="shared" si="79"/>
        <v/>
      </c>
      <c r="I420" s="21" t="str">
        <f t="shared" si="80"/>
        <v/>
      </c>
      <c r="J420" s="29" t="str">
        <f t="shared" si="81"/>
        <v/>
      </c>
      <c r="N420" s="21" t="str">
        <f t="shared" si="82"/>
        <v/>
      </c>
      <c r="O420" t="str">
        <f t="shared" si="83"/>
        <v/>
      </c>
      <c r="Q420" s="29" t="str">
        <f t="shared" si="86"/>
        <v/>
      </c>
      <c r="S420" t="str">
        <f t="shared" si="84"/>
        <v/>
      </c>
      <c r="AA420" s="21" t="str">
        <f t="shared" si="78"/>
        <v/>
      </c>
      <c r="AB420" t="str">
        <f t="shared" si="85"/>
        <v/>
      </c>
      <c r="AE420" t="s">
        <v>692</v>
      </c>
      <c r="AF420" t="s">
        <v>697</v>
      </c>
      <c r="AK420" t="s">
        <v>691</v>
      </c>
      <c r="AL420">
        <v>184</v>
      </c>
    </row>
    <row r="421" spans="8:38" x14ac:dyDescent="0.3">
      <c r="H421" s="21" t="str">
        <f t="shared" si="79"/>
        <v/>
      </c>
      <c r="I421" s="21" t="str">
        <f t="shared" si="80"/>
        <v/>
      </c>
      <c r="J421" s="29" t="str">
        <f t="shared" si="81"/>
        <v/>
      </c>
      <c r="N421" s="21" t="str">
        <f t="shared" si="82"/>
        <v/>
      </c>
      <c r="O421" t="str">
        <f t="shared" si="83"/>
        <v/>
      </c>
      <c r="Q421" s="29" t="str">
        <f t="shared" si="86"/>
        <v/>
      </c>
      <c r="S421" t="str">
        <f t="shared" si="84"/>
        <v/>
      </c>
      <c r="AA421" s="21" t="str">
        <f t="shared" si="78"/>
        <v/>
      </c>
      <c r="AB421" t="str">
        <f t="shared" si="85"/>
        <v/>
      </c>
      <c r="AE421" t="s">
        <v>691</v>
      </c>
      <c r="AF421" t="s">
        <v>697</v>
      </c>
      <c r="AK421" t="s">
        <v>693</v>
      </c>
      <c r="AL421">
        <v>188</v>
      </c>
    </row>
    <row r="422" spans="8:38" x14ac:dyDescent="0.3">
      <c r="H422" s="21" t="str">
        <f t="shared" si="79"/>
        <v/>
      </c>
      <c r="I422" s="21" t="str">
        <f t="shared" si="80"/>
        <v/>
      </c>
      <c r="J422" s="29" t="str">
        <f t="shared" si="81"/>
        <v/>
      </c>
      <c r="N422" s="21" t="str">
        <f t="shared" si="82"/>
        <v/>
      </c>
      <c r="O422" t="str">
        <f t="shared" si="83"/>
        <v/>
      </c>
      <c r="Q422" s="29" t="str">
        <f t="shared" si="86"/>
        <v/>
      </c>
      <c r="S422" t="str">
        <f t="shared" si="84"/>
        <v/>
      </c>
      <c r="AA422" s="21" t="str">
        <f t="shared" si="78"/>
        <v/>
      </c>
      <c r="AB422" t="str">
        <f t="shared" si="85"/>
        <v/>
      </c>
      <c r="AE422" t="s">
        <v>693</v>
      </c>
      <c r="AF422" t="s">
        <v>697</v>
      </c>
      <c r="AK422" t="s">
        <v>695</v>
      </c>
      <c r="AL422">
        <v>192</v>
      </c>
    </row>
    <row r="423" spans="8:38" x14ac:dyDescent="0.3">
      <c r="H423" s="21" t="str">
        <f t="shared" si="79"/>
        <v/>
      </c>
      <c r="I423" s="21" t="str">
        <f t="shared" si="80"/>
        <v/>
      </c>
      <c r="J423" s="29" t="str">
        <f t="shared" si="81"/>
        <v/>
      </c>
      <c r="N423" s="21" t="str">
        <f t="shared" si="82"/>
        <v/>
      </c>
      <c r="O423" t="str">
        <f t="shared" si="83"/>
        <v/>
      </c>
      <c r="Q423" s="29" t="str">
        <f t="shared" si="86"/>
        <v/>
      </c>
      <c r="S423" t="str">
        <f t="shared" si="84"/>
        <v/>
      </c>
      <c r="AA423" s="21" t="str">
        <f t="shared" si="78"/>
        <v/>
      </c>
      <c r="AB423" t="str">
        <f t="shared" si="85"/>
        <v/>
      </c>
      <c r="AE423" t="s">
        <v>695</v>
      </c>
      <c r="AF423" t="s">
        <v>697</v>
      </c>
      <c r="AK423" t="s">
        <v>696</v>
      </c>
      <c r="AL423">
        <v>193</v>
      </c>
    </row>
    <row r="424" spans="8:38" x14ac:dyDescent="0.3">
      <c r="H424" s="21" t="str">
        <f t="shared" si="79"/>
        <v/>
      </c>
      <c r="I424" s="21" t="str">
        <f t="shared" si="80"/>
        <v/>
      </c>
      <c r="J424" s="29" t="str">
        <f t="shared" si="81"/>
        <v/>
      </c>
      <c r="N424" s="21" t="str">
        <f t="shared" si="82"/>
        <v/>
      </c>
      <c r="O424" t="str">
        <f t="shared" si="83"/>
        <v/>
      </c>
      <c r="Q424" s="29" t="str">
        <f t="shared" si="86"/>
        <v/>
      </c>
      <c r="S424" t="str">
        <f t="shared" si="84"/>
        <v/>
      </c>
      <c r="AA424" s="21" t="str">
        <f t="shared" si="78"/>
        <v/>
      </c>
      <c r="AB424" t="str">
        <f t="shared" si="85"/>
        <v/>
      </c>
      <c r="AE424" t="s">
        <v>696</v>
      </c>
      <c r="AF424" t="s">
        <v>697</v>
      </c>
      <c r="AK424" t="s">
        <v>661</v>
      </c>
      <c r="AL424">
        <v>3096</v>
      </c>
    </row>
    <row r="425" spans="8:38" x14ac:dyDescent="0.3">
      <c r="H425" s="21" t="str">
        <f t="shared" si="79"/>
        <v/>
      </c>
      <c r="I425" s="21" t="str">
        <f t="shared" si="80"/>
        <v/>
      </c>
      <c r="J425" s="29" t="str">
        <f t="shared" si="81"/>
        <v/>
      </c>
      <c r="N425" s="21" t="str">
        <f t="shared" si="82"/>
        <v/>
      </c>
      <c r="O425" t="str">
        <f t="shared" si="83"/>
        <v/>
      </c>
      <c r="Q425" s="29" t="str">
        <f t="shared" si="86"/>
        <v/>
      </c>
      <c r="S425" t="str">
        <f t="shared" si="84"/>
        <v/>
      </c>
      <c r="AA425" s="21" t="str">
        <f t="shared" si="78"/>
        <v/>
      </c>
      <c r="AB425" t="str">
        <f t="shared" si="85"/>
        <v/>
      </c>
      <c r="AE425" t="s">
        <v>661</v>
      </c>
      <c r="AF425" t="s">
        <v>697</v>
      </c>
      <c r="AK425" t="s">
        <v>681</v>
      </c>
      <c r="AL425">
        <v>3097</v>
      </c>
    </row>
    <row r="426" spans="8:38" x14ac:dyDescent="0.3">
      <c r="H426" s="21" t="str">
        <f t="shared" si="79"/>
        <v/>
      </c>
      <c r="I426" s="21" t="str">
        <f t="shared" si="80"/>
        <v/>
      </c>
      <c r="J426" s="29" t="str">
        <f t="shared" si="81"/>
        <v/>
      </c>
      <c r="N426" s="21" t="str">
        <f t="shared" si="82"/>
        <v/>
      </c>
      <c r="O426" t="str">
        <f t="shared" si="83"/>
        <v/>
      </c>
      <c r="Q426" s="29" t="str">
        <f t="shared" si="86"/>
        <v/>
      </c>
      <c r="S426" t="str">
        <f t="shared" si="84"/>
        <v/>
      </c>
      <c r="AA426" s="21" t="str">
        <f t="shared" si="78"/>
        <v/>
      </c>
      <c r="AB426" t="str">
        <f t="shared" si="85"/>
        <v/>
      </c>
      <c r="AE426" t="s">
        <v>681</v>
      </c>
      <c r="AF426" t="s">
        <v>697</v>
      </c>
    </row>
    <row r="427" spans="8:38" x14ac:dyDescent="0.3">
      <c r="H427" s="21" t="str">
        <f t="shared" si="79"/>
        <v/>
      </c>
      <c r="I427" s="21" t="str">
        <f t="shared" si="80"/>
        <v/>
      </c>
      <c r="J427" s="29" t="str">
        <f t="shared" si="81"/>
        <v/>
      </c>
      <c r="N427" s="21" t="str">
        <f t="shared" si="82"/>
        <v/>
      </c>
      <c r="O427" t="str">
        <f t="shared" si="83"/>
        <v/>
      </c>
      <c r="Q427" s="29" t="str">
        <f t="shared" si="86"/>
        <v/>
      </c>
      <c r="S427" t="str">
        <f t="shared" si="84"/>
        <v/>
      </c>
      <c r="AA427" s="21" t="str">
        <f t="shared" si="78"/>
        <v/>
      </c>
      <c r="AB427" t="str">
        <f t="shared" si="85"/>
        <v/>
      </c>
    </row>
    <row r="428" spans="8:38" x14ac:dyDescent="0.3">
      <c r="H428" s="21" t="str">
        <f t="shared" si="79"/>
        <v/>
      </c>
      <c r="I428" s="21" t="str">
        <f t="shared" si="80"/>
        <v/>
      </c>
      <c r="J428" s="29" t="str">
        <f t="shared" si="81"/>
        <v/>
      </c>
      <c r="N428" s="21" t="str">
        <f t="shared" si="82"/>
        <v/>
      </c>
      <c r="O428" t="str">
        <f t="shared" si="83"/>
        <v/>
      </c>
      <c r="Q428" s="29" t="str">
        <f t="shared" si="86"/>
        <v/>
      </c>
      <c r="S428" t="str">
        <f t="shared" si="84"/>
        <v/>
      </c>
      <c r="AA428" s="21" t="str">
        <f t="shared" si="78"/>
        <v/>
      </c>
      <c r="AB428" t="str">
        <f t="shared" si="85"/>
        <v/>
      </c>
    </row>
    <row r="429" spans="8:38" x14ac:dyDescent="0.3">
      <c r="H429" s="21" t="str">
        <f t="shared" si="79"/>
        <v/>
      </c>
      <c r="I429" s="21" t="str">
        <f t="shared" si="80"/>
        <v/>
      </c>
      <c r="J429" s="29" t="str">
        <f t="shared" si="81"/>
        <v/>
      </c>
      <c r="N429" s="21" t="str">
        <f t="shared" si="82"/>
        <v/>
      </c>
      <c r="O429" t="str">
        <f t="shared" si="83"/>
        <v/>
      </c>
      <c r="Q429" s="29" t="str">
        <f t="shared" si="86"/>
        <v/>
      </c>
      <c r="S429" t="str">
        <f t="shared" si="84"/>
        <v/>
      </c>
      <c r="AA429" s="21" t="str">
        <f t="shared" si="78"/>
        <v/>
      </c>
      <c r="AB429" t="str">
        <f t="shared" si="85"/>
        <v/>
      </c>
    </row>
    <row r="430" spans="8:38" x14ac:dyDescent="0.3">
      <c r="H430" s="21" t="str">
        <f t="shared" si="79"/>
        <v/>
      </c>
      <c r="I430" s="21" t="str">
        <f t="shared" si="80"/>
        <v/>
      </c>
      <c r="J430" s="29" t="str">
        <f t="shared" si="81"/>
        <v/>
      </c>
      <c r="N430" s="21" t="str">
        <f t="shared" si="82"/>
        <v/>
      </c>
      <c r="O430" t="str">
        <f t="shared" si="83"/>
        <v/>
      </c>
      <c r="Q430" s="29" t="str">
        <f t="shared" si="86"/>
        <v/>
      </c>
      <c r="S430" t="str">
        <f t="shared" si="84"/>
        <v/>
      </c>
      <c r="AA430" s="21" t="str">
        <f t="shared" si="78"/>
        <v/>
      </c>
      <c r="AB430" t="str">
        <f t="shared" si="85"/>
        <v/>
      </c>
    </row>
    <row r="431" spans="8:38" x14ac:dyDescent="0.3">
      <c r="H431" s="21" t="str">
        <f t="shared" si="79"/>
        <v/>
      </c>
      <c r="I431" s="21" t="str">
        <f t="shared" si="80"/>
        <v/>
      </c>
      <c r="J431" s="29" t="str">
        <f t="shared" si="81"/>
        <v/>
      </c>
      <c r="N431" s="21" t="str">
        <f t="shared" si="82"/>
        <v/>
      </c>
      <c r="O431" t="str">
        <f t="shared" si="83"/>
        <v/>
      </c>
      <c r="Q431" s="29" t="str">
        <f t="shared" si="86"/>
        <v/>
      </c>
      <c r="S431" t="str">
        <f t="shared" si="84"/>
        <v/>
      </c>
      <c r="AA431" s="21" t="str">
        <f t="shared" si="78"/>
        <v/>
      </c>
      <c r="AB431" t="str">
        <f t="shared" si="85"/>
        <v/>
      </c>
    </row>
    <row r="432" spans="8:38" x14ac:dyDescent="0.3">
      <c r="H432" s="21" t="str">
        <f t="shared" si="79"/>
        <v/>
      </c>
      <c r="I432" s="21" t="str">
        <f t="shared" si="80"/>
        <v/>
      </c>
      <c r="J432" s="29" t="str">
        <f t="shared" si="81"/>
        <v/>
      </c>
      <c r="N432" s="21" t="str">
        <f t="shared" si="82"/>
        <v/>
      </c>
      <c r="O432" t="str">
        <f t="shared" si="83"/>
        <v/>
      </c>
      <c r="Q432" s="29" t="str">
        <f t="shared" si="86"/>
        <v/>
      </c>
      <c r="S432" t="str">
        <f t="shared" si="84"/>
        <v/>
      </c>
      <c r="AA432" s="21" t="str">
        <f t="shared" si="78"/>
        <v/>
      </c>
      <c r="AB432" t="str">
        <f t="shared" si="85"/>
        <v/>
      </c>
    </row>
    <row r="433" spans="8:28" x14ac:dyDescent="0.3">
      <c r="H433" s="21" t="str">
        <f t="shared" si="79"/>
        <v/>
      </c>
      <c r="I433" s="21" t="str">
        <f t="shared" si="80"/>
        <v/>
      </c>
      <c r="J433" s="29" t="str">
        <f t="shared" si="81"/>
        <v/>
      </c>
      <c r="N433" s="21" t="str">
        <f t="shared" si="82"/>
        <v/>
      </c>
      <c r="O433" t="str">
        <f t="shared" si="83"/>
        <v/>
      </c>
      <c r="Q433" s="29" t="str">
        <f t="shared" si="86"/>
        <v/>
      </c>
      <c r="S433" t="str">
        <f t="shared" si="84"/>
        <v/>
      </c>
      <c r="AA433" s="21" t="str">
        <f t="shared" si="78"/>
        <v/>
      </c>
      <c r="AB433" t="str">
        <f t="shared" si="85"/>
        <v/>
      </c>
    </row>
    <row r="434" spans="8:28" x14ac:dyDescent="0.3">
      <c r="H434" s="21" t="str">
        <f t="shared" si="79"/>
        <v/>
      </c>
      <c r="I434" s="21" t="str">
        <f t="shared" si="80"/>
        <v/>
      </c>
      <c r="J434" s="29" t="str">
        <f t="shared" si="81"/>
        <v/>
      </c>
      <c r="N434" s="21" t="str">
        <f t="shared" si="82"/>
        <v/>
      </c>
      <c r="O434" t="str">
        <f t="shared" si="83"/>
        <v/>
      </c>
      <c r="Q434" s="29" t="str">
        <f t="shared" si="86"/>
        <v/>
      </c>
      <c r="S434" t="str">
        <f t="shared" si="84"/>
        <v/>
      </c>
      <c r="AA434" s="21" t="str">
        <f t="shared" si="78"/>
        <v/>
      </c>
      <c r="AB434" t="str">
        <f t="shared" si="85"/>
        <v/>
      </c>
    </row>
    <row r="435" spans="8:28" x14ac:dyDescent="0.3">
      <c r="H435" s="21" t="str">
        <f t="shared" si="79"/>
        <v/>
      </c>
      <c r="I435" s="21" t="str">
        <f t="shared" si="80"/>
        <v/>
      </c>
      <c r="J435" s="29" t="str">
        <f t="shared" si="81"/>
        <v/>
      </c>
      <c r="N435" s="21" t="str">
        <f t="shared" si="82"/>
        <v/>
      </c>
      <c r="O435" t="str">
        <f t="shared" si="83"/>
        <v/>
      </c>
      <c r="Q435" s="29" t="str">
        <f t="shared" si="86"/>
        <v/>
      </c>
      <c r="S435" t="str">
        <f t="shared" si="84"/>
        <v/>
      </c>
      <c r="AA435" s="21" t="str">
        <f t="shared" si="78"/>
        <v/>
      </c>
      <c r="AB435" t="str">
        <f t="shared" si="85"/>
        <v/>
      </c>
    </row>
    <row r="436" spans="8:28" x14ac:dyDescent="0.3">
      <c r="H436" s="21" t="str">
        <f t="shared" si="79"/>
        <v/>
      </c>
      <c r="I436" s="21" t="str">
        <f t="shared" si="80"/>
        <v/>
      </c>
      <c r="J436" s="29" t="str">
        <f t="shared" si="81"/>
        <v/>
      </c>
      <c r="N436" s="21" t="str">
        <f t="shared" si="82"/>
        <v/>
      </c>
      <c r="O436" t="str">
        <f t="shared" si="83"/>
        <v/>
      </c>
      <c r="Q436" s="29" t="str">
        <f t="shared" si="86"/>
        <v/>
      </c>
      <c r="S436" t="str">
        <f t="shared" si="84"/>
        <v/>
      </c>
      <c r="AA436" s="21" t="str">
        <f t="shared" si="78"/>
        <v/>
      </c>
      <c r="AB436" t="str">
        <f t="shared" si="85"/>
        <v/>
      </c>
    </row>
    <row r="437" spans="8:28" x14ac:dyDescent="0.3">
      <c r="H437" s="21" t="str">
        <f t="shared" si="79"/>
        <v/>
      </c>
      <c r="I437" s="21" t="str">
        <f t="shared" si="80"/>
        <v/>
      </c>
      <c r="J437" s="29" t="str">
        <f t="shared" si="81"/>
        <v/>
      </c>
      <c r="N437" s="21" t="str">
        <f t="shared" si="82"/>
        <v/>
      </c>
      <c r="O437" t="str">
        <f t="shared" si="83"/>
        <v/>
      </c>
      <c r="Q437" s="29" t="str">
        <f t="shared" si="86"/>
        <v/>
      </c>
      <c r="S437" t="str">
        <f t="shared" si="84"/>
        <v/>
      </c>
      <c r="AA437" s="21" t="str">
        <f t="shared" si="78"/>
        <v/>
      </c>
      <c r="AB437" t="str">
        <f t="shared" si="85"/>
        <v/>
      </c>
    </row>
    <row r="438" spans="8:28" x14ac:dyDescent="0.3">
      <c r="H438" s="21" t="str">
        <f t="shared" si="79"/>
        <v/>
      </c>
      <c r="I438" s="21" t="str">
        <f t="shared" si="80"/>
        <v/>
      </c>
      <c r="J438" s="29" t="str">
        <f t="shared" si="81"/>
        <v/>
      </c>
      <c r="N438" s="21" t="str">
        <f t="shared" si="82"/>
        <v/>
      </c>
      <c r="O438" t="str">
        <f t="shared" si="83"/>
        <v/>
      </c>
      <c r="Q438" s="29" t="str">
        <f t="shared" si="86"/>
        <v/>
      </c>
      <c r="S438" t="str">
        <f t="shared" si="84"/>
        <v/>
      </c>
      <c r="AA438" s="21" t="str">
        <f t="shared" si="78"/>
        <v/>
      </c>
      <c r="AB438" t="str">
        <f t="shared" si="85"/>
        <v/>
      </c>
    </row>
    <row r="439" spans="8:28" x14ac:dyDescent="0.3">
      <c r="H439" s="21" t="str">
        <f t="shared" si="79"/>
        <v/>
      </c>
      <c r="I439" s="21" t="str">
        <f t="shared" si="80"/>
        <v/>
      </c>
      <c r="J439" s="29" t="str">
        <f t="shared" si="81"/>
        <v/>
      </c>
      <c r="N439" s="21" t="str">
        <f t="shared" si="82"/>
        <v/>
      </c>
      <c r="O439" t="str">
        <f t="shared" si="83"/>
        <v/>
      </c>
      <c r="Q439" s="29" t="str">
        <f t="shared" si="86"/>
        <v/>
      </c>
      <c r="S439" t="str">
        <f t="shared" si="84"/>
        <v/>
      </c>
      <c r="AA439" s="21" t="str">
        <f t="shared" si="78"/>
        <v/>
      </c>
      <c r="AB439" t="str">
        <f t="shared" si="85"/>
        <v/>
      </c>
    </row>
    <row r="440" spans="8:28" x14ac:dyDescent="0.3">
      <c r="H440" s="21" t="str">
        <f t="shared" si="79"/>
        <v/>
      </c>
      <c r="I440" s="21" t="str">
        <f t="shared" si="80"/>
        <v/>
      </c>
      <c r="J440" s="29" t="str">
        <f t="shared" si="81"/>
        <v/>
      </c>
      <c r="N440" s="21" t="str">
        <f t="shared" si="82"/>
        <v/>
      </c>
      <c r="O440" t="str">
        <f t="shared" si="83"/>
        <v/>
      </c>
      <c r="Q440" s="29" t="str">
        <f t="shared" si="86"/>
        <v/>
      </c>
      <c r="S440" t="str">
        <f t="shared" si="84"/>
        <v/>
      </c>
      <c r="AA440" s="21" t="str">
        <f t="shared" ref="AA440:AA503" si="87">+IF(Y440="","",AA439+1)</f>
        <v/>
      </c>
      <c r="AB440" t="str">
        <f t="shared" si="85"/>
        <v/>
      </c>
    </row>
    <row r="441" spans="8:28" x14ac:dyDescent="0.3">
      <c r="H441" s="21" t="str">
        <f t="shared" si="79"/>
        <v/>
      </c>
      <c r="I441" s="21" t="str">
        <f t="shared" si="80"/>
        <v/>
      </c>
      <c r="J441" s="29" t="str">
        <f t="shared" si="81"/>
        <v/>
      </c>
      <c r="N441" s="21" t="str">
        <f t="shared" si="82"/>
        <v/>
      </c>
      <c r="O441" t="str">
        <f t="shared" si="83"/>
        <v/>
      </c>
      <c r="Q441" s="29" t="str">
        <f t="shared" si="86"/>
        <v/>
      </c>
      <c r="S441" t="str">
        <f t="shared" si="84"/>
        <v/>
      </c>
      <c r="AA441" s="21" t="str">
        <f t="shared" si="87"/>
        <v/>
      </c>
      <c r="AB441" t="str">
        <f t="shared" si="85"/>
        <v/>
      </c>
    </row>
    <row r="442" spans="8:28" x14ac:dyDescent="0.3">
      <c r="H442" s="21" t="str">
        <f t="shared" si="79"/>
        <v/>
      </c>
      <c r="I442" s="21" t="str">
        <f t="shared" si="80"/>
        <v/>
      </c>
      <c r="J442" s="29" t="str">
        <f t="shared" si="81"/>
        <v/>
      </c>
      <c r="N442" s="21" t="str">
        <f t="shared" si="82"/>
        <v/>
      </c>
      <c r="O442" t="str">
        <f t="shared" si="83"/>
        <v/>
      </c>
      <c r="Q442" s="29" t="str">
        <f t="shared" si="86"/>
        <v/>
      </c>
      <c r="S442" t="str">
        <f t="shared" si="84"/>
        <v/>
      </c>
      <c r="AA442" s="21" t="str">
        <f t="shared" si="87"/>
        <v/>
      </c>
      <c r="AB442" t="str">
        <f t="shared" si="85"/>
        <v/>
      </c>
    </row>
    <row r="443" spans="8:28" x14ac:dyDescent="0.3">
      <c r="H443" s="21" t="str">
        <f t="shared" si="79"/>
        <v/>
      </c>
      <c r="I443" s="21" t="str">
        <f t="shared" si="80"/>
        <v/>
      </c>
      <c r="J443" s="29" t="str">
        <f t="shared" si="81"/>
        <v/>
      </c>
      <c r="N443" s="21" t="str">
        <f t="shared" si="82"/>
        <v/>
      </c>
      <c r="O443" t="str">
        <f t="shared" si="83"/>
        <v/>
      </c>
      <c r="Q443" s="29" t="str">
        <f t="shared" si="86"/>
        <v/>
      </c>
      <c r="S443" t="str">
        <f t="shared" si="84"/>
        <v/>
      </c>
      <c r="AA443" s="21" t="str">
        <f t="shared" si="87"/>
        <v/>
      </c>
      <c r="AB443" t="str">
        <f t="shared" si="85"/>
        <v/>
      </c>
    </row>
    <row r="444" spans="8:28" x14ac:dyDescent="0.3">
      <c r="H444" s="21" t="str">
        <f t="shared" si="79"/>
        <v/>
      </c>
      <c r="I444" s="21" t="str">
        <f t="shared" si="80"/>
        <v/>
      </c>
      <c r="J444" s="29" t="str">
        <f t="shared" si="81"/>
        <v/>
      </c>
      <c r="N444" s="21" t="str">
        <f t="shared" si="82"/>
        <v/>
      </c>
      <c r="O444" t="str">
        <f t="shared" si="83"/>
        <v/>
      </c>
      <c r="Q444" s="29" t="str">
        <f t="shared" si="86"/>
        <v/>
      </c>
      <c r="S444" t="str">
        <f t="shared" si="84"/>
        <v/>
      </c>
      <c r="AA444" s="21" t="str">
        <f t="shared" si="87"/>
        <v/>
      </c>
      <c r="AB444" t="str">
        <f t="shared" si="85"/>
        <v/>
      </c>
    </row>
    <row r="445" spans="8:28" x14ac:dyDescent="0.3">
      <c r="H445" s="21" t="str">
        <f t="shared" si="79"/>
        <v/>
      </c>
      <c r="I445" s="21" t="str">
        <f t="shared" si="80"/>
        <v/>
      </c>
      <c r="J445" s="29" t="str">
        <f t="shared" si="81"/>
        <v/>
      </c>
      <c r="N445" s="21" t="str">
        <f t="shared" si="82"/>
        <v/>
      </c>
      <c r="O445" t="str">
        <f t="shared" si="83"/>
        <v/>
      </c>
      <c r="Q445" s="29" t="str">
        <f t="shared" si="86"/>
        <v/>
      </c>
      <c r="S445" t="str">
        <f t="shared" si="84"/>
        <v/>
      </c>
      <c r="AA445" s="21" t="str">
        <f t="shared" si="87"/>
        <v/>
      </c>
      <c r="AB445" t="str">
        <f t="shared" si="85"/>
        <v/>
      </c>
    </row>
    <row r="446" spans="8:28" x14ac:dyDescent="0.3">
      <c r="H446" s="21" t="str">
        <f t="shared" si="79"/>
        <v/>
      </c>
      <c r="I446" s="21" t="str">
        <f t="shared" si="80"/>
        <v/>
      </c>
      <c r="J446" s="29" t="str">
        <f t="shared" si="81"/>
        <v/>
      </c>
      <c r="N446" s="21" t="str">
        <f t="shared" si="82"/>
        <v/>
      </c>
      <c r="O446" t="str">
        <f t="shared" si="83"/>
        <v/>
      </c>
      <c r="Q446" s="29" t="str">
        <f t="shared" si="86"/>
        <v/>
      </c>
      <c r="S446" t="str">
        <f t="shared" si="84"/>
        <v/>
      </c>
      <c r="AA446" s="21" t="str">
        <f t="shared" si="87"/>
        <v/>
      </c>
      <c r="AB446" t="str">
        <f t="shared" si="85"/>
        <v/>
      </c>
    </row>
    <row r="447" spans="8:28" x14ac:dyDescent="0.3">
      <c r="H447" s="21" t="str">
        <f t="shared" si="79"/>
        <v/>
      </c>
      <c r="I447" s="21" t="str">
        <f t="shared" si="80"/>
        <v/>
      </c>
      <c r="J447" s="29" t="str">
        <f t="shared" si="81"/>
        <v/>
      </c>
      <c r="N447" s="21" t="str">
        <f t="shared" si="82"/>
        <v/>
      </c>
      <c r="O447" t="str">
        <f t="shared" si="83"/>
        <v/>
      </c>
      <c r="Q447" s="29" t="str">
        <f t="shared" si="86"/>
        <v/>
      </c>
      <c r="S447" t="str">
        <f t="shared" si="84"/>
        <v/>
      </c>
      <c r="AA447" s="21" t="str">
        <f t="shared" si="87"/>
        <v/>
      </c>
      <c r="AB447" t="str">
        <f t="shared" si="85"/>
        <v/>
      </c>
    </row>
    <row r="448" spans="8:28" x14ac:dyDescent="0.3">
      <c r="H448" s="21" t="str">
        <f t="shared" si="79"/>
        <v/>
      </c>
      <c r="I448" s="21" t="str">
        <f t="shared" si="80"/>
        <v/>
      </c>
      <c r="J448" s="29" t="str">
        <f t="shared" si="81"/>
        <v/>
      </c>
      <c r="N448" s="21" t="str">
        <f t="shared" si="82"/>
        <v/>
      </c>
      <c r="O448" t="str">
        <f t="shared" si="83"/>
        <v/>
      </c>
      <c r="Q448" s="29" t="str">
        <f t="shared" si="86"/>
        <v/>
      </c>
      <c r="S448" t="str">
        <f t="shared" si="84"/>
        <v/>
      </c>
      <c r="AA448" s="21" t="str">
        <f t="shared" si="87"/>
        <v/>
      </c>
      <c r="AB448" t="str">
        <f t="shared" si="85"/>
        <v/>
      </c>
    </row>
    <row r="449" spans="8:28" x14ac:dyDescent="0.3">
      <c r="H449" s="21" t="str">
        <f t="shared" si="79"/>
        <v/>
      </c>
      <c r="I449" s="21" t="str">
        <f t="shared" si="80"/>
        <v/>
      </c>
      <c r="J449" s="29" t="str">
        <f t="shared" si="81"/>
        <v/>
      </c>
      <c r="N449" s="21" t="str">
        <f t="shared" si="82"/>
        <v/>
      </c>
      <c r="O449" t="str">
        <f t="shared" si="83"/>
        <v/>
      </c>
      <c r="Q449" s="29" t="str">
        <f t="shared" si="86"/>
        <v/>
      </c>
      <c r="S449" t="str">
        <f t="shared" si="84"/>
        <v/>
      </c>
      <c r="AA449" s="21" t="str">
        <f t="shared" si="87"/>
        <v/>
      </c>
      <c r="AB449" t="str">
        <f t="shared" si="85"/>
        <v/>
      </c>
    </row>
    <row r="450" spans="8:28" x14ac:dyDescent="0.3">
      <c r="H450" s="21" t="str">
        <f t="shared" si="79"/>
        <v/>
      </c>
      <c r="I450" s="21" t="str">
        <f t="shared" si="80"/>
        <v/>
      </c>
      <c r="J450" s="29" t="str">
        <f t="shared" si="81"/>
        <v/>
      </c>
      <c r="N450" s="21" t="str">
        <f t="shared" si="82"/>
        <v/>
      </c>
      <c r="O450" t="str">
        <f t="shared" si="83"/>
        <v/>
      </c>
      <c r="Q450" s="29" t="str">
        <f t="shared" si="86"/>
        <v/>
      </c>
      <c r="S450" t="str">
        <f t="shared" si="84"/>
        <v/>
      </c>
      <c r="AA450" s="21" t="str">
        <f t="shared" si="87"/>
        <v/>
      </c>
      <c r="AB450" t="str">
        <f t="shared" si="85"/>
        <v/>
      </c>
    </row>
    <row r="451" spans="8:28" x14ac:dyDescent="0.3">
      <c r="H451" s="21" t="str">
        <f t="shared" si="79"/>
        <v/>
      </c>
      <c r="I451" s="21" t="str">
        <f t="shared" si="80"/>
        <v/>
      </c>
      <c r="J451" s="29" t="str">
        <f t="shared" si="81"/>
        <v/>
      </c>
      <c r="N451" s="21" t="str">
        <f t="shared" si="82"/>
        <v/>
      </c>
      <c r="O451" t="str">
        <f t="shared" si="83"/>
        <v/>
      </c>
      <c r="Q451" s="29" t="str">
        <f t="shared" si="86"/>
        <v/>
      </c>
      <c r="S451" t="str">
        <f t="shared" si="84"/>
        <v/>
      </c>
      <c r="AA451" s="21" t="str">
        <f t="shared" si="87"/>
        <v/>
      </c>
      <c r="AB451" t="str">
        <f t="shared" si="85"/>
        <v/>
      </c>
    </row>
    <row r="452" spans="8:28" x14ac:dyDescent="0.3">
      <c r="H452" s="21" t="str">
        <f t="shared" si="79"/>
        <v/>
      </c>
      <c r="I452" s="21" t="str">
        <f t="shared" si="80"/>
        <v/>
      </c>
      <c r="J452" s="29" t="str">
        <f t="shared" si="81"/>
        <v/>
      </c>
      <c r="N452" s="21" t="str">
        <f t="shared" si="82"/>
        <v/>
      </c>
      <c r="O452" t="str">
        <f t="shared" si="83"/>
        <v/>
      </c>
      <c r="Q452" s="29" t="str">
        <f t="shared" si="86"/>
        <v/>
      </c>
      <c r="S452" t="str">
        <f t="shared" si="84"/>
        <v/>
      </c>
      <c r="AA452" s="21" t="str">
        <f t="shared" si="87"/>
        <v/>
      </c>
      <c r="AB452" t="str">
        <f t="shared" si="85"/>
        <v/>
      </c>
    </row>
    <row r="453" spans="8:28" x14ac:dyDescent="0.3">
      <c r="H453" s="21" t="str">
        <f t="shared" ref="H453:H516" si="88">+IF(G453="","",H452+1)</f>
        <v/>
      </c>
      <c r="I453" s="21" t="str">
        <f t="shared" ref="I453:I516" si="89">+IF(H453="","",I452+1)</f>
        <v/>
      </c>
      <c r="J453" s="29" t="str">
        <f t="shared" ref="J453:J516" si="90">+IF(G453="","","T-"&amp;VLOOKUP(H453,$A$4:$C$46,3,0)+I453-1)</f>
        <v/>
      </c>
      <c r="N453" s="21" t="str">
        <f t="shared" ref="N453:N516" si="91">+IF(L453="","",N452+1)</f>
        <v/>
      </c>
      <c r="O453" t="str">
        <f t="shared" ref="O453:O516" si="92">+IF(L453="","","C-"&amp;VLOOKUP(M453,$A$4:$C$495,3,0)+N453)</f>
        <v/>
      </c>
      <c r="Q453" s="29" t="str">
        <f t="shared" si="86"/>
        <v/>
      </c>
      <c r="S453" t="str">
        <f t="shared" ref="S453:S516" si="93">+Q453</f>
        <v/>
      </c>
      <c r="AA453" s="21" t="str">
        <f t="shared" si="87"/>
        <v/>
      </c>
      <c r="AB453" t="str">
        <f t="shared" ref="AB453:AB516" si="94">+IF(Y453="","","M-"&amp;VLOOKUP(Z453,$A$4:$C$390,3,0)+AA453)</f>
        <v/>
      </c>
    </row>
    <row r="454" spans="8:28" x14ac:dyDescent="0.3">
      <c r="H454" s="21" t="str">
        <f t="shared" si="88"/>
        <v/>
      </c>
      <c r="I454" s="21" t="str">
        <f t="shared" si="89"/>
        <v/>
      </c>
      <c r="J454" s="29" t="str">
        <f t="shared" si="90"/>
        <v/>
      </c>
      <c r="N454" s="21" t="str">
        <f t="shared" si="91"/>
        <v/>
      </c>
      <c r="O454" t="str">
        <f t="shared" si="92"/>
        <v/>
      </c>
      <c r="Q454" s="29" t="str">
        <f t="shared" ref="Q454:Q517" si="95">++IF(R454="","",Q453+1)</f>
        <v/>
      </c>
      <c r="S454" t="str">
        <f t="shared" si="93"/>
        <v/>
      </c>
      <c r="AA454" s="21" t="str">
        <f t="shared" si="87"/>
        <v/>
      </c>
      <c r="AB454" t="str">
        <f t="shared" si="94"/>
        <v/>
      </c>
    </row>
    <row r="455" spans="8:28" x14ac:dyDescent="0.3">
      <c r="H455" s="21" t="str">
        <f t="shared" si="88"/>
        <v/>
      </c>
      <c r="I455" s="21" t="str">
        <f t="shared" si="89"/>
        <v/>
      </c>
      <c r="J455" s="29" t="str">
        <f t="shared" si="90"/>
        <v/>
      </c>
      <c r="N455" s="21" t="str">
        <f t="shared" si="91"/>
        <v/>
      </c>
      <c r="O455" t="str">
        <f t="shared" si="92"/>
        <v/>
      </c>
      <c r="Q455" s="29" t="str">
        <f t="shared" si="95"/>
        <v/>
      </c>
      <c r="S455" t="str">
        <f t="shared" si="93"/>
        <v/>
      </c>
      <c r="AA455" s="21" t="str">
        <f t="shared" si="87"/>
        <v/>
      </c>
      <c r="AB455" t="str">
        <f t="shared" si="94"/>
        <v/>
      </c>
    </row>
    <row r="456" spans="8:28" x14ac:dyDescent="0.3">
      <c r="H456" s="21" t="str">
        <f t="shared" si="88"/>
        <v/>
      </c>
      <c r="I456" s="21" t="str">
        <f t="shared" si="89"/>
        <v/>
      </c>
      <c r="J456" s="29" t="str">
        <f t="shared" si="90"/>
        <v/>
      </c>
      <c r="N456" s="21" t="str">
        <f t="shared" si="91"/>
        <v/>
      </c>
      <c r="O456" t="str">
        <f t="shared" si="92"/>
        <v/>
      </c>
      <c r="Q456" s="29" t="str">
        <f t="shared" si="95"/>
        <v/>
      </c>
      <c r="S456" t="str">
        <f t="shared" si="93"/>
        <v/>
      </c>
      <c r="AA456" s="21" t="str">
        <f t="shared" si="87"/>
        <v/>
      </c>
      <c r="AB456" t="str">
        <f t="shared" si="94"/>
        <v/>
      </c>
    </row>
    <row r="457" spans="8:28" x14ac:dyDescent="0.3">
      <c r="H457" s="21" t="str">
        <f t="shared" si="88"/>
        <v/>
      </c>
      <c r="I457" s="21" t="str">
        <f t="shared" si="89"/>
        <v/>
      </c>
      <c r="J457" s="29" t="str">
        <f t="shared" si="90"/>
        <v/>
      </c>
      <c r="N457" s="21" t="str">
        <f t="shared" si="91"/>
        <v/>
      </c>
      <c r="O457" t="str">
        <f t="shared" si="92"/>
        <v/>
      </c>
      <c r="Q457" s="29" t="str">
        <f t="shared" si="95"/>
        <v/>
      </c>
      <c r="S457" t="str">
        <f t="shared" si="93"/>
        <v/>
      </c>
      <c r="AA457" s="21" t="str">
        <f t="shared" si="87"/>
        <v/>
      </c>
      <c r="AB457" t="str">
        <f t="shared" si="94"/>
        <v/>
      </c>
    </row>
    <row r="458" spans="8:28" x14ac:dyDescent="0.3">
      <c r="H458" s="21" t="str">
        <f t="shared" si="88"/>
        <v/>
      </c>
      <c r="I458" s="21" t="str">
        <f t="shared" si="89"/>
        <v/>
      </c>
      <c r="J458" s="29" t="str">
        <f t="shared" si="90"/>
        <v/>
      </c>
      <c r="N458" s="21" t="str">
        <f t="shared" si="91"/>
        <v/>
      </c>
      <c r="O458" t="str">
        <f t="shared" si="92"/>
        <v/>
      </c>
      <c r="Q458" s="29" t="str">
        <f t="shared" si="95"/>
        <v/>
      </c>
      <c r="S458" t="str">
        <f t="shared" si="93"/>
        <v/>
      </c>
      <c r="AA458" s="21" t="str">
        <f t="shared" si="87"/>
        <v/>
      </c>
      <c r="AB458" t="str">
        <f t="shared" si="94"/>
        <v/>
      </c>
    </row>
    <row r="459" spans="8:28" x14ac:dyDescent="0.3">
      <c r="H459" s="21" t="str">
        <f t="shared" si="88"/>
        <v/>
      </c>
      <c r="I459" s="21" t="str">
        <f t="shared" si="89"/>
        <v/>
      </c>
      <c r="J459" s="29" t="str">
        <f t="shared" si="90"/>
        <v/>
      </c>
      <c r="N459" s="21" t="str">
        <f t="shared" si="91"/>
        <v/>
      </c>
      <c r="O459" t="str">
        <f t="shared" si="92"/>
        <v/>
      </c>
      <c r="Q459" s="29" t="str">
        <f t="shared" si="95"/>
        <v/>
      </c>
      <c r="S459" t="str">
        <f t="shared" si="93"/>
        <v/>
      </c>
      <c r="AA459" s="21" t="str">
        <f t="shared" si="87"/>
        <v/>
      </c>
      <c r="AB459" t="str">
        <f t="shared" si="94"/>
        <v/>
      </c>
    </row>
    <row r="460" spans="8:28" x14ac:dyDescent="0.3">
      <c r="H460" s="21" t="str">
        <f t="shared" si="88"/>
        <v/>
      </c>
      <c r="I460" s="21" t="str">
        <f t="shared" si="89"/>
        <v/>
      </c>
      <c r="J460" s="29" t="str">
        <f t="shared" si="90"/>
        <v/>
      </c>
      <c r="N460" s="21" t="str">
        <f t="shared" si="91"/>
        <v/>
      </c>
      <c r="O460" t="str">
        <f t="shared" si="92"/>
        <v/>
      </c>
      <c r="Q460" s="29" t="str">
        <f t="shared" si="95"/>
        <v/>
      </c>
      <c r="S460" t="str">
        <f t="shared" si="93"/>
        <v/>
      </c>
      <c r="AA460" s="21" t="str">
        <f t="shared" si="87"/>
        <v/>
      </c>
      <c r="AB460" t="str">
        <f t="shared" si="94"/>
        <v/>
      </c>
    </row>
    <row r="461" spans="8:28" x14ac:dyDescent="0.3">
      <c r="H461" s="21" t="str">
        <f t="shared" si="88"/>
        <v/>
      </c>
      <c r="I461" s="21" t="str">
        <f t="shared" si="89"/>
        <v/>
      </c>
      <c r="J461" s="29" t="str">
        <f t="shared" si="90"/>
        <v/>
      </c>
      <c r="N461" s="21" t="str">
        <f t="shared" si="91"/>
        <v/>
      </c>
      <c r="O461" t="str">
        <f t="shared" si="92"/>
        <v/>
      </c>
      <c r="Q461" s="29" t="str">
        <f t="shared" si="95"/>
        <v/>
      </c>
      <c r="S461" t="str">
        <f t="shared" si="93"/>
        <v/>
      </c>
      <c r="AA461" s="21" t="str">
        <f t="shared" si="87"/>
        <v/>
      </c>
      <c r="AB461" t="str">
        <f t="shared" si="94"/>
        <v/>
      </c>
    </row>
    <row r="462" spans="8:28" x14ac:dyDescent="0.3">
      <c r="H462" s="21" t="str">
        <f t="shared" si="88"/>
        <v/>
      </c>
      <c r="I462" s="21" t="str">
        <f t="shared" si="89"/>
        <v/>
      </c>
      <c r="J462" s="29" t="str">
        <f t="shared" si="90"/>
        <v/>
      </c>
      <c r="N462" s="21" t="str">
        <f t="shared" si="91"/>
        <v/>
      </c>
      <c r="O462" t="str">
        <f t="shared" si="92"/>
        <v/>
      </c>
      <c r="Q462" s="29" t="str">
        <f t="shared" si="95"/>
        <v/>
      </c>
      <c r="S462" t="str">
        <f t="shared" si="93"/>
        <v/>
      </c>
      <c r="AA462" s="21" t="str">
        <f t="shared" si="87"/>
        <v/>
      </c>
      <c r="AB462" t="str">
        <f t="shared" si="94"/>
        <v/>
      </c>
    </row>
    <row r="463" spans="8:28" x14ac:dyDescent="0.3">
      <c r="H463" s="21" t="str">
        <f t="shared" si="88"/>
        <v/>
      </c>
      <c r="I463" s="21" t="str">
        <f t="shared" si="89"/>
        <v/>
      </c>
      <c r="J463" s="29" t="str">
        <f t="shared" si="90"/>
        <v/>
      </c>
      <c r="N463" s="21" t="str">
        <f t="shared" si="91"/>
        <v/>
      </c>
      <c r="O463" t="str">
        <f t="shared" si="92"/>
        <v/>
      </c>
      <c r="Q463" s="29" t="str">
        <f t="shared" si="95"/>
        <v/>
      </c>
      <c r="S463" t="str">
        <f t="shared" si="93"/>
        <v/>
      </c>
      <c r="AA463" s="21" t="str">
        <f t="shared" si="87"/>
        <v/>
      </c>
      <c r="AB463" t="str">
        <f t="shared" si="94"/>
        <v/>
      </c>
    </row>
    <row r="464" spans="8:28" x14ac:dyDescent="0.3">
      <c r="H464" s="21" t="str">
        <f t="shared" si="88"/>
        <v/>
      </c>
      <c r="I464" s="21" t="str">
        <f t="shared" si="89"/>
        <v/>
      </c>
      <c r="J464" s="29" t="str">
        <f t="shared" si="90"/>
        <v/>
      </c>
      <c r="N464" s="21" t="str">
        <f t="shared" si="91"/>
        <v/>
      </c>
      <c r="O464" t="str">
        <f t="shared" si="92"/>
        <v/>
      </c>
      <c r="Q464" s="29" t="str">
        <f t="shared" si="95"/>
        <v/>
      </c>
      <c r="S464" t="str">
        <f t="shared" si="93"/>
        <v/>
      </c>
      <c r="AA464" s="21" t="str">
        <f t="shared" si="87"/>
        <v/>
      </c>
      <c r="AB464" t="str">
        <f t="shared" si="94"/>
        <v/>
      </c>
    </row>
    <row r="465" spans="8:28" x14ac:dyDescent="0.3">
      <c r="H465" s="21" t="str">
        <f t="shared" si="88"/>
        <v/>
      </c>
      <c r="I465" s="21" t="str">
        <f t="shared" si="89"/>
        <v/>
      </c>
      <c r="J465" s="29" t="str">
        <f t="shared" si="90"/>
        <v/>
      </c>
      <c r="N465" s="21" t="str">
        <f t="shared" si="91"/>
        <v/>
      </c>
      <c r="O465" t="str">
        <f t="shared" si="92"/>
        <v/>
      </c>
      <c r="Q465" s="29" t="str">
        <f t="shared" si="95"/>
        <v/>
      </c>
      <c r="S465" t="str">
        <f t="shared" si="93"/>
        <v/>
      </c>
      <c r="AA465" s="21" t="str">
        <f t="shared" si="87"/>
        <v/>
      </c>
      <c r="AB465" t="str">
        <f t="shared" si="94"/>
        <v/>
      </c>
    </row>
    <row r="466" spans="8:28" x14ac:dyDescent="0.3">
      <c r="H466" s="21" t="str">
        <f t="shared" si="88"/>
        <v/>
      </c>
      <c r="I466" s="21" t="str">
        <f t="shared" si="89"/>
        <v/>
      </c>
      <c r="J466" s="29" t="str">
        <f t="shared" si="90"/>
        <v/>
      </c>
      <c r="N466" s="21" t="str">
        <f t="shared" si="91"/>
        <v/>
      </c>
      <c r="O466" t="str">
        <f t="shared" si="92"/>
        <v/>
      </c>
      <c r="Q466" s="29" t="str">
        <f t="shared" si="95"/>
        <v/>
      </c>
      <c r="S466" t="str">
        <f t="shared" si="93"/>
        <v/>
      </c>
      <c r="AA466" s="21" t="str">
        <f t="shared" si="87"/>
        <v/>
      </c>
      <c r="AB466" t="str">
        <f t="shared" si="94"/>
        <v/>
      </c>
    </row>
    <row r="467" spans="8:28" x14ac:dyDescent="0.3">
      <c r="H467" s="21" t="str">
        <f t="shared" si="88"/>
        <v/>
      </c>
      <c r="I467" s="21" t="str">
        <f t="shared" si="89"/>
        <v/>
      </c>
      <c r="J467" s="29" t="str">
        <f t="shared" si="90"/>
        <v/>
      </c>
      <c r="N467" s="21" t="str">
        <f t="shared" si="91"/>
        <v/>
      </c>
      <c r="O467" t="str">
        <f t="shared" si="92"/>
        <v/>
      </c>
      <c r="Q467" s="29" t="str">
        <f t="shared" si="95"/>
        <v/>
      </c>
      <c r="S467" t="str">
        <f t="shared" si="93"/>
        <v/>
      </c>
      <c r="AA467" s="21" t="str">
        <f t="shared" si="87"/>
        <v/>
      </c>
      <c r="AB467" t="str">
        <f t="shared" si="94"/>
        <v/>
      </c>
    </row>
    <row r="468" spans="8:28" x14ac:dyDescent="0.3">
      <c r="H468" s="21" t="str">
        <f t="shared" si="88"/>
        <v/>
      </c>
      <c r="I468" s="21" t="str">
        <f t="shared" si="89"/>
        <v/>
      </c>
      <c r="J468" s="29" t="str">
        <f t="shared" si="90"/>
        <v/>
      </c>
      <c r="N468" s="21" t="str">
        <f t="shared" si="91"/>
        <v/>
      </c>
      <c r="O468" t="str">
        <f t="shared" si="92"/>
        <v/>
      </c>
      <c r="Q468" s="29" t="str">
        <f t="shared" si="95"/>
        <v/>
      </c>
      <c r="S468" t="str">
        <f t="shared" si="93"/>
        <v/>
      </c>
      <c r="AA468" s="21" t="str">
        <f t="shared" si="87"/>
        <v/>
      </c>
      <c r="AB468" t="str">
        <f t="shared" si="94"/>
        <v/>
      </c>
    </row>
    <row r="469" spans="8:28" x14ac:dyDescent="0.3">
      <c r="H469" s="21" t="str">
        <f t="shared" si="88"/>
        <v/>
      </c>
      <c r="I469" s="21" t="str">
        <f t="shared" si="89"/>
        <v/>
      </c>
      <c r="J469" s="29" t="str">
        <f t="shared" si="90"/>
        <v/>
      </c>
      <c r="N469" s="21" t="str">
        <f t="shared" si="91"/>
        <v/>
      </c>
      <c r="O469" t="str">
        <f t="shared" si="92"/>
        <v/>
      </c>
      <c r="Q469" s="29" t="str">
        <f t="shared" si="95"/>
        <v/>
      </c>
      <c r="S469" t="str">
        <f t="shared" si="93"/>
        <v/>
      </c>
      <c r="AA469" s="21" t="str">
        <f t="shared" si="87"/>
        <v/>
      </c>
      <c r="AB469" t="str">
        <f t="shared" si="94"/>
        <v/>
      </c>
    </row>
    <row r="470" spans="8:28" x14ac:dyDescent="0.3">
      <c r="H470" s="21" t="str">
        <f t="shared" si="88"/>
        <v/>
      </c>
      <c r="I470" s="21" t="str">
        <f t="shared" si="89"/>
        <v/>
      </c>
      <c r="J470" s="29" t="str">
        <f t="shared" si="90"/>
        <v/>
      </c>
      <c r="N470" s="21" t="str">
        <f t="shared" si="91"/>
        <v/>
      </c>
      <c r="O470" t="str">
        <f t="shared" si="92"/>
        <v/>
      </c>
      <c r="Q470" s="29" t="str">
        <f t="shared" si="95"/>
        <v/>
      </c>
      <c r="S470" t="str">
        <f t="shared" si="93"/>
        <v/>
      </c>
      <c r="AA470" s="21" t="str">
        <f t="shared" si="87"/>
        <v/>
      </c>
      <c r="AB470" t="str">
        <f t="shared" si="94"/>
        <v/>
      </c>
    </row>
    <row r="471" spans="8:28" x14ac:dyDescent="0.3">
      <c r="H471" s="21" t="str">
        <f t="shared" si="88"/>
        <v/>
      </c>
      <c r="I471" s="21" t="str">
        <f t="shared" si="89"/>
        <v/>
      </c>
      <c r="J471" s="29" t="str">
        <f t="shared" si="90"/>
        <v/>
      </c>
      <c r="N471" s="21" t="str">
        <f t="shared" si="91"/>
        <v/>
      </c>
      <c r="O471" t="str">
        <f t="shared" si="92"/>
        <v/>
      </c>
      <c r="Q471" s="29" t="str">
        <f t="shared" si="95"/>
        <v/>
      </c>
      <c r="S471" t="str">
        <f t="shared" si="93"/>
        <v/>
      </c>
      <c r="AA471" s="21" t="str">
        <f t="shared" si="87"/>
        <v/>
      </c>
      <c r="AB471" t="str">
        <f t="shared" si="94"/>
        <v/>
      </c>
    </row>
    <row r="472" spans="8:28" x14ac:dyDescent="0.3">
      <c r="H472" s="21" t="str">
        <f t="shared" si="88"/>
        <v/>
      </c>
      <c r="I472" s="21" t="str">
        <f t="shared" si="89"/>
        <v/>
      </c>
      <c r="J472" s="29" t="str">
        <f t="shared" si="90"/>
        <v/>
      </c>
      <c r="N472" s="21" t="str">
        <f t="shared" si="91"/>
        <v/>
      </c>
      <c r="O472" t="str">
        <f t="shared" si="92"/>
        <v/>
      </c>
      <c r="Q472" s="29" t="str">
        <f t="shared" si="95"/>
        <v/>
      </c>
      <c r="S472" t="str">
        <f t="shared" si="93"/>
        <v/>
      </c>
      <c r="AA472" s="21" t="str">
        <f t="shared" si="87"/>
        <v/>
      </c>
      <c r="AB472" t="str">
        <f t="shared" si="94"/>
        <v/>
      </c>
    </row>
    <row r="473" spans="8:28" x14ac:dyDescent="0.3">
      <c r="H473" s="21" t="str">
        <f t="shared" si="88"/>
        <v/>
      </c>
      <c r="I473" s="21" t="str">
        <f t="shared" si="89"/>
        <v/>
      </c>
      <c r="J473" s="29" t="str">
        <f t="shared" si="90"/>
        <v/>
      </c>
      <c r="N473" s="21" t="str">
        <f t="shared" si="91"/>
        <v/>
      </c>
      <c r="O473" t="str">
        <f t="shared" si="92"/>
        <v/>
      </c>
      <c r="Q473" s="29" t="str">
        <f t="shared" si="95"/>
        <v/>
      </c>
      <c r="S473" t="str">
        <f t="shared" si="93"/>
        <v/>
      </c>
      <c r="AA473" s="21" t="str">
        <f t="shared" si="87"/>
        <v/>
      </c>
      <c r="AB473" t="str">
        <f t="shared" si="94"/>
        <v/>
      </c>
    </row>
    <row r="474" spans="8:28" x14ac:dyDescent="0.3">
      <c r="H474" s="21" t="str">
        <f t="shared" si="88"/>
        <v/>
      </c>
      <c r="I474" s="21" t="str">
        <f t="shared" si="89"/>
        <v/>
      </c>
      <c r="J474" s="29" t="str">
        <f t="shared" si="90"/>
        <v/>
      </c>
      <c r="N474" s="21" t="str">
        <f t="shared" si="91"/>
        <v/>
      </c>
      <c r="O474" t="str">
        <f t="shared" si="92"/>
        <v/>
      </c>
      <c r="Q474" s="29" t="str">
        <f t="shared" si="95"/>
        <v/>
      </c>
      <c r="S474" t="str">
        <f t="shared" si="93"/>
        <v/>
      </c>
      <c r="AA474" s="21" t="str">
        <f t="shared" si="87"/>
        <v/>
      </c>
      <c r="AB474" t="str">
        <f t="shared" si="94"/>
        <v/>
      </c>
    </row>
    <row r="475" spans="8:28" x14ac:dyDescent="0.3">
      <c r="H475" s="21" t="str">
        <f t="shared" si="88"/>
        <v/>
      </c>
      <c r="I475" s="21" t="str">
        <f t="shared" si="89"/>
        <v/>
      </c>
      <c r="J475" s="29" t="str">
        <f t="shared" si="90"/>
        <v/>
      </c>
      <c r="N475" s="21" t="str">
        <f t="shared" si="91"/>
        <v/>
      </c>
      <c r="O475" t="str">
        <f t="shared" si="92"/>
        <v/>
      </c>
      <c r="Q475" s="29" t="str">
        <f t="shared" si="95"/>
        <v/>
      </c>
      <c r="S475" t="str">
        <f t="shared" si="93"/>
        <v/>
      </c>
      <c r="AA475" s="21" t="str">
        <f t="shared" si="87"/>
        <v/>
      </c>
      <c r="AB475" t="str">
        <f t="shared" si="94"/>
        <v/>
      </c>
    </row>
    <row r="476" spans="8:28" x14ac:dyDescent="0.3">
      <c r="H476" s="21" t="str">
        <f t="shared" si="88"/>
        <v/>
      </c>
      <c r="I476" s="21" t="str">
        <f t="shared" si="89"/>
        <v/>
      </c>
      <c r="J476" s="29" t="str">
        <f t="shared" si="90"/>
        <v/>
      </c>
      <c r="N476" s="21" t="str">
        <f t="shared" si="91"/>
        <v/>
      </c>
      <c r="O476" t="str">
        <f t="shared" si="92"/>
        <v/>
      </c>
      <c r="Q476" s="29" t="str">
        <f t="shared" si="95"/>
        <v/>
      </c>
      <c r="S476" t="str">
        <f t="shared" si="93"/>
        <v/>
      </c>
      <c r="AA476" s="21" t="str">
        <f t="shared" si="87"/>
        <v/>
      </c>
      <c r="AB476" t="str">
        <f t="shared" si="94"/>
        <v/>
      </c>
    </row>
    <row r="477" spans="8:28" x14ac:dyDescent="0.3">
      <c r="H477" s="21" t="str">
        <f t="shared" si="88"/>
        <v/>
      </c>
      <c r="I477" s="21" t="str">
        <f t="shared" si="89"/>
        <v/>
      </c>
      <c r="J477" s="29" t="str">
        <f t="shared" si="90"/>
        <v/>
      </c>
      <c r="N477" s="21" t="str">
        <f t="shared" si="91"/>
        <v/>
      </c>
      <c r="O477" t="str">
        <f t="shared" si="92"/>
        <v/>
      </c>
      <c r="Q477" s="29" t="str">
        <f t="shared" si="95"/>
        <v/>
      </c>
      <c r="S477" t="str">
        <f t="shared" si="93"/>
        <v/>
      </c>
      <c r="AA477" s="21" t="str">
        <f t="shared" si="87"/>
        <v/>
      </c>
      <c r="AB477" t="str">
        <f t="shared" si="94"/>
        <v/>
      </c>
    </row>
    <row r="478" spans="8:28" x14ac:dyDescent="0.3">
      <c r="H478" s="21" t="str">
        <f t="shared" si="88"/>
        <v/>
      </c>
      <c r="I478" s="21" t="str">
        <f t="shared" si="89"/>
        <v/>
      </c>
      <c r="J478" s="29" t="str">
        <f t="shared" si="90"/>
        <v/>
      </c>
      <c r="N478" s="21" t="str">
        <f t="shared" si="91"/>
        <v/>
      </c>
      <c r="O478" t="str">
        <f t="shared" si="92"/>
        <v/>
      </c>
      <c r="Q478" s="29" t="str">
        <f t="shared" si="95"/>
        <v/>
      </c>
      <c r="S478" t="str">
        <f t="shared" si="93"/>
        <v/>
      </c>
      <c r="AA478" s="21" t="str">
        <f t="shared" si="87"/>
        <v/>
      </c>
      <c r="AB478" t="str">
        <f t="shared" si="94"/>
        <v/>
      </c>
    </row>
    <row r="479" spans="8:28" x14ac:dyDescent="0.3">
      <c r="H479" s="21" t="str">
        <f t="shared" si="88"/>
        <v/>
      </c>
      <c r="I479" s="21" t="str">
        <f t="shared" si="89"/>
        <v/>
      </c>
      <c r="J479" s="29" t="str">
        <f t="shared" si="90"/>
        <v/>
      </c>
      <c r="N479" s="21" t="str">
        <f t="shared" si="91"/>
        <v/>
      </c>
      <c r="O479" t="str">
        <f t="shared" si="92"/>
        <v/>
      </c>
      <c r="Q479" s="29" t="str">
        <f t="shared" si="95"/>
        <v/>
      </c>
      <c r="S479" t="str">
        <f t="shared" si="93"/>
        <v/>
      </c>
      <c r="AA479" s="21" t="str">
        <f t="shared" si="87"/>
        <v/>
      </c>
      <c r="AB479" t="str">
        <f t="shared" si="94"/>
        <v/>
      </c>
    </row>
    <row r="480" spans="8:28" x14ac:dyDescent="0.3">
      <c r="H480" s="21" t="str">
        <f t="shared" si="88"/>
        <v/>
      </c>
      <c r="I480" s="21" t="str">
        <f t="shared" si="89"/>
        <v/>
      </c>
      <c r="J480" s="29" t="str">
        <f t="shared" si="90"/>
        <v/>
      </c>
      <c r="N480" s="21" t="str">
        <f t="shared" si="91"/>
        <v/>
      </c>
      <c r="O480" t="str">
        <f t="shared" si="92"/>
        <v/>
      </c>
      <c r="Q480" s="29" t="str">
        <f t="shared" si="95"/>
        <v/>
      </c>
      <c r="S480" t="str">
        <f t="shared" si="93"/>
        <v/>
      </c>
      <c r="AA480" s="21" t="str">
        <f t="shared" si="87"/>
        <v/>
      </c>
      <c r="AB480" t="str">
        <f t="shared" si="94"/>
        <v/>
      </c>
    </row>
    <row r="481" spans="8:28" x14ac:dyDescent="0.3">
      <c r="H481" s="21" t="str">
        <f t="shared" si="88"/>
        <v/>
      </c>
      <c r="I481" s="21" t="str">
        <f t="shared" si="89"/>
        <v/>
      </c>
      <c r="J481" s="29" t="str">
        <f t="shared" si="90"/>
        <v/>
      </c>
      <c r="N481" s="21" t="str">
        <f t="shared" si="91"/>
        <v/>
      </c>
      <c r="O481" t="str">
        <f t="shared" si="92"/>
        <v/>
      </c>
      <c r="Q481" s="29" t="str">
        <f t="shared" si="95"/>
        <v/>
      </c>
      <c r="S481" t="str">
        <f t="shared" si="93"/>
        <v/>
      </c>
      <c r="AA481" s="21" t="str">
        <f t="shared" si="87"/>
        <v/>
      </c>
      <c r="AB481" t="str">
        <f t="shared" si="94"/>
        <v/>
      </c>
    </row>
    <row r="482" spans="8:28" x14ac:dyDescent="0.3">
      <c r="H482" s="21" t="str">
        <f t="shared" si="88"/>
        <v/>
      </c>
      <c r="I482" s="21" t="str">
        <f t="shared" si="89"/>
        <v/>
      </c>
      <c r="J482" s="29" t="str">
        <f t="shared" si="90"/>
        <v/>
      </c>
      <c r="N482" s="21" t="str">
        <f t="shared" si="91"/>
        <v/>
      </c>
      <c r="O482" t="str">
        <f t="shared" si="92"/>
        <v/>
      </c>
      <c r="Q482" s="29" t="str">
        <f t="shared" si="95"/>
        <v/>
      </c>
      <c r="S482" t="str">
        <f t="shared" si="93"/>
        <v/>
      </c>
      <c r="AA482" s="21" t="str">
        <f t="shared" si="87"/>
        <v/>
      </c>
      <c r="AB482" t="str">
        <f t="shared" si="94"/>
        <v/>
      </c>
    </row>
    <row r="483" spans="8:28" x14ac:dyDescent="0.3">
      <c r="H483" s="21" t="str">
        <f t="shared" si="88"/>
        <v/>
      </c>
      <c r="I483" s="21" t="str">
        <f t="shared" si="89"/>
        <v/>
      </c>
      <c r="J483" s="29" t="str">
        <f t="shared" si="90"/>
        <v/>
      </c>
      <c r="N483" s="21" t="str">
        <f t="shared" si="91"/>
        <v/>
      </c>
      <c r="O483" t="str">
        <f t="shared" si="92"/>
        <v/>
      </c>
      <c r="Q483" s="29" t="str">
        <f t="shared" si="95"/>
        <v/>
      </c>
      <c r="S483" t="str">
        <f t="shared" si="93"/>
        <v/>
      </c>
      <c r="AA483" s="21" t="str">
        <f t="shared" si="87"/>
        <v/>
      </c>
      <c r="AB483" t="str">
        <f t="shared" si="94"/>
        <v/>
      </c>
    </row>
    <row r="484" spans="8:28" x14ac:dyDescent="0.3">
      <c r="H484" s="21" t="str">
        <f t="shared" si="88"/>
        <v/>
      </c>
      <c r="I484" s="21" t="str">
        <f t="shared" si="89"/>
        <v/>
      </c>
      <c r="J484" s="29" t="str">
        <f t="shared" si="90"/>
        <v/>
      </c>
      <c r="N484" s="21" t="str">
        <f t="shared" si="91"/>
        <v/>
      </c>
      <c r="O484" t="str">
        <f t="shared" si="92"/>
        <v/>
      </c>
      <c r="Q484" s="29" t="str">
        <f t="shared" si="95"/>
        <v/>
      </c>
      <c r="S484" t="str">
        <f t="shared" si="93"/>
        <v/>
      </c>
      <c r="AA484" s="21" t="str">
        <f t="shared" si="87"/>
        <v/>
      </c>
      <c r="AB484" t="str">
        <f t="shared" si="94"/>
        <v/>
      </c>
    </row>
    <row r="485" spans="8:28" x14ac:dyDescent="0.3">
      <c r="H485" s="21" t="str">
        <f t="shared" si="88"/>
        <v/>
      </c>
      <c r="I485" s="21" t="str">
        <f t="shared" si="89"/>
        <v/>
      </c>
      <c r="J485" s="29" t="str">
        <f t="shared" si="90"/>
        <v/>
      </c>
      <c r="N485" s="21" t="str">
        <f t="shared" si="91"/>
        <v/>
      </c>
      <c r="O485" t="str">
        <f t="shared" si="92"/>
        <v/>
      </c>
      <c r="Q485" s="29" t="str">
        <f t="shared" si="95"/>
        <v/>
      </c>
      <c r="S485" t="str">
        <f t="shared" si="93"/>
        <v/>
      </c>
      <c r="AA485" s="21" t="str">
        <f t="shared" si="87"/>
        <v/>
      </c>
      <c r="AB485" t="str">
        <f t="shared" si="94"/>
        <v/>
      </c>
    </row>
    <row r="486" spans="8:28" x14ac:dyDescent="0.3">
      <c r="H486" s="21" t="str">
        <f t="shared" si="88"/>
        <v/>
      </c>
      <c r="I486" s="21" t="str">
        <f t="shared" si="89"/>
        <v/>
      </c>
      <c r="J486" s="29" t="str">
        <f t="shared" si="90"/>
        <v/>
      </c>
      <c r="N486" s="21" t="str">
        <f t="shared" si="91"/>
        <v/>
      </c>
      <c r="O486" t="str">
        <f t="shared" si="92"/>
        <v/>
      </c>
      <c r="Q486" s="29" t="str">
        <f t="shared" si="95"/>
        <v/>
      </c>
      <c r="S486" t="str">
        <f t="shared" si="93"/>
        <v/>
      </c>
      <c r="AA486" s="21" t="str">
        <f t="shared" si="87"/>
        <v/>
      </c>
      <c r="AB486" t="str">
        <f t="shared" si="94"/>
        <v/>
      </c>
    </row>
    <row r="487" spans="8:28" x14ac:dyDescent="0.3">
      <c r="H487" s="21" t="str">
        <f t="shared" si="88"/>
        <v/>
      </c>
      <c r="I487" s="21" t="str">
        <f t="shared" si="89"/>
        <v/>
      </c>
      <c r="J487" s="29" t="str">
        <f t="shared" si="90"/>
        <v/>
      </c>
      <c r="N487" s="21" t="str">
        <f t="shared" si="91"/>
        <v/>
      </c>
      <c r="O487" t="str">
        <f t="shared" si="92"/>
        <v/>
      </c>
      <c r="Q487" s="29" t="str">
        <f t="shared" si="95"/>
        <v/>
      </c>
      <c r="S487" t="str">
        <f t="shared" si="93"/>
        <v/>
      </c>
      <c r="AA487" s="21" t="str">
        <f t="shared" si="87"/>
        <v/>
      </c>
      <c r="AB487" t="str">
        <f t="shared" si="94"/>
        <v/>
      </c>
    </row>
    <row r="488" spans="8:28" x14ac:dyDescent="0.3">
      <c r="H488" s="21" t="str">
        <f t="shared" si="88"/>
        <v/>
      </c>
      <c r="I488" s="21" t="str">
        <f t="shared" si="89"/>
        <v/>
      </c>
      <c r="J488" s="29" t="str">
        <f t="shared" si="90"/>
        <v/>
      </c>
      <c r="N488" s="21" t="str">
        <f t="shared" si="91"/>
        <v/>
      </c>
      <c r="O488" t="str">
        <f t="shared" si="92"/>
        <v/>
      </c>
      <c r="Q488" s="29" t="str">
        <f t="shared" si="95"/>
        <v/>
      </c>
      <c r="S488" t="str">
        <f t="shared" si="93"/>
        <v/>
      </c>
      <c r="AA488" s="21" t="str">
        <f t="shared" si="87"/>
        <v/>
      </c>
      <c r="AB488" t="str">
        <f t="shared" si="94"/>
        <v/>
      </c>
    </row>
    <row r="489" spans="8:28" x14ac:dyDescent="0.3">
      <c r="H489" s="21" t="str">
        <f t="shared" si="88"/>
        <v/>
      </c>
      <c r="I489" s="21" t="str">
        <f t="shared" si="89"/>
        <v/>
      </c>
      <c r="J489" s="29" t="str">
        <f t="shared" si="90"/>
        <v/>
      </c>
      <c r="N489" s="21" t="str">
        <f t="shared" si="91"/>
        <v/>
      </c>
      <c r="O489" t="str">
        <f t="shared" si="92"/>
        <v/>
      </c>
      <c r="Q489" s="29" t="str">
        <f t="shared" si="95"/>
        <v/>
      </c>
      <c r="S489" t="str">
        <f t="shared" si="93"/>
        <v/>
      </c>
      <c r="AA489" s="21" t="str">
        <f t="shared" si="87"/>
        <v/>
      </c>
      <c r="AB489" t="str">
        <f t="shared" si="94"/>
        <v/>
      </c>
    </row>
    <row r="490" spans="8:28" x14ac:dyDescent="0.3">
      <c r="H490" s="21" t="str">
        <f t="shared" si="88"/>
        <v/>
      </c>
      <c r="I490" s="21" t="str">
        <f t="shared" si="89"/>
        <v/>
      </c>
      <c r="J490" s="29" t="str">
        <f t="shared" si="90"/>
        <v/>
      </c>
      <c r="N490" s="21" t="str">
        <f t="shared" si="91"/>
        <v/>
      </c>
      <c r="O490" t="str">
        <f t="shared" si="92"/>
        <v/>
      </c>
      <c r="Q490" s="29" t="str">
        <f t="shared" si="95"/>
        <v/>
      </c>
      <c r="S490" t="str">
        <f t="shared" si="93"/>
        <v/>
      </c>
      <c r="AA490" s="21" t="str">
        <f t="shared" si="87"/>
        <v/>
      </c>
      <c r="AB490" t="str">
        <f t="shared" si="94"/>
        <v/>
      </c>
    </row>
    <row r="491" spans="8:28" x14ac:dyDescent="0.3">
      <c r="H491" s="21" t="str">
        <f t="shared" si="88"/>
        <v/>
      </c>
      <c r="I491" s="21" t="str">
        <f t="shared" si="89"/>
        <v/>
      </c>
      <c r="J491" s="29" t="str">
        <f t="shared" si="90"/>
        <v/>
      </c>
      <c r="N491" s="21" t="str">
        <f t="shared" si="91"/>
        <v/>
      </c>
      <c r="O491" t="str">
        <f t="shared" si="92"/>
        <v/>
      </c>
      <c r="Q491" s="29" t="str">
        <f t="shared" si="95"/>
        <v/>
      </c>
      <c r="S491" t="str">
        <f t="shared" si="93"/>
        <v/>
      </c>
      <c r="AA491" s="21" t="str">
        <f t="shared" si="87"/>
        <v/>
      </c>
      <c r="AB491" t="str">
        <f t="shared" si="94"/>
        <v/>
      </c>
    </row>
    <row r="492" spans="8:28" x14ac:dyDescent="0.3">
      <c r="H492" s="21" t="str">
        <f t="shared" si="88"/>
        <v/>
      </c>
      <c r="I492" s="21" t="str">
        <f t="shared" si="89"/>
        <v/>
      </c>
      <c r="J492" s="29" t="str">
        <f t="shared" si="90"/>
        <v/>
      </c>
      <c r="N492" s="21" t="str">
        <f t="shared" si="91"/>
        <v/>
      </c>
      <c r="O492" t="str">
        <f t="shared" si="92"/>
        <v/>
      </c>
      <c r="Q492" s="29" t="str">
        <f t="shared" si="95"/>
        <v/>
      </c>
      <c r="S492" t="str">
        <f t="shared" si="93"/>
        <v/>
      </c>
      <c r="AA492" s="21" t="str">
        <f t="shared" si="87"/>
        <v/>
      </c>
      <c r="AB492" t="str">
        <f t="shared" si="94"/>
        <v/>
      </c>
    </row>
    <row r="493" spans="8:28" x14ac:dyDescent="0.3">
      <c r="H493" s="21" t="str">
        <f t="shared" si="88"/>
        <v/>
      </c>
      <c r="I493" s="21" t="str">
        <f t="shared" si="89"/>
        <v/>
      </c>
      <c r="J493" s="29" t="str">
        <f t="shared" si="90"/>
        <v/>
      </c>
      <c r="N493" s="21" t="str">
        <f t="shared" si="91"/>
        <v/>
      </c>
      <c r="O493" t="str">
        <f t="shared" si="92"/>
        <v/>
      </c>
      <c r="Q493" s="29" t="str">
        <f t="shared" si="95"/>
        <v/>
      </c>
      <c r="S493" t="str">
        <f t="shared" si="93"/>
        <v/>
      </c>
      <c r="AA493" s="21" t="str">
        <f t="shared" si="87"/>
        <v/>
      </c>
      <c r="AB493" t="str">
        <f t="shared" si="94"/>
        <v/>
      </c>
    </row>
    <row r="494" spans="8:28" x14ac:dyDescent="0.3">
      <c r="H494" s="21" t="str">
        <f t="shared" si="88"/>
        <v/>
      </c>
      <c r="I494" s="21" t="str">
        <f t="shared" si="89"/>
        <v/>
      </c>
      <c r="J494" s="29" t="str">
        <f t="shared" si="90"/>
        <v/>
      </c>
      <c r="N494" s="21" t="str">
        <f t="shared" si="91"/>
        <v/>
      </c>
      <c r="O494" t="str">
        <f t="shared" si="92"/>
        <v/>
      </c>
      <c r="Q494" s="29" t="str">
        <f t="shared" si="95"/>
        <v/>
      </c>
      <c r="S494" t="str">
        <f t="shared" si="93"/>
        <v/>
      </c>
      <c r="AA494" s="21" t="str">
        <f t="shared" si="87"/>
        <v/>
      </c>
      <c r="AB494" t="str">
        <f t="shared" si="94"/>
        <v/>
      </c>
    </row>
    <row r="495" spans="8:28" x14ac:dyDescent="0.3">
      <c r="H495" s="21" t="str">
        <f t="shared" si="88"/>
        <v/>
      </c>
      <c r="I495" s="21" t="str">
        <f t="shared" si="89"/>
        <v/>
      </c>
      <c r="J495" s="29" t="str">
        <f t="shared" si="90"/>
        <v/>
      </c>
      <c r="N495" s="21" t="str">
        <f t="shared" si="91"/>
        <v/>
      </c>
      <c r="O495" t="str">
        <f t="shared" si="92"/>
        <v/>
      </c>
      <c r="Q495" s="29" t="str">
        <f t="shared" si="95"/>
        <v/>
      </c>
      <c r="S495" t="str">
        <f t="shared" si="93"/>
        <v/>
      </c>
      <c r="AA495" s="21" t="str">
        <f t="shared" si="87"/>
        <v/>
      </c>
      <c r="AB495" t="str">
        <f t="shared" si="94"/>
        <v/>
      </c>
    </row>
    <row r="496" spans="8:28" x14ac:dyDescent="0.3">
      <c r="H496" s="21" t="str">
        <f t="shared" si="88"/>
        <v/>
      </c>
      <c r="I496" s="21" t="str">
        <f t="shared" si="89"/>
        <v/>
      </c>
      <c r="J496" s="29" t="str">
        <f t="shared" si="90"/>
        <v/>
      </c>
      <c r="N496" s="21" t="str">
        <f t="shared" si="91"/>
        <v/>
      </c>
      <c r="O496" t="str">
        <f t="shared" si="92"/>
        <v/>
      </c>
      <c r="Q496" s="29" t="str">
        <f t="shared" si="95"/>
        <v/>
      </c>
      <c r="S496" t="str">
        <f t="shared" si="93"/>
        <v/>
      </c>
      <c r="AA496" s="21" t="str">
        <f t="shared" si="87"/>
        <v/>
      </c>
      <c r="AB496" t="str">
        <f t="shared" si="94"/>
        <v/>
      </c>
    </row>
    <row r="497" spans="8:28" x14ac:dyDescent="0.3">
      <c r="H497" s="21" t="str">
        <f t="shared" si="88"/>
        <v/>
      </c>
      <c r="I497" s="21" t="str">
        <f t="shared" si="89"/>
        <v/>
      </c>
      <c r="J497" s="29" t="str">
        <f t="shared" si="90"/>
        <v/>
      </c>
      <c r="N497" s="21" t="str">
        <f t="shared" si="91"/>
        <v/>
      </c>
      <c r="O497" t="str">
        <f t="shared" si="92"/>
        <v/>
      </c>
      <c r="Q497" s="29" t="str">
        <f t="shared" si="95"/>
        <v/>
      </c>
      <c r="S497" t="str">
        <f t="shared" si="93"/>
        <v/>
      </c>
      <c r="AA497" s="21" t="str">
        <f t="shared" si="87"/>
        <v/>
      </c>
      <c r="AB497" t="str">
        <f t="shared" si="94"/>
        <v/>
      </c>
    </row>
    <row r="498" spans="8:28" x14ac:dyDescent="0.3">
      <c r="H498" s="21" t="str">
        <f t="shared" si="88"/>
        <v/>
      </c>
      <c r="I498" s="21" t="str">
        <f t="shared" si="89"/>
        <v/>
      </c>
      <c r="J498" s="29" t="str">
        <f t="shared" si="90"/>
        <v/>
      </c>
      <c r="N498" s="21" t="str">
        <f t="shared" si="91"/>
        <v/>
      </c>
      <c r="O498" t="str">
        <f t="shared" si="92"/>
        <v/>
      </c>
      <c r="Q498" s="29" t="str">
        <f t="shared" si="95"/>
        <v/>
      </c>
      <c r="S498" t="str">
        <f t="shared" si="93"/>
        <v/>
      </c>
      <c r="AA498" s="21" t="str">
        <f t="shared" si="87"/>
        <v/>
      </c>
      <c r="AB498" t="str">
        <f t="shared" si="94"/>
        <v/>
      </c>
    </row>
    <row r="499" spans="8:28" x14ac:dyDescent="0.3">
      <c r="H499" s="21" t="str">
        <f t="shared" si="88"/>
        <v/>
      </c>
      <c r="I499" s="21" t="str">
        <f t="shared" si="89"/>
        <v/>
      </c>
      <c r="J499" s="29" t="str">
        <f t="shared" si="90"/>
        <v/>
      </c>
      <c r="N499" s="21" t="str">
        <f t="shared" si="91"/>
        <v/>
      </c>
      <c r="O499" t="str">
        <f t="shared" si="92"/>
        <v/>
      </c>
      <c r="Q499" s="29" t="str">
        <f t="shared" si="95"/>
        <v/>
      </c>
      <c r="S499" t="str">
        <f t="shared" si="93"/>
        <v/>
      </c>
      <c r="AA499" s="21" t="str">
        <f t="shared" si="87"/>
        <v/>
      </c>
      <c r="AB499" t="str">
        <f t="shared" si="94"/>
        <v/>
      </c>
    </row>
    <row r="500" spans="8:28" x14ac:dyDescent="0.3">
      <c r="H500" s="21" t="str">
        <f t="shared" si="88"/>
        <v/>
      </c>
      <c r="I500" s="21" t="str">
        <f t="shared" si="89"/>
        <v/>
      </c>
      <c r="J500" s="29" t="str">
        <f t="shared" si="90"/>
        <v/>
      </c>
      <c r="N500" s="21" t="str">
        <f t="shared" si="91"/>
        <v/>
      </c>
      <c r="O500" t="str">
        <f t="shared" si="92"/>
        <v/>
      </c>
      <c r="Q500" s="29" t="str">
        <f t="shared" si="95"/>
        <v/>
      </c>
      <c r="S500" t="str">
        <f t="shared" si="93"/>
        <v/>
      </c>
      <c r="AA500" s="21" t="str">
        <f t="shared" si="87"/>
        <v/>
      </c>
      <c r="AB500" t="str">
        <f t="shared" si="94"/>
        <v/>
      </c>
    </row>
    <row r="501" spans="8:28" x14ac:dyDescent="0.3">
      <c r="H501" s="21" t="str">
        <f t="shared" si="88"/>
        <v/>
      </c>
      <c r="I501" s="21" t="str">
        <f t="shared" si="89"/>
        <v/>
      </c>
      <c r="J501" s="29" t="str">
        <f t="shared" si="90"/>
        <v/>
      </c>
      <c r="N501" s="21" t="str">
        <f t="shared" si="91"/>
        <v/>
      </c>
      <c r="O501" t="str">
        <f t="shared" si="92"/>
        <v/>
      </c>
      <c r="Q501" s="29" t="str">
        <f t="shared" si="95"/>
        <v/>
      </c>
      <c r="S501" t="str">
        <f t="shared" si="93"/>
        <v/>
      </c>
      <c r="AA501" s="21" t="str">
        <f t="shared" si="87"/>
        <v/>
      </c>
      <c r="AB501" t="str">
        <f t="shared" si="94"/>
        <v/>
      </c>
    </row>
    <row r="502" spans="8:28" x14ac:dyDescent="0.3">
      <c r="H502" s="21" t="str">
        <f t="shared" si="88"/>
        <v/>
      </c>
      <c r="I502" s="21" t="str">
        <f t="shared" si="89"/>
        <v/>
      </c>
      <c r="J502" s="29" t="str">
        <f t="shared" si="90"/>
        <v/>
      </c>
      <c r="N502" s="21" t="str">
        <f t="shared" si="91"/>
        <v/>
      </c>
      <c r="O502" t="str">
        <f t="shared" si="92"/>
        <v/>
      </c>
      <c r="Q502" s="29" t="str">
        <f t="shared" si="95"/>
        <v/>
      </c>
      <c r="S502" t="str">
        <f t="shared" si="93"/>
        <v/>
      </c>
      <c r="AA502" s="21" t="str">
        <f t="shared" si="87"/>
        <v/>
      </c>
      <c r="AB502" t="str">
        <f t="shared" si="94"/>
        <v/>
      </c>
    </row>
    <row r="503" spans="8:28" x14ac:dyDescent="0.3">
      <c r="H503" s="21" t="str">
        <f t="shared" si="88"/>
        <v/>
      </c>
      <c r="I503" s="21" t="str">
        <f t="shared" si="89"/>
        <v/>
      </c>
      <c r="J503" s="29" t="str">
        <f t="shared" si="90"/>
        <v/>
      </c>
      <c r="N503" s="21" t="str">
        <f t="shared" si="91"/>
        <v/>
      </c>
      <c r="O503" t="str">
        <f t="shared" si="92"/>
        <v/>
      </c>
      <c r="Q503" s="29" t="str">
        <f t="shared" si="95"/>
        <v/>
      </c>
      <c r="S503" t="str">
        <f t="shared" si="93"/>
        <v/>
      </c>
      <c r="AA503" s="21" t="str">
        <f t="shared" si="87"/>
        <v/>
      </c>
      <c r="AB503" t="str">
        <f t="shared" si="94"/>
        <v/>
      </c>
    </row>
    <row r="504" spans="8:28" x14ac:dyDescent="0.3">
      <c r="H504" s="21" t="str">
        <f t="shared" si="88"/>
        <v/>
      </c>
      <c r="I504" s="21" t="str">
        <f t="shared" si="89"/>
        <v/>
      </c>
      <c r="J504" s="29" t="str">
        <f t="shared" si="90"/>
        <v/>
      </c>
      <c r="N504" s="21" t="str">
        <f t="shared" si="91"/>
        <v/>
      </c>
      <c r="O504" t="str">
        <f t="shared" si="92"/>
        <v/>
      </c>
      <c r="Q504" s="29" t="str">
        <f t="shared" si="95"/>
        <v/>
      </c>
      <c r="S504" t="str">
        <f t="shared" si="93"/>
        <v/>
      </c>
      <c r="AA504" s="21" t="str">
        <f t="shared" ref="AA504:AA567" si="96">+IF(Y504="","",AA503+1)</f>
        <v/>
      </c>
      <c r="AB504" t="str">
        <f t="shared" si="94"/>
        <v/>
      </c>
    </row>
    <row r="505" spans="8:28" x14ac:dyDescent="0.3">
      <c r="H505" s="21" t="str">
        <f t="shared" si="88"/>
        <v/>
      </c>
      <c r="I505" s="21" t="str">
        <f t="shared" si="89"/>
        <v/>
      </c>
      <c r="J505" s="29" t="str">
        <f t="shared" si="90"/>
        <v/>
      </c>
      <c r="N505" s="21" t="str">
        <f t="shared" si="91"/>
        <v/>
      </c>
      <c r="O505" t="str">
        <f t="shared" si="92"/>
        <v/>
      </c>
      <c r="Q505" s="29" t="str">
        <f t="shared" si="95"/>
        <v/>
      </c>
      <c r="S505" t="str">
        <f t="shared" si="93"/>
        <v/>
      </c>
      <c r="AA505" s="21" t="str">
        <f t="shared" si="96"/>
        <v/>
      </c>
      <c r="AB505" t="str">
        <f t="shared" si="94"/>
        <v/>
      </c>
    </row>
    <row r="506" spans="8:28" x14ac:dyDescent="0.3">
      <c r="H506" s="21" t="str">
        <f t="shared" si="88"/>
        <v/>
      </c>
      <c r="I506" s="21" t="str">
        <f t="shared" si="89"/>
        <v/>
      </c>
      <c r="J506" s="29" t="str">
        <f t="shared" si="90"/>
        <v/>
      </c>
      <c r="N506" s="21" t="str">
        <f t="shared" si="91"/>
        <v/>
      </c>
      <c r="O506" t="str">
        <f t="shared" si="92"/>
        <v/>
      </c>
      <c r="Q506" s="29" t="str">
        <f t="shared" si="95"/>
        <v/>
      </c>
      <c r="S506" t="str">
        <f t="shared" si="93"/>
        <v/>
      </c>
      <c r="AA506" s="21" t="str">
        <f t="shared" si="96"/>
        <v/>
      </c>
      <c r="AB506" t="str">
        <f t="shared" si="94"/>
        <v/>
      </c>
    </row>
    <row r="507" spans="8:28" x14ac:dyDescent="0.3">
      <c r="H507" s="21" t="str">
        <f t="shared" si="88"/>
        <v/>
      </c>
      <c r="I507" s="21" t="str">
        <f t="shared" si="89"/>
        <v/>
      </c>
      <c r="J507" s="29" t="str">
        <f t="shared" si="90"/>
        <v/>
      </c>
      <c r="N507" s="21" t="str">
        <f t="shared" si="91"/>
        <v/>
      </c>
      <c r="O507" t="str">
        <f t="shared" si="92"/>
        <v/>
      </c>
      <c r="Q507" s="29" t="str">
        <f t="shared" si="95"/>
        <v/>
      </c>
      <c r="S507" t="str">
        <f t="shared" si="93"/>
        <v/>
      </c>
      <c r="AA507" s="21" t="str">
        <f t="shared" si="96"/>
        <v/>
      </c>
      <c r="AB507" t="str">
        <f t="shared" si="94"/>
        <v/>
      </c>
    </row>
    <row r="508" spans="8:28" x14ac:dyDescent="0.3">
      <c r="H508" s="21" t="str">
        <f t="shared" si="88"/>
        <v/>
      </c>
      <c r="I508" s="21" t="str">
        <f t="shared" si="89"/>
        <v/>
      </c>
      <c r="J508" s="29" t="str">
        <f t="shared" si="90"/>
        <v/>
      </c>
      <c r="N508" s="21" t="str">
        <f t="shared" si="91"/>
        <v/>
      </c>
      <c r="O508" t="str">
        <f t="shared" si="92"/>
        <v/>
      </c>
      <c r="Q508" s="29" t="str">
        <f t="shared" si="95"/>
        <v/>
      </c>
      <c r="S508" t="str">
        <f t="shared" si="93"/>
        <v/>
      </c>
      <c r="AA508" s="21" t="str">
        <f t="shared" si="96"/>
        <v/>
      </c>
      <c r="AB508" t="str">
        <f t="shared" si="94"/>
        <v/>
      </c>
    </row>
    <row r="509" spans="8:28" x14ac:dyDescent="0.3">
      <c r="H509" s="21" t="str">
        <f t="shared" si="88"/>
        <v/>
      </c>
      <c r="I509" s="21" t="str">
        <f t="shared" si="89"/>
        <v/>
      </c>
      <c r="J509" s="29" t="str">
        <f t="shared" si="90"/>
        <v/>
      </c>
      <c r="N509" s="21" t="str">
        <f t="shared" si="91"/>
        <v/>
      </c>
      <c r="O509" t="str">
        <f t="shared" si="92"/>
        <v/>
      </c>
      <c r="Q509" s="29" t="str">
        <f t="shared" si="95"/>
        <v/>
      </c>
      <c r="S509" t="str">
        <f t="shared" si="93"/>
        <v/>
      </c>
      <c r="AA509" s="21" t="str">
        <f t="shared" si="96"/>
        <v/>
      </c>
      <c r="AB509" t="str">
        <f t="shared" si="94"/>
        <v/>
      </c>
    </row>
    <row r="510" spans="8:28" x14ac:dyDescent="0.3">
      <c r="H510" s="21" t="str">
        <f t="shared" si="88"/>
        <v/>
      </c>
      <c r="I510" s="21" t="str">
        <f t="shared" si="89"/>
        <v/>
      </c>
      <c r="J510" s="29" t="str">
        <f t="shared" si="90"/>
        <v/>
      </c>
      <c r="N510" s="21" t="str">
        <f t="shared" si="91"/>
        <v/>
      </c>
      <c r="O510" t="str">
        <f t="shared" si="92"/>
        <v/>
      </c>
      <c r="Q510" s="29" t="str">
        <f t="shared" si="95"/>
        <v/>
      </c>
      <c r="S510" t="str">
        <f t="shared" si="93"/>
        <v/>
      </c>
      <c r="AA510" s="21" t="str">
        <f t="shared" si="96"/>
        <v/>
      </c>
      <c r="AB510" t="str">
        <f t="shared" si="94"/>
        <v/>
      </c>
    </row>
    <row r="511" spans="8:28" x14ac:dyDescent="0.3">
      <c r="H511" s="21" t="str">
        <f t="shared" si="88"/>
        <v/>
      </c>
      <c r="I511" s="21" t="str">
        <f t="shared" si="89"/>
        <v/>
      </c>
      <c r="J511" s="29" t="str">
        <f t="shared" si="90"/>
        <v/>
      </c>
      <c r="N511" s="21" t="str">
        <f t="shared" si="91"/>
        <v/>
      </c>
      <c r="O511" t="str">
        <f t="shared" si="92"/>
        <v/>
      </c>
      <c r="Q511" s="29" t="str">
        <f t="shared" si="95"/>
        <v/>
      </c>
      <c r="S511" t="str">
        <f t="shared" si="93"/>
        <v/>
      </c>
      <c r="AA511" s="21" t="str">
        <f t="shared" si="96"/>
        <v/>
      </c>
      <c r="AB511" t="str">
        <f t="shared" si="94"/>
        <v/>
      </c>
    </row>
    <row r="512" spans="8:28" x14ac:dyDescent="0.3">
      <c r="H512" s="21" t="str">
        <f t="shared" si="88"/>
        <v/>
      </c>
      <c r="I512" s="21" t="str">
        <f t="shared" si="89"/>
        <v/>
      </c>
      <c r="J512" s="29" t="str">
        <f t="shared" si="90"/>
        <v/>
      </c>
      <c r="N512" s="21" t="str">
        <f t="shared" si="91"/>
        <v/>
      </c>
      <c r="O512" t="str">
        <f t="shared" si="92"/>
        <v/>
      </c>
      <c r="Q512" s="29" t="str">
        <f t="shared" si="95"/>
        <v/>
      </c>
      <c r="S512" t="str">
        <f t="shared" si="93"/>
        <v/>
      </c>
      <c r="AA512" s="21" t="str">
        <f t="shared" si="96"/>
        <v/>
      </c>
      <c r="AB512" t="str">
        <f t="shared" si="94"/>
        <v/>
      </c>
    </row>
    <row r="513" spans="8:28" x14ac:dyDescent="0.3">
      <c r="H513" s="21" t="str">
        <f t="shared" si="88"/>
        <v/>
      </c>
      <c r="I513" s="21" t="str">
        <f t="shared" si="89"/>
        <v/>
      </c>
      <c r="J513" s="29" t="str">
        <f t="shared" si="90"/>
        <v/>
      </c>
      <c r="N513" s="21" t="str">
        <f t="shared" si="91"/>
        <v/>
      </c>
      <c r="O513" t="str">
        <f t="shared" si="92"/>
        <v/>
      </c>
      <c r="Q513" s="29" t="str">
        <f t="shared" si="95"/>
        <v/>
      </c>
      <c r="S513" t="str">
        <f t="shared" si="93"/>
        <v/>
      </c>
      <c r="AA513" s="21" t="str">
        <f t="shared" si="96"/>
        <v/>
      </c>
      <c r="AB513" t="str">
        <f t="shared" si="94"/>
        <v/>
      </c>
    </row>
    <row r="514" spans="8:28" x14ac:dyDescent="0.3">
      <c r="H514" s="21" t="str">
        <f t="shared" si="88"/>
        <v/>
      </c>
      <c r="I514" s="21" t="str">
        <f t="shared" si="89"/>
        <v/>
      </c>
      <c r="J514" s="29" t="str">
        <f t="shared" si="90"/>
        <v/>
      </c>
      <c r="N514" s="21" t="str">
        <f t="shared" si="91"/>
        <v/>
      </c>
      <c r="O514" t="str">
        <f t="shared" si="92"/>
        <v/>
      </c>
      <c r="Q514" s="29" t="str">
        <f t="shared" si="95"/>
        <v/>
      </c>
      <c r="S514" t="str">
        <f t="shared" si="93"/>
        <v/>
      </c>
      <c r="AA514" s="21" t="str">
        <f t="shared" si="96"/>
        <v/>
      </c>
      <c r="AB514" t="str">
        <f t="shared" si="94"/>
        <v/>
      </c>
    </row>
    <row r="515" spans="8:28" x14ac:dyDescent="0.3">
      <c r="H515" s="21" t="str">
        <f t="shared" si="88"/>
        <v/>
      </c>
      <c r="I515" s="21" t="str">
        <f t="shared" si="89"/>
        <v/>
      </c>
      <c r="J515" s="29" t="str">
        <f t="shared" si="90"/>
        <v/>
      </c>
      <c r="N515" s="21" t="str">
        <f t="shared" si="91"/>
        <v/>
      </c>
      <c r="O515" t="str">
        <f t="shared" si="92"/>
        <v/>
      </c>
      <c r="Q515" s="29" t="str">
        <f t="shared" si="95"/>
        <v/>
      </c>
      <c r="S515" t="str">
        <f t="shared" si="93"/>
        <v/>
      </c>
      <c r="AA515" s="21" t="str">
        <f t="shared" si="96"/>
        <v/>
      </c>
      <c r="AB515" t="str">
        <f t="shared" si="94"/>
        <v/>
      </c>
    </row>
    <row r="516" spans="8:28" x14ac:dyDescent="0.3">
      <c r="H516" s="21" t="str">
        <f t="shared" si="88"/>
        <v/>
      </c>
      <c r="I516" s="21" t="str">
        <f t="shared" si="89"/>
        <v/>
      </c>
      <c r="J516" s="29" t="str">
        <f t="shared" si="90"/>
        <v/>
      </c>
      <c r="N516" s="21" t="str">
        <f t="shared" si="91"/>
        <v/>
      </c>
      <c r="O516" t="str">
        <f t="shared" si="92"/>
        <v/>
      </c>
      <c r="Q516" s="29" t="str">
        <f t="shared" si="95"/>
        <v/>
      </c>
      <c r="S516" t="str">
        <f t="shared" si="93"/>
        <v/>
      </c>
      <c r="AA516" s="21" t="str">
        <f t="shared" si="96"/>
        <v/>
      </c>
      <c r="AB516" t="str">
        <f t="shared" si="94"/>
        <v/>
      </c>
    </row>
    <row r="517" spans="8:28" x14ac:dyDescent="0.3">
      <c r="H517" s="21" t="str">
        <f t="shared" ref="H517:H580" si="97">+IF(G517="","",H516+1)</f>
        <v/>
      </c>
      <c r="I517" s="21" t="str">
        <f t="shared" ref="I517:I580" si="98">+IF(H517="","",I516+1)</f>
        <v/>
      </c>
      <c r="J517" s="29" t="str">
        <f t="shared" ref="J517:J580" si="99">+IF(G517="","","T-"&amp;VLOOKUP(H517,$A$4:$C$46,3,0)+I517-1)</f>
        <v/>
      </c>
      <c r="N517" s="21" t="str">
        <f t="shared" ref="N517:N580" si="100">+IF(L517="","",N516+1)</f>
        <v/>
      </c>
      <c r="O517" t="str">
        <f t="shared" ref="O517:O580" si="101">+IF(L517="","","C-"&amp;VLOOKUP(M517,$A$4:$C$495,3,0)+N517)</f>
        <v/>
      </c>
      <c r="Q517" s="29" t="str">
        <f t="shared" si="95"/>
        <v/>
      </c>
      <c r="S517" t="str">
        <f t="shared" ref="S517:S580" si="102">+Q517</f>
        <v/>
      </c>
      <c r="AA517" s="21" t="str">
        <f t="shared" si="96"/>
        <v/>
      </c>
      <c r="AB517" t="str">
        <f t="shared" ref="AB517:AB580" si="103">+IF(Y517="","","M-"&amp;VLOOKUP(Z517,$A$4:$C$390,3,0)+AA517)</f>
        <v/>
      </c>
    </row>
    <row r="518" spans="8:28" x14ac:dyDescent="0.3">
      <c r="H518" s="21" t="str">
        <f t="shared" si="97"/>
        <v/>
      </c>
      <c r="I518" s="21" t="str">
        <f t="shared" si="98"/>
        <v/>
      </c>
      <c r="J518" s="29" t="str">
        <f t="shared" si="99"/>
        <v/>
      </c>
      <c r="N518" s="21" t="str">
        <f t="shared" si="100"/>
        <v/>
      </c>
      <c r="O518" t="str">
        <f t="shared" si="101"/>
        <v/>
      </c>
      <c r="Q518" s="29" t="str">
        <f t="shared" ref="Q518:Q581" si="104">++IF(R518="","",Q517+1)</f>
        <v/>
      </c>
      <c r="S518" t="str">
        <f t="shared" si="102"/>
        <v/>
      </c>
      <c r="AA518" s="21" t="str">
        <f t="shared" si="96"/>
        <v/>
      </c>
      <c r="AB518" t="str">
        <f t="shared" si="103"/>
        <v/>
      </c>
    </row>
    <row r="519" spans="8:28" x14ac:dyDescent="0.3">
      <c r="H519" s="21" t="str">
        <f t="shared" si="97"/>
        <v/>
      </c>
      <c r="I519" s="21" t="str">
        <f t="shared" si="98"/>
        <v/>
      </c>
      <c r="J519" s="29" t="str">
        <f t="shared" si="99"/>
        <v/>
      </c>
      <c r="N519" s="21" t="str">
        <f t="shared" si="100"/>
        <v/>
      </c>
      <c r="O519" t="str">
        <f t="shared" si="101"/>
        <v/>
      </c>
      <c r="Q519" s="29" t="str">
        <f t="shared" si="104"/>
        <v/>
      </c>
      <c r="S519" t="str">
        <f t="shared" si="102"/>
        <v/>
      </c>
      <c r="AA519" s="21" t="str">
        <f t="shared" si="96"/>
        <v/>
      </c>
      <c r="AB519" t="str">
        <f t="shared" si="103"/>
        <v/>
      </c>
    </row>
    <row r="520" spans="8:28" x14ac:dyDescent="0.3">
      <c r="H520" s="21" t="str">
        <f t="shared" si="97"/>
        <v/>
      </c>
      <c r="I520" s="21" t="str">
        <f t="shared" si="98"/>
        <v/>
      </c>
      <c r="J520" s="29" t="str">
        <f t="shared" si="99"/>
        <v/>
      </c>
      <c r="N520" s="21" t="str">
        <f t="shared" si="100"/>
        <v/>
      </c>
      <c r="O520" t="str">
        <f t="shared" si="101"/>
        <v/>
      </c>
      <c r="Q520" s="29" t="str">
        <f t="shared" si="104"/>
        <v/>
      </c>
      <c r="S520" t="str">
        <f t="shared" si="102"/>
        <v/>
      </c>
      <c r="AA520" s="21" t="str">
        <f t="shared" si="96"/>
        <v/>
      </c>
      <c r="AB520" t="str">
        <f t="shared" si="103"/>
        <v/>
      </c>
    </row>
    <row r="521" spans="8:28" x14ac:dyDescent="0.3">
      <c r="H521" s="21" t="str">
        <f t="shared" si="97"/>
        <v/>
      </c>
      <c r="I521" s="21" t="str">
        <f t="shared" si="98"/>
        <v/>
      </c>
      <c r="J521" s="29" t="str">
        <f t="shared" si="99"/>
        <v/>
      </c>
      <c r="N521" s="21" t="str">
        <f t="shared" si="100"/>
        <v/>
      </c>
      <c r="O521" t="str">
        <f t="shared" si="101"/>
        <v/>
      </c>
      <c r="Q521" s="29" t="str">
        <f t="shared" si="104"/>
        <v/>
      </c>
      <c r="S521" t="str">
        <f t="shared" si="102"/>
        <v/>
      </c>
      <c r="AA521" s="21" t="str">
        <f t="shared" si="96"/>
        <v/>
      </c>
      <c r="AB521" t="str">
        <f t="shared" si="103"/>
        <v/>
      </c>
    </row>
    <row r="522" spans="8:28" x14ac:dyDescent="0.3">
      <c r="H522" s="21" t="str">
        <f t="shared" si="97"/>
        <v/>
      </c>
      <c r="I522" s="21" t="str">
        <f t="shared" si="98"/>
        <v/>
      </c>
      <c r="J522" s="29" t="str">
        <f t="shared" si="99"/>
        <v/>
      </c>
      <c r="N522" s="21" t="str">
        <f t="shared" si="100"/>
        <v/>
      </c>
      <c r="O522" t="str">
        <f t="shared" si="101"/>
        <v/>
      </c>
      <c r="Q522" s="29" t="str">
        <f t="shared" si="104"/>
        <v/>
      </c>
      <c r="S522" t="str">
        <f t="shared" si="102"/>
        <v/>
      </c>
      <c r="AA522" s="21" t="str">
        <f t="shared" si="96"/>
        <v/>
      </c>
      <c r="AB522" t="str">
        <f t="shared" si="103"/>
        <v/>
      </c>
    </row>
    <row r="523" spans="8:28" x14ac:dyDescent="0.3">
      <c r="H523" s="21" t="str">
        <f t="shared" si="97"/>
        <v/>
      </c>
      <c r="I523" s="21" t="str">
        <f t="shared" si="98"/>
        <v/>
      </c>
      <c r="J523" s="29" t="str">
        <f t="shared" si="99"/>
        <v/>
      </c>
      <c r="N523" s="21" t="str">
        <f t="shared" si="100"/>
        <v/>
      </c>
      <c r="O523" t="str">
        <f t="shared" si="101"/>
        <v/>
      </c>
      <c r="Q523" s="29" t="str">
        <f t="shared" si="104"/>
        <v/>
      </c>
      <c r="S523" t="str">
        <f t="shared" si="102"/>
        <v/>
      </c>
      <c r="AA523" s="21" t="str">
        <f t="shared" si="96"/>
        <v/>
      </c>
      <c r="AB523" t="str">
        <f t="shared" si="103"/>
        <v/>
      </c>
    </row>
    <row r="524" spans="8:28" x14ac:dyDescent="0.3">
      <c r="H524" s="21" t="str">
        <f t="shared" si="97"/>
        <v/>
      </c>
      <c r="I524" s="21" t="str">
        <f t="shared" si="98"/>
        <v/>
      </c>
      <c r="J524" s="29" t="str">
        <f t="shared" si="99"/>
        <v/>
      </c>
      <c r="N524" s="21" t="str">
        <f t="shared" si="100"/>
        <v/>
      </c>
      <c r="O524" t="str">
        <f t="shared" si="101"/>
        <v/>
      </c>
      <c r="Q524" s="29" t="str">
        <f t="shared" si="104"/>
        <v/>
      </c>
      <c r="S524" t="str">
        <f t="shared" si="102"/>
        <v/>
      </c>
      <c r="AA524" s="21" t="str">
        <f t="shared" si="96"/>
        <v/>
      </c>
      <c r="AB524" t="str">
        <f t="shared" si="103"/>
        <v/>
      </c>
    </row>
    <row r="525" spans="8:28" x14ac:dyDescent="0.3">
      <c r="H525" s="21" t="str">
        <f t="shared" si="97"/>
        <v/>
      </c>
      <c r="I525" s="21" t="str">
        <f t="shared" si="98"/>
        <v/>
      </c>
      <c r="J525" s="29" t="str">
        <f t="shared" si="99"/>
        <v/>
      </c>
      <c r="N525" s="21" t="str">
        <f t="shared" si="100"/>
        <v/>
      </c>
      <c r="O525" t="str">
        <f t="shared" si="101"/>
        <v/>
      </c>
      <c r="Q525" s="29" t="str">
        <f t="shared" si="104"/>
        <v/>
      </c>
      <c r="S525" t="str">
        <f t="shared" si="102"/>
        <v/>
      </c>
      <c r="AA525" s="21" t="str">
        <f t="shared" si="96"/>
        <v/>
      </c>
      <c r="AB525" t="str">
        <f t="shared" si="103"/>
        <v/>
      </c>
    </row>
    <row r="526" spans="8:28" x14ac:dyDescent="0.3">
      <c r="H526" s="21" t="str">
        <f t="shared" si="97"/>
        <v/>
      </c>
      <c r="I526" s="21" t="str">
        <f t="shared" si="98"/>
        <v/>
      </c>
      <c r="J526" s="29" t="str">
        <f t="shared" si="99"/>
        <v/>
      </c>
      <c r="N526" s="21" t="str">
        <f t="shared" si="100"/>
        <v/>
      </c>
      <c r="O526" t="str">
        <f t="shared" si="101"/>
        <v/>
      </c>
      <c r="Q526" s="29" t="str">
        <f t="shared" si="104"/>
        <v/>
      </c>
      <c r="S526" t="str">
        <f t="shared" si="102"/>
        <v/>
      </c>
      <c r="AA526" s="21" t="str">
        <f t="shared" si="96"/>
        <v/>
      </c>
      <c r="AB526" t="str">
        <f t="shared" si="103"/>
        <v/>
      </c>
    </row>
    <row r="527" spans="8:28" x14ac:dyDescent="0.3">
      <c r="H527" s="21" t="str">
        <f t="shared" si="97"/>
        <v/>
      </c>
      <c r="I527" s="21" t="str">
        <f t="shared" si="98"/>
        <v/>
      </c>
      <c r="J527" s="29" t="str">
        <f t="shared" si="99"/>
        <v/>
      </c>
      <c r="N527" s="21" t="str">
        <f t="shared" si="100"/>
        <v/>
      </c>
      <c r="O527" t="str">
        <f t="shared" si="101"/>
        <v/>
      </c>
      <c r="Q527" s="29" t="str">
        <f t="shared" si="104"/>
        <v/>
      </c>
      <c r="S527" t="str">
        <f t="shared" si="102"/>
        <v/>
      </c>
      <c r="AA527" s="21" t="str">
        <f t="shared" si="96"/>
        <v/>
      </c>
      <c r="AB527" t="str">
        <f t="shared" si="103"/>
        <v/>
      </c>
    </row>
    <row r="528" spans="8:28" x14ac:dyDescent="0.3">
      <c r="H528" s="21" t="str">
        <f t="shared" si="97"/>
        <v/>
      </c>
      <c r="I528" s="21" t="str">
        <f t="shared" si="98"/>
        <v/>
      </c>
      <c r="J528" s="29" t="str">
        <f t="shared" si="99"/>
        <v/>
      </c>
      <c r="N528" s="21" t="str">
        <f t="shared" si="100"/>
        <v/>
      </c>
      <c r="O528" t="str">
        <f t="shared" si="101"/>
        <v/>
      </c>
      <c r="Q528" s="29" t="str">
        <f t="shared" si="104"/>
        <v/>
      </c>
      <c r="S528" t="str">
        <f t="shared" si="102"/>
        <v/>
      </c>
      <c r="AA528" s="21" t="str">
        <f t="shared" si="96"/>
        <v/>
      </c>
      <c r="AB528" t="str">
        <f t="shared" si="103"/>
        <v/>
      </c>
    </row>
    <row r="529" spans="8:28" x14ac:dyDescent="0.3">
      <c r="H529" s="21" t="str">
        <f t="shared" si="97"/>
        <v/>
      </c>
      <c r="I529" s="21" t="str">
        <f t="shared" si="98"/>
        <v/>
      </c>
      <c r="J529" s="29" t="str">
        <f t="shared" si="99"/>
        <v/>
      </c>
      <c r="N529" s="21" t="str">
        <f t="shared" si="100"/>
        <v/>
      </c>
      <c r="O529" t="str">
        <f t="shared" si="101"/>
        <v/>
      </c>
      <c r="Q529" s="29" t="str">
        <f t="shared" si="104"/>
        <v/>
      </c>
      <c r="S529" t="str">
        <f t="shared" si="102"/>
        <v/>
      </c>
      <c r="AA529" s="21" t="str">
        <f t="shared" si="96"/>
        <v/>
      </c>
      <c r="AB529" t="str">
        <f t="shared" si="103"/>
        <v/>
      </c>
    </row>
    <row r="530" spans="8:28" x14ac:dyDescent="0.3">
      <c r="H530" s="21" t="str">
        <f t="shared" si="97"/>
        <v/>
      </c>
      <c r="I530" s="21" t="str">
        <f t="shared" si="98"/>
        <v/>
      </c>
      <c r="J530" s="29" t="str">
        <f t="shared" si="99"/>
        <v/>
      </c>
      <c r="N530" s="21" t="str">
        <f t="shared" si="100"/>
        <v/>
      </c>
      <c r="O530" t="str">
        <f t="shared" si="101"/>
        <v/>
      </c>
      <c r="Q530" s="29" t="str">
        <f t="shared" si="104"/>
        <v/>
      </c>
      <c r="S530" t="str">
        <f t="shared" si="102"/>
        <v/>
      </c>
      <c r="AA530" s="21" t="str">
        <f t="shared" si="96"/>
        <v/>
      </c>
      <c r="AB530" t="str">
        <f t="shared" si="103"/>
        <v/>
      </c>
    </row>
    <row r="531" spans="8:28" x14ac:dyDescent="0.3">
      <c r="H531" s="21" t="str">
        <f t="shared" si="97"/>
        <v/>
      </c>
      <c r="I531" s="21" t="str">
        <f t="shared" si="98"/>
        <v/>
      </c>
      <c r="J531" s="29" t="str">
        <f t="shared" si="99"/>
        <v/>
      </c>
      <c r="N531" s="21" t="str">
        <f t="shared" si="100"/>
        <v/>
      </c>
      <c r="O531" t="str">
        <f t="shared" si="101"/>
        <v/>
      </c>
      <c r="Q531" s="29" t="str">
        <f t="shared" si="104"/>
        <v/>
      </c>
      <c r="S531" t="str">
        <f t="shared" si="102"/>
        <v/>
      </c>
      <c r="AA531" s="21" t="str">
        <f t="shared" si="96"/>
        <v/>
      </c>
      <c r="AB531" t="str">
        <f t="shared" si="103"/>
        <v/>
      </c>
    </row>
    <row r="532" spans="8:28" x14ac:dyDescent="0.3">
      <c r="H532" s="21" t="str">
        <f t="shared" si="97"/>
        <v/>
      </c>
      <c r="I532" s="21" t="str">
        <f t="shared" si="98"/>
        <v/>
      </c>
      <c r="J532" s="29" t="str">
        <f t="shared" si="99"/>
        <v/>
      </c>
      <c r="N532" s="21" t="str">
        <f t="shared" si="100"/>
        <v/>
      </c>
      <c r="O532" t="str">
        <f t="shared" si="101"/>
        <v/>
      </c>
      <c r="Q532" s="29" t="str">
        <f t="shared" si="104"/>
        <v/>
      </c>
      <c r="S532" t="str">
        <f t="shared" si="102"/>
        <v/>
      </c>
      <c r="AA532" s="21" t="str">
        <f t="shared" si="96"/>
        <v/>
      </c>
      <c r="AB532" t="str">
        <f t="shared" si="103"/>
        <v/>
      </c>
    </row>
    <row r="533" spans="8:28" x14ac:dyDescent="0.3">
      <c r="H533" s="21" t="str">
        <f t="shared" si="97"/>
        <v/>
      </c>
      <c r="I533" s="21" t="str">
        <f t="shared" si="98"/>
        <v/>
      </c>
      <c r="J533" s="29" t="str">
        <f t="shared" si="99"/>
        <v/>
      </c>
      <c r="N533" s="21" t="str">
        <f t="shared" si="100"/>
        <v/>
      </c>
      <c r="O533" t="str">
        <f t="shared" si="101"/>
        <v/>
      </c>
      <c r="Q533" s="29" t="str">
        <f t="shared" si="104"/>
        <v/>
      </c>
      <c r="S533" t="str">
        <f t="shared" si="102"/>
        <v/>
      </c>
      <c r="AA533" s="21" t="str">
        <f t="shared" si="96"/>
        <v/>
      </c>
      <c r="AB533" t="str">
        <f t="shared" si="103"/>
        <v/>
      </c>
    </row>
    <row r="534" spans="8:28" x14ac:dyDescent="0.3">
      <c r="H534" s="21" t="str">
        <f t="shared" si="97"/>
        <v/>
      </c>
      <c r="I534" s="21" t="str">
        <f t="shared" si="98"/>
        <v/>
      </c>
      <c r="J534" s="29" t="str">
        <f t="shared" si="99"/>
        <v/>
      </c>
      <c r="N534" s="21" t="str">
        <f t="shared" si="100"/>
        <v/>
      </c>
      <c r="O534" t="str">
        <f t="shared" si="101"/>
        <v/>
      </c>
      <c r="Q534" s="29" t="str">
        <f t="shared" si="104"/>
        <v/>
      </c>
      <c r="S534" t="str">
        <f t="shared" si="102"/>
        <v/>
      </c>
      <c r="AA534" s="21" t="str">
        <f t="shared" si="96"/>
        <v/>
      </c>
      <c r="AB534" t="str">
        <f t="shared" si="103"/>
        <v/>
      </c>
    </row>
    <row r="535" spans="8:28" x14ac:dyDescent="0.3">
      <c r="H535" s="21" t="str">
        <f t="shared" si="97"/>
        <v/>
      </c>
      <c r="I535" s="21" t="str">
        <f t="shared" si="98"/>
        <v/>
      </c>
      <c r="J535" s="29" t="str">
        <f t="shared" si="99"/>
        <v/>
      </c>
      <c r="N535" s="21" t="str">
        <f t="shared" si="100"/>
        <v/>
      </c>
      <c r="O535" t="str">
        <f t="shared" si="101"/>
        <v/>
      </c>
      <c r="Q535" s="29" t="str">
        <f t="shared" si="104"/>
        <v/>
      </c>
      <c r="S535" t="str">
        <f t="shared" si="102"/>
        <v/>
      </c>
      <c r="AA535" s="21" t="str">
        <f t="shared" si="96"/>
        <v/>
      </c>
      <c r="AB535" t="str">
        <f t="shared" si="103"/>
        <v/>
      </c>
    </row>
    <row r="536" spans="8:28" x14ac:dyDescent="0.3">
      <c r="H536" s="21" t="str">
        <f t="shared" si="97"/>
        <v/>
      </c>
      <c r="I536" s="21" t="str">
        <f t="shared" si="98"/>
        <v/>
      </c>
      <c r="J536" s="29" t="str">
        <f t="shared" si="99"/>
        <v/>
      </c>
      <c r="N536" s="21" t="str">
        <f t="shared" si="100"/>
        <v/>
      </c>
      <c r="O536" t="str">
        <f t="shared" si="101"/>
        <v/>
      </c>
      <c r="Q536" s="29" t="str">
        <f t="shared" si="104"/>
        <v/>
      </c>
      <c r="S536" t="str">
        <f t="shared" si="102"/>
        <v/>
      </c>
      <c r="AA536" s="21" t="str">
        <f t="shared" si="96"/>
        <v/>
      </c>
      <c r="AB536" t="str">
        <f t="shared" si="103"/>
        <v/>
      </c>
    </row>
    <row r="537" spans="8:28" x14ac:dyDescent="0.3">
      <c r="H537" s="21" t="str">
        <f t="shared" si="97"/>
        <v/>
      </c>
      <c r="I537" s="21" t="str">
        <f t="shared" si="98"/>
        <v/>
      </c>
      <c r="J537" s="29" t="str">
        <f t="shared" si="99"/>
        <v/>
      </c>
      <c r="N537" s="21" t="str">
        <f t="shared" si="100"/>
        <v/>
      </c>
      <c r="O537" t="str">
        <f t="shared" si="101"/>
        <v/>
      </c>
      <c r="Q537" s="29" t="str">
        <f t="shared" si="104"/>
        <v/>
      </c>
      <c r="S537" t="str">
        <f t="shared" si="102"/>
        <v/>
      </c>
      <c r="AA537" s="21" t="str">
        <f t="shared" si="96"/>
        <v/>
      </c>
      <c r="AB537" t="str">
        <f t="shared" si="103"/>
        <v/>
      </c>
    </row>
    <row r="538" spans="8:28" x14ac:dyDescent="0.3">
      <c r="H538" s="21" t="str">
        <f t="shared" si="97"/>
        <v/>
      </c>
      <c r="I538" s="21" t="str">
        <f t="shared" si="98"/>
        <v/>
      </c>
      <c r="J538" s="29" t="str">
        <f t="shared" si="99"/>
        <v/>
      </c>
      <c r="N538" s="21" t="str">
        <f t="shared" si="100"/>
        <v/>
      </c>
      <c r="O538" t="str">
        <f t="shared" si="101"/>
        <v/>
      </c>
      <c r="Q538" s="29" t="str">
        <f t="shared" si="104"/>
        <v/>
      </c>
      <c r="S538" t="str">
        <f t="shared" si="102"/>
        <v/>
      </c>
      <c r="AA538" s="21" t="str">
        <f t="shared" si="96"/>
        <v/>
      </c>
      <c r="AB538" t="str">
        <f t="shared" si="103"/>
        <v/>
      </c>
    </row>
    <row r="539" spans="8:28" x14ac:dyDescent="0.3">
      <c r="H539" s="21" t="str">
        <f t="shared" si="97"/>
        <v/>
      </c>
      <c r="I539" s="21" t="str">
        <f t="shared" si="98"/>
        <v/>
      </c>
      <c r="J539" s="29" t="str">
        <f t="shared" si="99"/>
        <v/>
      </c>
      <c r="N539" s="21" t="str">
        <f t="shared" si="100"/>
        <v/>
      </c>
      <c r="O539" t="str">
        <f t="shared" si="101"/>
        <v/>
      </c>
      <c r="Q539" s="29" t="str">
        <f t="shared" si="104"/>
        <v/>
      </c>
      <c r="S539" t="str">
        <f t="shared" si="102"/>
        <v/>
      </c>
      <c r="AA539" s="21" t="str">
        <f t="shared" si="96"/>
        <v/>
      </c>
      <c r="AB539" t="str">
        <f t="shared" si="103"/>
        <v/>
      </c>
    </row>
    <row r="540" spans="8:28" x14ac:dyDescent="0.3">
      <c r="H540" s="21" t="str">
        <f t="shared" si="97"/>
        <v/>
      </c>
      <c r="I540" s="21" t="str">
        <f t="shared" si="98"/>
        <v/>
      </c>
      <c r="J540" s="29" t="str">
        <f t="shared" si="99"/>
        <v/>
      </c>
      <c r="N540" s="21" t="str">
        <f t="shared" si="100"/>
        <v/>
      </c>
      <c r="O540" t="str">
        <f t="shared" si="101"/>
        <v/>
      </c>
      <c r="Q540" s="29" t="str">
        <f t="shared" si="104"/>
        <v/>
      </c>
      <c r="S540" t="str">
        <f t="shared" si="102"/>
        <v/>
      </c>
      <c r="AA540" s="21" t="str">
        <f t="shared" si="96"/>
        <v/>
      </c>
      <c r="AB540" t="str">
        <f t="shared" si="103"/>
        <v/>
      </c>
    </row>
    <row r="541" spans="8:28" x14ac:dyDescent="0.3">
      <c r="H541" s="21" t="str">
        <f t="shared" si="97"/>
        <v/>
      </c>
      <c r="I541" s="21" t="str">
        <f t="shared" si="98"/>
        <v/>
      </c>
      <c r="J541" s="29" t="str">
        <f t="shared" si="99"/>
        <v/>
      </c>
      <c r="N541" s="21" t="str">
        <f t="shared" si="100"/>
        <v/>
      </c>
      <c r="O541" t="str">
        <f t="shared" si="101"/>
        <v/>
      </c>
      <c r="Q541" s="29" t="str">
        <f t="shared" si="104"/>
        <v/>
      </c>
      <c r="S541" t="str">
        <f t="shared" si="102"/>
        <v/>
      </c>
      <c r="AA541" s="21" t="str">
        <f t="shared" si="96"/>
        <v/>
      </c>
      <c r="AB541" t="str">
        <f t="shared" si="103"/>
        <v/>
      </c>
    </row>
    <row r="542" spans="8:28" x14ac:dyDescent="0.3">
      <c r="H542" s="21" t="str">
        <f t="shared" si="97"/>
        <v/>
      </c>
      <c r="I542" s="21" t="str">
        <f t="shared" si="98"/>
        <v/>
      </c>
      <c r="J542" s="29" t="str">
        <f t="shared" si="99"/>
        <v/>
      </c>
      <c r="N542" s="21" t="str">
        <f t="shared" si="100"/>
        <v/>
      </c>
      <c r="O542" t="str">
        <f t="shared" si="101"/>
        <v/>
      </c>
      <c r="Q542" s="29" t="str">
        <f t="shared" si="104"/>
        <v/>
      </c>
      <c r="S542" t="str">
        <f t="shared" si="102"/>
        <v/>
      </c>
      <c r="AA542" s="21" t="str">
        <f t="shared" si="96"/>
        <v/>
      </c>
      <c r="AB542" t="str">
        <f t="shared" si="103"/>
        <v/>
      </c>
    </row>
    <row r="543" spans="8:28" x14ac:dyDescent="0.3">
      <c r="H543" s="21" t="str">
        <f t="shared" si="97"/>
        <v/>
      </c>
      <c r="I543" s="21" t="str">
        <f t="shared" si="98"/>
        <v/>
      </c>
      <c r="J543" s="29" t="str">
        <f t="shared" si="99"/>
        <v/>
      </c>
      <c r="N543" s="21" t="str">
        <f t="shared" si="100"/>
        <v/>
      </c>
      <c r="O543" t="str">
        <f t="shared" si="101"/>
        <v/>
      </c>
      <c r="Q543" s="29" t="str">
        <f t="shared" si="104"/>
        <v/>
      </c>
      <c r="S543" t="str">
        <f t="shared" si="102"/>
        <v/>
      </c>
      <c r="AA543" s="21" t="str">
        <f t="shared" si="96"/>
        <v/>
      </c>
      <c r="AB543" t="str">
        <f t="shared" si="103"/>
        <v/>
      </c>
    </row>
    <row r="544" spans="8:28" x14ac:dyDescent="0.3">
      <c r="H544" s="21" t="str">
        <f t="shared" si="97"/>
        <v/>
      </c>
      <c r="I544" s="21" t="str">
        <f t="shared" si="98"/>
        <v/>
      </c>
      <c r="J544" s="29" t="str">
        <f t="shared" si="99"/>
        <v/>
      </c>
      <c r="N544" s="21" t="str">
        <f t="shared" si="100"/>
        <v/>
      </c>
      <c r="O544" t="str">
        <f t="shared" si="101"/>
        <v/>
      </c>
      <c r="Q544" s="29" t="str">
        <f t="shared" si="104"/>
        <v/>
      </c>
      <c r="S544" t="str">
        <f t="shared" si="102"/>
        <v/>
      </c>
      <c r="AA544" s="21" t="str">
        <f t="shared" si="96"/>
        <v/>
      </c>
      <c r="AB544" t="str">
        <f t="shared" si="103"/>
        <v/>
      </c>
    </row>
    <row r="545" spans="8:28" x14ac:dyDescent="0.3">
      <c r="H545" s="21" t="str">
        <f t="shared" si="97"/>
        <v/>
      </c>
      <c r="I545" s="21" t="str">
        <f t="shared" si="98"/>
        <v/>
      </c>
      <c r="J545" s="29" t="str">
        <f t="shared" si="99"/>
        <v/>
      </c>
      <c r="N545" s="21" t="str">
        <f t="shared" si="100"/>
        <v/>
      </c>
      <c r="O545" t="str">
        <f t="shared" si="101"/>
        <v/>
      </c>
      <c r="Q545" s="29" t="str">
        <f t="shared" si="104"/>
        <v/>
      </c>
      <c r="S545" t="str">
        <f t="shared" si="102"/>
        <v/>
      </c>
      <c r="AA545" s="21" t="str">
        <f t="shared" si="96"/>
        <v/>
      </c>
      <c r="AB545" t="str">
        <f t="shared" si="103"/>
        <v/>
      </c>
    </row>
    <row r="546" spans="8:28" x14ac:dyDescent="0.3">
      <c r="H546" s="21" t="str">
        <f t="shared" si="97"/>
        <v/>
      </c>
      <c r="I546" s="21" t="str">
        <f t="shared" si="98"/>
        <v/>
      </c>
      <c r="J546" s="29" t="str">
        <f t="shared" si="99"/>
        <v/>
      </c>
      <c r="N546" s="21" t="str">
        <f t="shared" si="100"/>
        <v/>
      </c>
      <c r="O546" t="str">
        <f t="shared" si="101"/>
        <v/>
      </c>
      <c r="Q546" s="29" t="str">
        <f t="shared" si="104"/>
        <v/>
      </c>
      <c r="S546" t="str">
        <f t="shared" si="102"/>
        <v/>
      </c>
      <c r="AA546" s="21" t="str">
        <f t="shared" si="96"/>
        <v/>
      </c>
      <c r="AB546" t="str">
        <f t="shared" si="103"/>
        <v/>
      </c>
    </row>
    <row r="547" spans="8:28" x14ac:dyDescent="0.3">
      <c r="H547" s="21" t="str">
        <f t="shared" si="97"/>
        <v/>
      </c>
      <c r="I547" s="21" t="str">
        <f t="shared" si="98"/>
        <v/>
      </c>
      <c r="J547" s="29" t="str">
        <f t="shared" si="99"/>
        <v/>
      </c>
      <c r="N547" s="21" t="str">
        <f t="shared" si="100"/>
        <v/>
      </c>
      <c r="O547" t="str">
        <f t="shared" si="101"/>
        <v/>
      </c>
      <c r="Q547" s="29" t="str">
        <f t="shared" si="104"/>
        <v/>
      </c>
      <c r="S547" t="str">
        <f t="shared" si="102"/>
        <v/>
      </c>
      <c r="AA547" s="21" t="str">
        <f t="shared" si="96"/>
        <v/>
      </c>
      <c r="AB547" t="str">
        <f t="shared" si="103"/>
        <v/>
      </c>
    </row>
    <row r="548" spans="8:28" x14ac:dyDescent="0.3">
      <c r="H548" s="21" t="str">
        <f t="shared" si="97"/>
        <v/>
      </c>
      <c r="I548" s="21" t="str">
        <f t="shared" si="98"/>
        <v/>
      </c>
      <c r="J548" s="29" t="str">
        <f t="shared" si="99"/>
        <v/>
      </c>
      <c r="N548" s="21" t="str">
        <f t="shared" si="100"/>
        <v/>
      </c>
      <c r="O548" t="str">
        <f t="shared" si="101"/>
        <v/>
      </c>
      <c r="Q548" s="29" t="str">
        <f t="shared" si="104"/>
        <v/>
      </c>
      <c r="S548" t="str">
        <f t="shared" si="102"/>
        <v/>
      </c>
      <c r="AA548" s="21" t="str">
        <f t="shared" si="96"/>
        <v/>
      </c>
      <c r="AB548" t="str">
        <f t="shared" si="103"/>
        <v/>
      </c>
    </row>
    <row r="549" spans="8:28" x14ac:dyDescent="0.3">
      <c r="H549" s="21" t="str">
        <f t="shared" si="97"/>
        <v/>
      </c>
      <c r="I549" s="21" t="str">
        <f t="shared" si="98"/>
        <v/>
      </c>
      <c r="J549" s="29" t="str">
        <f t="shared" si="99"/>
        <v/>
      </c>
      <c r="N549" s="21" t="str">
        <f t="shared" si="100"/>
        <v/>
      </c>
      <c r="O549" t="str">
        <f t="shared" si="101"/>
        <v/>
      </c>
      <c r="Q549" s="29" t="str">
        <f t="shared" si="104"/>
        <v/>
      </c>
      <c r="S549" t="str">
        <f t="shared" si="102"/>
        <v/>
      </c>
      <c r="AA549" s="21" t="str">
        <f t="shared" si="96"/>
        <v/>
      </c>
      <c r="AB549" t="str">
        <f t="shared" si="103"/>
        <v/>
      </c>
    </row>
    <row r="550" spans="8:28" x14ac:dyDescent="0.3">
      <c r="H550" s="21" t="str">
        <f t="shared" si="97"/>
        <v/>
      </c>
      <c r="I550" s="21" t="str">
        <f t="shared" si="98"/>
        <v/>
      </c>
      <c r="J550" s="29" t="str">
        <f t="shared" si="99"/>
        <v/>
      </c>
      <c r="N550" s="21" t="str">
        <f t="shared" si="100"/>
        <v/>
      </c>
      <c r="O550" t="str">
        <f t="shared" si="101"/>
        <v/>
      </c>
      <c r="Q550" s="29" t="str">
        <f t="shared" si="104"/>
        <v/>
      </c>
      <c r="S550" t="str">
        <f t="shared" si="102"/>
        <v/>
      </c>
      <c r="AA550" s="21" t="str">
        <f t="shared" si="96"/>
        <v/>
      </c>
      <c r="AB550" t="str">
        <f t="shared" si="103"/>
        <v/>
      </c>
    </row>
    <row r="551" spans="8:28" x14ac:dyDescent="0.3">
      <c r="H551" s="21" t="str">
        <f t="shared" si="97"/>
        <v/>
      </c>
      <c r="I551" s="21" t="str">
        <f t="shared" si="98"/>
        <v/>
      </c>
      <c r="J551" s="29" t="str">
        <f t="shared" si="99"/>
        <v/>
      </c>
      <c r="N551" s="21" t="str">
        <f t="shared" si="100"/>
        <v/>
      </c>
      <c r="O551" t="str">
        <f t="shared" si="101"/>
        <v/>
      </c>
      <c r="Q551" s="29" t="str">
        <f t="shared" si="104"/>
        <v/>
      </c>
      <c r="S551" t="str">
        <f t="shared" si="102"/>
        <v/>
      </c>
      <c r="AA551" s="21" t="str">
        <f t="shared" si="96"/>
        <v/>
      </c>
      <c r="AB551" t="str">
        <f t="shared" si="103"/>
        <v/>
      </c>
    </row>
    <row r="552" spans="8:28" x14ac:dyDescent="0.3">
      <c r="H552" s="21" t="str">
        <f t="shared" si="97"/>
        <v/>
      </c>
      <c r="I552" s="21" t="str">
        <f t="shared" si="98"/>
        <v/>
      </c>
      <c r="J552" s="29" t="str">
        <f t="shared" si="99"/>
        <v/>
      </c>
      <c r="N552" s="21" t="str">
        <f t="shared" si="100"/>
        <v/>
      </c>
      <c r="O552" t="str">
        <f t="shared" si="101"/>
        <v/>
      </c>
      <c r="Q552" s="29" t="str">
        <f t="shared" si="104"/>
        <v/>
      </c>
      <c r="S552" t="str">
        <f t="shared" si="102"/>
        <v/>
      </c>
      <c r="AA552" s="21" t="str">
        <f t="shared" si="96"/>
        <v/>
      </c>
      <c r="AB552" t="str">
        <f t="shared" si="103"/>
        <v/>
      </c>
    </row>
    <row r="553" spans="8:28" x14ac:dyDescent="0.3">
      <c r="H553" s="21" t="str">
        <f t="shared" si="97"/>
        <v/>
      </c>
      <c r="I553" s="21" t="str">
        <f t="shared" si="98"/>
        <v/>
      </c>
      <c r="J553" s="29" t="str">
        <f t="shared" si="99"/>
        <v/>
      </c>
      <c r="N553" s="21" t="str">
        <f t="shared" si="100"/>
        <v/>
      </c>
      <c r="O553" t="str">
        <f t="shared" si="101"/>
        <v/>
      </c>
      <c r="Q553" s="29" t="str">
        <f t="shared" si="104"/>
        <v/>
      </c>
      <c r="S553" t="str">
        <f t="shared" si="102"/>
        <v/>
      </c>
      <c r="AA553" s="21" t="str">
        <f t="shared" si="96"/>
        <v/>
      </c>
      <c r="AB553" t="str">
        <f t="shared" si="103"/>
        <v/>
      </c>
    </row>
    <row r="554" spans="8:28" x14ac:dyDescent="0.3">
      <c r="H554" s="21" t="str">
        <f t="shared" si="97"/>
        <v/>
      </c>
      <c r="I554" s="21" t="str">
        <f t="shared" si="98"/>
        <v/>
      </c>
      <c r="J554" s="29" t="str">
        <f t="shared" si="99"/>
        <v/>
      </c>
      <c r="N554" s="21" t="str">
        <f t="shared" si="100"/>
        <v/>
      </c>
      <c r="O554" t="str">
        <f t="shared" si="101"/>
        <v/>
      </c>
      <c r="Q554" s="29" t="str">
        <f t="shared" si="104"/>
        <v/>
      </c>
      <c r="S554" t="str">
        <f t="shared" si="102"/>
        <v/>
      </c>
      <c r="AA554" s="21" t="str">
        <f t="shared" si="96"/>
        <v/>
      </c>
      <c r="AB554" t="str">
        <f t="shared" si="103"/>
        <v/>
      </c>
    </row>
    <row r="555" spans="8:28" x14ac:dyDescent="0.3">
      <c r="H555" s="21" t="str">
        <f t="shared" si="97"/>
        <v/>
      </c>
      <c r="I555" s="21" t="str">
        <f t="shared" si="98"/>
        <v/>
      </c>
      <c r="J555" s="29" t="str">
        <f t="shared" si="99"/>
        <v/>
      </c>
      <c r="N555" s="21" t="str">
        <f t="shared" si="100"/>
        <v/>
      </c>
      <c r="O555" t="str">
        <f t="shared" si="101"/>
        <v/>
      </c>
      <c r="Q555" s="29" t="str">
        <f t="shared" si="104"/>
        <v/>
      </c>
      <c r="S555" t="str">
        <f t="shared" si="102"/>
        <v/>
      </c>
      <c r="AA555" s="21" t="str">
        <f t="shared" si="96"/>
        <v/>
      </c>
      <c r="AB555" t="str">
        <f t="shared" si="103"/>
        <v/>
      </c>
    </row>
    <row r="556" spans="8:28" x14ac:dyDescent="0.3">
      <c r="H556" s="21" t="str">
        <f t="shared" si="97"/>
        <v/>
      </c>
      <c r="I556" s="21" t="str">
        <f t="shared" si="98"/>
        <v/>
      </c>
      <c r="J556" s="29" t="str">
        <f t="shared" si="99"/>
        <v/>
      </c>
      <c r="N556" s="21" t="str">
        <f t="shared" si="100"/>
        <v/>
      </c>
      <c r="O556" t="str">
        <f t="shared" si="101"/>
        <v/>
      </c>
      <c r="Q556" s="29" t="str">
        <f t="shared" si="104"/>
        <v/>
      </c>
      <c r="S556" t="str">
        <f t="shared" si="102"/>
        <v/>
      </c>
      <c r="AA556" s="21" t="str">
        <f t="shared" si="96"/>
        <v/>
      </c>
      <c r="AB556" t="str">
        <f t="shared" si="103"/>
        <v/>
      </c>
    </row>
    <row r="557" spans="8:28" x14ac:dyDescent="0.3">
      <c r="H557" s="21" t="str">
        <f t="shared" si="97"/>
        <v/>
      </c>
      <c r="I557" s="21" t="str">
        <f t="shared" si="98"/>
        <v/>
      </c>
      <c r="J557" s="29" t="str">
        <f t="shared" si="99"/>
        <v/>
      </c>
      <c r="N557" s="21" t="str">
        <f t="shared" si="100"/>
        <v/>
      </c>
      <c r="O557" t="str">
        <f t="shared" si="101"/>
        <v/>
      </c>
      <c r="Q557" s="29" t="str">
        <f t="shared" si="104"/>
        <v/>
      </c>
      <c r="S557" t="str">
        <f t="shared" si="102"/>
        <v/>
      </c>
      <c r="AA557" s="21" t="str">
        <f t="shared" si="96"/>
        <v/>
      </c>
      <c r="AB557" t="str">
        <f t="shared" si="103"/>
        <v/>
      </c>
    </row>
    <row r="558" spans="8:28" x14ac:dyDescent="0.3">
      <c r="H558" s="21" t="str">
        <f t="shared" si="97"/>
        <v/>
      </c>
      <c r="I558" s="21" t="str">
        <f t="shared" si="98"/>
        <v/>
      </c>
      <c r="J558" s="29" t="str">
        <f t="shared" si="99"/>
        <v/>
      </c>
      <c r="N558" s="21" t="str">
        <f t="shared" si="100"/>
        <v/>
      </c>
      <c r="O558" t="str">
        <f t="shared" si="101"/>
        <v/>
      </c>
      <c r="Q558" s="29" t="str">
        <f t="shared" si="104"/>
        <v/>
      </c>
      <c r="S558" t="str">
        <f t="shared" si="102"/>
        <v/>
      </c>
      <c r="AA558" s="21" t="str">
        <f t="shared" si="96"/>
        <v/>
      </c>
      <c r="AB558" t="str">
        <f t="shared" si="103"/>
        <v/>
      </c>
    </row>
    <row r="559" spans="8:28" x14ac:dyDescent="0.3">
      <c r="H559" s="21" t="str">
        <f t="shared" si="97"/>
        <v/>
      </c>
      <c r="I559" s="21" t="str">
        <f t="shared" si="98"/>
        <v/>
      </c>
      <c r="J559" s="29" t="str">
        <f t="shared" si="99"/>
        <v/>
      </c>
      <c r="N559" s="21" t="str">
        <f t="shared" si="100"/>
        <v/>
      </c>
      <c r="O559" t="str">
        <f t="shared" si="101"/>
        <v/>
      </c>
      <c r="Q559" s="29" t="str">
        <f t="shared" si="104"/>
        <v/>
      </c>
      <c r="S559" t="str">
        <f t="shared" si="102"/>
        <v/>
      </c>
      <c r="AA559" s="21" t="str">
        <f t="shared" si="96"/>
        <v/>
      </c>
      <c r="AB559" t="str">
        <f t="shared" si="103"/>
        <v/>
      </c>
    </row>
    <row r="560" spans="8:28" x14ac:dyDescent="0.3">
      <c r="H560" s="21" t="str">
        <f t="shared" si="97"/>
        <v/>
      </c>
      <c r="I560" s="21" t="str">
        <f t="shared" si="98"/>
        <v/>
      </c>
      <c r="J560" s="29" t="str">
        <f t="shared" si="99"/>
        <v/>
      </c>
      <c r="N560" s="21" t="str">
        <f t="shared" si="100"/>
        <v/>
      </c>
      <c r="O560" t="str">
        <f t="shared" si="101"/>
        <v/>
      </c>
      <c r="Q560" s="29" t="str">
        <f t="shared" si="104"/>
        <v/>
      </c>
      <c r="S560" t="str">
        <f t="shared" si="102"/>
        <v/>
      </c>
      <c r="AA560" s="21" t="str">
        <f t="shared" si="96"/>
        <v/>
      </c>
      <c r="AB560" t="str">
        <f t="shared" si="103"/>
        <v/>
      </c>
    </row>
    <row r="561" spans="8:28" x14ac:dyDescent="0.3">
      <c r="H561" s="21" t="str">
        <f t="shared" si="97"/>
        <v/>
      </c>
      <c r="I561" s="21" t="str">
        <f t="shared" si="98"/>
        <v/>
      </c>
      <c r="J561" s="29" t="str">
        <f t="shared" si="99"/>
        <v/>
      </c>
      <c r="N561" s="21" t="str">
        <f t="shared" si="100"/>
        <v/>
      </c>
      <c r="O561" t="str">
        <f t="shared" si="101"/>
        <v/>
      </c>
      <c r="Q561" s="29" t="str">
        <f t="shared" si="104"/>
        <v/>
      </c>
      <c r="S561" t="str">
        <f t="shared" si="102"/>
        <v/>
      </c>
      <c r="AA561" s="21" t="str">
        <f t="shared" si="96"/>
        <v/>
      </c>
      <c r="AB561" t="str">
        <f t="shared" si="103"/>
        <v/>
      </c>
    </row>
    <row r="562" spans="8:28" x14ac:dyDescent="0.3">
      <c r="H562" s="21" t="str">
        <f t="shared" si="97"/>
        <v/>
      </c>
      <c r="I562" s="21" t="str">
        <f t="shared" si="98"/>
        <v/>
      </c>
      <c r="J562" s="29" t="str">
        <f t="shared" si="99"/>
        <v/>
      </c>
      <c r="N562" s="21" t="str">
        <f t="shared" si="100"/>
        <v/>
      </c>
      <c r="O562" t="str">
        <f t="shared" si="101"/>
        <v/>
      </c>
      <c r="Q562" s="29" t="str">
        <f t="shared" si="104"/>
        <v/>
      </c>
      <c r="S562" t="str">
        <f t="shared" si="102"/>
        <v/>
      </c>
      <c r="AA562" s="21" t="str">
        <f t="shared" si="96"/>
        <v/>
      </c>
      <c r="AB562" t="str">
        <f t="shared" si="103"/>
        <v/>
      </c>
    </row>
    <row r="563" spans="8:28" x14ac:dyDescent="0.3">
      <c r="H563" s="21" t="str">
        <f t="shared" si="97"/>
        <v/>
      </c>
      <c r="I563" s="21" t="str">
        <f t="shared" si="98"/>
        <v/>
      </c>
      <c r="J563" s="29" t="str">
        <f t="shared" si="99"/>
        <v/>
      </c>
      <c r="N563" s="21" t="str">
        <f t="shared" si="100"/>
        <v/>
      </c>
      <c r="O563" t="str">
        <f t="shared" si="101"/>
        <v/>
      </c>
      <c r="Q563" s="29" t="str">
        <f t="shared" si="104"/>
        <v/>
      </c>
      <c r="S563" t="str">
        <f t="shared" si="102"/>
        <v/>
      </c>
      <c r="AA563" s="21" t="str">
        <f t="shared" si="96"/>
        <v/>
      </c>
      <c r="AB563" t="str">
        <f t="shared" si="103"/>
        <v/>
      </c>
    </row>
    <row r="564" spans="8:28" x14ac:dyDescent="0.3">
      <c r="H564" s="21" t="str">
        <f t="shared" si="97"/>
        <v/>
      </c>
      <c r="I564" s="21" t="str">
        <f t="shared" si="98"/>
        <v/>
      </c>
      <c r="J564" s="29" t="str">
        <f t="shared" si="99"/>
        <v/>
      </c>
      <c r="N564" s="21" t="str">
        <f t="shared" si="100"/>
        <v/>
      </c>
      <c r="O564" t="str">
        <f t="shared" si="101"/>
        <v/>
      </c>
      <c r="Q564" s="29" t="str">
        <f t="shared" si="104"/>
        <v/>
      </c>
      <c r="S564" t="str">
        <f t="shared" si="102"/>
        <v/>
      </c>
      <c r="AA564" s="21" t="str">
        <f t="shared" si="96"/>
        <v/>
      </c>
      <c r="AB564" t="str">
        <f t="shared" si="103"/>
        <v/>
      </c>
    </row>
    <row r="565" spans="8:28" x14ac:dyDescent="0.3">
      <c r="H565" s="21" t="str">
        <f t="shared" si="97"/>
        <v/>
      </c>
      <c r="I565" s="21" t="str">
        <f t="shared" si="98"/>
        <v/>
      </c>
      <c r="J565" s="29" t="str">
        <f t="shared" si="99"/>
        <v/>
      </c>
      <c r="N565" s="21" t="str">
        <f t="shared" si="100"/>
        <v/>
      </c>
      <c r="O565" t="str">
        <f t="shared" si="101"/>
        <v/>
      </c>
      <c r="Q565" s="29" t="str">
        <f t="shared" si="104"/>
        <v/>
      </c>
      <c r="S565" t="str">
        <f t="shared" si="102"/>
        <v/>
      </c>
      <c r="AA565" s="21" t="str">
        <f t="shared" si="96"/>
        <v/>
      </c>
      <c r="AB565" t="str">
        <f t="shared" si="103"/>
        <v/>
      </c>
    </row>
    <row r="566" spans="8:28" x14ac:dyDescent="0.3">
      <c r="H566" s="21" t="str">
        <f t="shared" si="97"/>
        <v/>
      </c>
      <c r="I566" s="21" t="str">
        <f t="shared" si="98"/>
        <v/>
      </c>
      <c r="J566" s="29" t="str">
        <f t="shared" si="99"/>
        <v/>
      </c>
      <c r="N566" s="21" t="str">
        <f t="shared" si="100"/>
        <v/>
      </c>
      <c r="O566" t="str">
        <f t="shared" si="101"/>
        <v/>
      </c>
      <c r="Q566" s="29" t="str">
        <f t="shared" si="104"/>
        <v/>
      </c>
      <c r="S566" t="str">
        <f t="shared" si="102"/>
        <v/>
      </c>
      <c r="AA566" s="21" t="str">
        <f t="shared" si="96"/>
        <v/>
      </c>
      <c r="AB566" t="str">
        <f t="shared" si="103"/>
        <v/>
      </c>
    </row>
    <row r="567" spans="8:28" x14ac:dyDescent="0.3">
      <c r="H567" s="21" t="str">
        <f t="shared" si="97"/>
        <v/>
      </c>
      <c r="I567" s="21" t="str">
        <f t="shared" si="98"/>
        <v/>
      </c>
      <c r="J567" s="29" t="str">
        <f t="shared" si="99"/>
        <v/>
      </c>
      <c r="N567" s="21" t="str">
        <f t="shared" si="100"/>
        <v/>
      </c>
      <c r="O567" t="str">
        <f t="shared" si="101"/>
        <v/>
      </c>
      <c r="Q567" s="29" t="str">
        <f t="shared" si="104"/>
        <v/>
      </c>
      <c r="S567" t="str">
        <f t="shared" si="102"/>
        <v/>
      </c>
      <c r="AA567" s="21" t="str">
        <f t="shared" si="96"/>
        <v/>
      </c>
      <c r="AB567" t="str">
        <f t="shared" si="103"/>
        <v/>
      </c>
    </row>
    <row r="568" spans="8:28" x14ac:dyDescent="0.3">
      <c r="H568" s="21" t="str">
        <f t="shared" si="97"/>
        <v/>
      </c>
      <c r="I568" s="21" t="str">
        <f t="shared" si="98"/>
        <v/>
      </c>
      <c r="J568" s="29" t="str">
        <f t="shared" si="99"/>
        <v/>
      </c>
      <c r="N568" s="21" t="str">
        <f t="shared" si="100"/>
        <v/>
      </c>
      <c r="O568" t="str">
        <f t="shared" si="101"/>
        <v/>
      </c>
      <c r="Q568" s="29" t="str">
        <f t="shared" si="104"/>
        <v/>
      </c>
      <c r="S568" t="str">
        <f t="shared" si="102"/>
        <v/>
      </c>
      <c r="AA568" s="21" t="str">
        <f t="shared" ref="AA568:AA631" si="105">+IF(Y568="","",AA567+1)</f>
        <v/>
      </c>
      <c r="AB568" t="str">
        <f t="shared" si="103"/>
        <v/>
      </c>
    </row>
    <row r="569" spans="8:28" x14ac:dyDescent="0.3">
      <c r="H569" s="21" t="str">
        <f t="shared" si="97"/>
        <v/>
      </c>
      <c r="I569" s="21" t="str">
        <f t="shared" si="98"/>
        <v/>
      </c>
      <c r="J569" s="29" t="str">
        <f t="shared" si="99"/>
        <v/>
      </c>
      <c r="N569" s="21" t="str">
        <f t="shared" si="100"/>
        <v/>
      </c>
      <c r="O569" t="str">
        <f t="shared" si="101"/>
        <v/>
      </c>
      <c r="Q569" s="29" t="str">
        <f t="shared" si="104"/>
        <v/>
      </c>
      <c r="S569" t="str">
        <f t="shared" si="102"/>
        <v/>
      </c>
      <c r="AA569" s="21" t="str">
        <f t="shared" si="105"/>
        <v/>
      </c>
      <c r="AB569" t="str">
        <f t="shared" si="103"/>
        <v/>
      </c>
    </row>
    <row r="570" spans="8:28" x14ac:dyDescent="0.3">
      <c r="H570" s="21" t="str">
        <f t="shared" si="97"/>
        <v/>
      </c>
      <c r="I570" s="21" t="str">
        <f t="shared" si="98"/>
        <v/>
      </c>
      <c r="J570" s="29" t="str">
        <f t="shared" si="99"/>
        <v/>
      </c>
      <c r="N570" s="21" t="str">
        <f t="shared" si="100"/>
        <v/>
      </c>
      <c r="O570" t="str">
        <f t="shared" si="101"/>
        <v/>
      </c>
      <c r="Q570" s="29" t="str">
        <f t="shared" si="104"/>
        <v/>
      </c>
      <c r="S570" t="str">
        <f t="shared" si="102"/>
        <v/>
      </c>
      <c r="AA570" s="21" t="str">
        <f t="shared" si="105"/>
        <v/>
      </c>
      <c r="AB570" t="str">
        <f t="shared" si="103"/>
        <v/>
      </c>
    </row>
    <row r="571" spans="8:28" x14ac:dyDescent="0.3">
      <c r="H571" s="21" t="str">
        <f t="shared" si="97"/>
        <v/>
      </c>
      <c r="I571" s="21" t="str">
        <f t="shared" si="98"/>
        <v/>
      </c>
      <c r="J571" s="29" t="str">
        <f t="shared" si="99"/>
        <v/>
      </c>
      <c r="N571" s="21" t="str">
        <f t="shared" si="100"/>
        <v/>
      </c>
      <c r="O571" t="str">
        <f t="shared" si="101"/>
        <v/>
      </c>
      <c r="Q571" s="29" t="str">
        <f t="shared" si="104"/>
        <v/>
      </c>
      <c r="S571" t="str">
        <f t="shared" si="102"/>
        <v/>
      </c>
      <c r="AA571" s="21" t="str">
        <f t="shared" si="105"/>
        <v/>
      </c>
      <c r="AB571" t="str">
        <f t="shared" si="103"/>
        <v/>
      </c>
    </row>
    <row r="572" spans="8:28" x14ac:dyDescent="0.3">
      <c r="H572" s="21" t="str">
        <f t="shared" si="97"/>
        <v/>
      </c>
      <c r="I572" s="21" t="str">
        <f t="shared" si="98"/>
        <v/>
      </c>
      <c r="J572" s="29" t="str">
        <f t="shared" si="99"/>
        <v/>
      </c>
      <c r="N572" s="21" t="str">
        <f t="shared" si="100"/>
        <v/>
      </c>
      <c r="O572" t="str">
        <f t="shared" si="101"/>
        <v/>
      </c>
      <c r="Q572" s="29" t="str">
        <f t="shared" si="104"/>
        <v/>
      </c>
      <c r="S572" t="str">
        <f t="shared" si="102"/>
        <v/>
      </c>
      <c r="AA572" s="21" t="str">
        <f t="shared" si="105"/>
        <v/>
      </c>
      <c r="AB572" t="str">
        <f t="shared" si="103"/>
        <v/>
      </c>
    </row>
    <row r="573" spans="8:28" x14ac:dyDescent="0.3">
      <c r="H573" s="21" t="str">
        <f t="shared" si="97"/>
        <v/>
      </c>
      <c r="I573" s="21" t="str">
        <f t="shared" si="98"/>
        <v/>
      </c>
      <c r="J573" s="29" t="str">
        <f t="shared" si="99"/>
        <v/>
      </c>
      <c r="N573" s="21" t="str">
        <f t="shared" si="100"/>
        <v/>
      </c>
      <c r="O573" t="str">
        <f t="shared" si="101"/>
        <v/>
      </c>
      <c r="Q573" s="29" t="str">
        <f t="shared" si="104"/>
        <v/>
      </c>
      <c r="S573" t="str">
        <f t="shared" si="102"/>
        <v/>
      </c>
      <c r="AA573" s="21" t="str">
        <f t="shared" si="105"/>
        <v/>
      </c>
      <c r="AB573" t="str">
        <f t="shared" si="103"/>
        <v/>
      </c>
    </row>
    <row r="574" spans="8:28" x14ac:dyDescent="0.3">
      <c r="H574" s="21" t="str">
        <f t="shared" si="97"/>
        <v/>
      </c>
      <c r="I574" s="21" t="str">
        <f t="shared" si="98"/>
        <v/>
      </c>
      <c r="J574" s="29" t="str">
        <f t="shared" si="99"/>
        <v/>
      </c>
      <c r="N574" s="21" t="str">
        <f t="shared" si="100"/>
        <v/>
      </c>
      <c r="O574" t="str">
        <f t="shared" si="101"/>
        <v/>
      </c>
      <c r="Q574" s="29" t="str">
        <f t="shared" si="104"/>
        <v/>
      </c>
      <c r="S574" t="str">
        <f t="shared" si="102"/>
        <v/>
      </c>
      <c r="AA574" s="21" t="str">
        <f t="shared" si="105"/>
        <v/>
      </c>
      <c r="AB574" t="str">
        <f t="shared" si="103"/>
        <v/>
      </c>
    </row>
    <row r="575" spans="8:28" x14ac:dyDescent="0.3">
      <c r="H575" s="21" t="str">
        <f t="shared" si="97"/>
        <v/>
      </c>
      <c r="I575" s="21" t="str">
        <f t="shared" si="98"/>
        <v/>
      </c>
      <c r="J575" s="29" t="str">
        <f t="shared" si="99"/>
        <v/>
      </c>
      <c r="N575" s="21" t="str">
        <f t="shared" si="100"/>
        <v/>
      </c>
      <c r="O575" t="str">
        <f t="shared" si="101"/>
        <v/>
      </c>
      <c r="Q575" s="29" t="str">
        <f t="shared" si="104"/>
        <v/>
      </c>
      <c r="S575" t="str">
        <f t="shared" si="102"/>
        <v/>
      </c>
      <c r="AA575" s="21" t="str">
        <f t="shared" si="105"/>
        <v/>
      </c>
      <c r="AB575" t="str">
        <f t="shared" si="103"/>
        <v/>
      </c>
    </row>
    <row r="576" spans="8:28" x14ac:dyDescent="0.3">
      <c r="H576" s="21" t="str">
        <f t="shared" si="97"/>
        <v/>
      </c>
      <c r="I576" s="21" t="str">
        <f t="shared" si="98"/>
        <v/>
      </c>
      <c r="J576" s="29" t="str">
        <f t="shared" si="99"/>
        <v/>
      </c>
      <c r="N576" s="21" t="str">
        <f t="shared" si="100"/>
        <v/>
      </c>
      <c r="O576" t="str">
        <f t="shared" si="101"/>
        <v/>
      </c>
      <c r="Q576" s="29" t="str">
        <f t="shared" si="104"/>
        <v/>
      </c>
      <c r="S576" t="str">
        <f t="shared" si="102"/>
        <v/>
      </c>
      <c r="AA576" s="21" t="str">
        <f t="shared" si="105"/>
        <v/>
      </c>
      <c r="AB576" t="str">
        <f t="shared" si="103"/>
        <v/>
      </c>
    </row>
    <row r="577" spans="8:28" x14ac:dyDescent="0.3">
      <c r="H577" s="21" t="str">
        <f t="shared" si="97"/>
        <v/>
      </c>
      <c r="I577" s="21" t="str">
        <f t="shared" si="98"/>
        <v/>
      </c>
      <c r="J577" s="29" t="str">
        <f t="shared" si="99"/>
        <v/>
      </c>
      <c r="N577" s="21" t="str">
        <f t="shared" si="100"/>
        <v/>
      </c>
      <c r="O577" t="str">
        <f t="shared" si="101"/>
        <v/>
      </c>
      <c r="Q577" s="29" t="str">
        <f t="shared" si="104"/>
        <v/>
      </c>
      <c r="S577" t="str">
        <f t="shared" si="102"/>
        <v/>
      </c>
      <c r="AA577" s="21" t="str">
        <f t="shared" si="105"/>
        <v/>
      </c>
      <c r="AB577" t="str">
        <f t="shared" si="103"/>
        <v/>
      </c>
    </row>
    <row r="578" spans="8:28" x14ac:dyDescent="0.3">
      <c r="H578" s="21" t="str">
        <f t="shared" si="97"/>
        <v/>
      </c>
      <c r="I578" s="21" t="str">
        <f t="shared" si="98"/>
        <v/>
      </c>
      <c r="J578" s="29" t="str">
        <f t="shared" si="99"/>
        <v/>
      </c>
      <c r="N578" s="21" t="str">
        <f t="shared" si="100"/>
        <v/>
      </c>
      <c r="O578" t="str">
        <f t="shared" si="101"/>
        <v/>
      </c>
      <c r="Q578" s="29" t="str">
        <f t="shared" si="104"/>
        <v/>
      </c>
      <c r="S578" t="str">
        <f t="shared" si="102"/>
        <v/>
      </c>
      <c r="AA578" s="21" t="str">
        <f t="shared" si="105"/>
        <v/>
      </c>
      <c r="AB578" t="str">
        <f t="shared" si="103"/>
        <v/>
      </c>
    </row>
    <row r="579" spans="8:28" x14ac:dyDescent="0.3">
      <c r="H579" s="21" t="str">
        <f t="shared" si="97"/>
        <v/>
      </c>
      <c r="I579" s="21" t="str">
        <f t="shared" si="98"/>
        <v/>
      </c>
      <c r="J579" s="29" t="str">
        <f t="shared" si="99"/>
        <v/>
      </c>
      <c r="N579" s="21" t="str">
        <f t="shared" si="100"/>
        <v/>
      </c>
      <c r="O579" t="str">
        <f t="shared" si="101"/>
        <v/>
      </c>
      <c r="Q579" s="29" t="str">
        <f t="shared" si="104"/>
        <v/>
      </c>
      <c r="S579" t="str">
        <f t="shared" si="102"/>
        <v/>
      </c>
      <c r="AA579" s="21" t="str">
        <f t="shared" si="105"/>
        <v/>
      </c>
      <c r="AB579" t="str">
        <f t="shared" si="103"/>
        <v/>
      </c>
    </row>
    <row r="580" spans="8:28" x14ac:dyDescent="0.3">
      <c r="H580" s="21" t="str">
        <f t="shared" si="97"/>
        <v/>
      </c>
      <c r="I580" s="21" t="str">
        <f t="shared" si="98"/>
        <v/>
      </c>
      <c r="J580" s="29" t="str">
        <f t="shared" si="99"/>
        <v/>
      </c>
      <c r="N580" s="21" t="str">
        <f t="shared" si="100"/>
        <v/>
      </c>
      <c r="O580" t="str">
        <f t="shared" si="101"/>
        <v/>
      </c>
      <c r="Q580" s="29" t="str">
        <f t="shared" si="104"/>
        <v/>
      </c>
      <c r="S580" t="str">
        <f t="shared" si="102"/>
        <v/>
      </c>
      <c r="AA580" s="21" t="str">
        <f t="shared" si="105"/>
        <v/>
      </c>
      <c r="AB580" t="str">
        <f t="shared" si="103"/>
        <v/>
      </c>
    </row>
    <row r="581" spans="8:28" x14ac:dyDescent="0.3">
      <c r="H581" s="21" t="str">
        <f t="shared" ref="H581:H644" si="106">+IF(G581="","",H580+1)</f>
        <v/>
      </c>
      <c r="I581" s="21" t="str">
        <f t="shared" ref="I581:I644" si="107">+IF(H581="","",I580+1)</f>
        <v/>
      </c>
      <c r="J581" s="29" t="str">
        <f t="shared" ref="J581:J644" si="108">+IF(G581="","","T-"&amp;VLOOKUP(H581,$A$4:$C$46,3,0)+I581-1)</f>
        <v/>
      </c>
      <c r="N581" s="21" t="str">
        <f t="shared" ref="N581:N644" si="109">+IF(L581="","",N580+1)</f>
        <v/>
      </c>
      <c r="O581" t="str">
        <f t="shared" ref="O581:O644" si="110">+IF(L581="","","C-"&amp;VLOOKUP(M581,$A$4:$C$495,3,0)+N581)</f>
        <v/>
      </c>
      <c r="Q581" s="29" t="str">
        <f t="shared" si="104"/>
        <v/>
      </c>
      <c r="S581" t="str">
        <f t="shared" ref="S581:S644" si="111">+Q581</f>
        <v/>
      </c>
      <c r="AA581" s="21" t="str">
        <f t="shared" si="105"/>
        <v/>
      </c>
      <c r="AB581" t="str">
        <f t="shared" ref="AB581:AB644" si="112">+IF(Y581="","","M-"&amp;VLOOKUP(Z581,$A$4:$C$390,3,0)+AA581)</f>
        <v/>
      </c>
    </row>
    <row r="582" spans="8:28" x14ac:dyDescent="0.3">
      <c r="H582" s="21" t="str">
        <f t="shared" si="106"/>
        <v/>
      </c>
      <c r="I582" s="21" t="str">
        <f t="shared" si="107"/>
        <v/>
      </c>
      <c r="J582" s="29" t="str">
        <f t="shared" si="108"/>
        <v/>
      </c>
      <c r="N582" s="21" t="str">
        <f t="shared" si="109"/>
        <v/>
      </c>
      <c r="O582" t="str">
        <f t="shared" si="110"/>
        <v/>
      </c>
      <c r="Q582" s="29" t="str">
        <f t="shared" ref="Q582:Q645" si="113">++IF(R582="","",Q581+1)</f>
        <v/>
      </c>
      <c r="S582" t="str">
        <f t="shared" si="111"/>
        <v/>
      </c>
      <c r="AA582" s="21" t="str">
        <f t="shared" si="105"/>
        <v/>
      </c>
      <c r="AB582" t="str">
        <f t="shared" si="112"/>
        <v/>
      </c>
    </row>
    <row r="583" spans="8:28" x14ac:dyDescent="0.3">
      <c r="H583" s="21" t="str">
        <f t="shared" si="106"/>
        <v/>
      </c>
      <c r="I583" s="21" t="str">
        <f t="shared" si="107"/>
        <v/>
      </c>
      <c r="J583" s="29" t="str">
        <f t="shared" si="108"/>
        <v/>
      </c>
      <c r="N583" s="21" t="str">
        <f t="shared" si="109"/>
        <v/>
      </c>
      <c r="O583" t="str">
        <f t="shared" si="110"/>
        <v/>
      </c>
      <c r="Q583" s="29" t="str">
        <f t="shared" si="113"/>
        <v/>
      </c>
      <c r="S583" t="str">
        <f t="shared" si="111"/>
        <v/>
      </c>
      <c r="AA583" s="21" t="str">
        <f t="shared" si="105"/>
        <v/>
      </c>
      <c r="AB583" t="str">
        <f t="shared" si="112"/>
        <v/>
      </c>
    </row>
    <row r="584" spans="8:28" x14ac:dyDescent="0.3">
      <c r="H584" s="21" t="str">
        <f t="shared" si="106"/>
        <v/>
      </c>
      <c r="I584" s="21" t="str">
        <f t="shared" si="107"/>
        <v/>
      </c>
      <c r="J584" s="29" t="str">
        <f t="shared" si="108"/>
        <v/>
      </c>
      <c r="N584" s="21" t="str">
        <f t="shared" si="109"/>
        <v/>
      </c>
      <c r="O584" t="str">
        <f t="shared" si="110"/>
        <v/>
      </c>
      <c r="Q584" s="29" t="str">
        <f t="shared" si="113"/>
        <v/>
      </c>
      <c r="S584" t="str">
        <f t="shared" si="111"/>
        <v/>
      </c>
      <c r="AA584" s="21" t="str">
        <f t="shared" si="105"/>
        <v/>
      </c>
      <c r="AB584" t="str">
        <f t="shared" si="112"/>
        <v/>
      </c>
    </row>
    <row r="585" spans="8:28" x14ac:dyDescent="0.3">
      <c r="H585" s="21" t="str">
        <f t="shared" si="106"/>
        <v/>
      </c>
      <c r="I585" s="21" t="str">
        <f t="shared" si="107"/>
        <v/>
      </c>
      <c r="J585" s="29" t="str">
        <f t="shared" si="108"/>
        <v/>
      </c>
      <c r="N585" s="21" t="str">
        <f t="shared" si="109"/>
        <v/>
      </c>
      <c r="O585" t="str">
        <f t="shared" si="110"/>
        <v/>
      </c>
      <c r="Q585" s="29" t="str">
        <f t="shared" si="113"/>
        <v/>
      </c>
      <c r="S585" t="str">
        <f t="shared" si="111"/>
        <v/>
      </c>
      <c r="AA585" s="21" t="str">
        <f t="shared" si="105"/>
        <v/>
      </c>
      <c r="AB585" t="str">
        <f t="shared" si="112"/>
        <v/>
      </c>
    </row>
    <row r="586" spans="8:28" x14ac:dyDescent="0.3">
      <c r="H586" s="21" t="str">
        <f t="shared" si="106"/>
        <v/>
      </c>
      <c r="I586" s="21" t="str">
        <f t="shared" si="107"/>
        <v/>
      </c>
      <c r="J586" s="29" t="str">
        <f t="shared" si="108"/>
        <v/>
      </c>
      <c r="N586" s="21" t="str">
        <f t="shared" si="109"/>
        <v/>
      </c>
      <c r="O586" t="str">
        <f t="shared" si="110"/>
        <v/>
      </c>
      <c r="Q586" s="29" t="str">
        <f t="shared" si="113"/>
        <v/>
      </c>
      <c r="S586" t="str">
        <f t="shared" si="111"/>
        <v/>
      </c>
      <c r="AA586" s="21" t="str">
        <f t="shared" si="105"/>
        <v/>
      </c>
      <c r="AB586" t="str">
        <f t="shared" si="112"/>
        <v/>
      </c>
    </row>
    <row r="587" spans="8:28" x14ac:dyDescent="0.3">
      <c r="H587" s="21" t="str">
        <f t="shared" si="106"/>
        <v/>
      </c>
      <c r="I587" s="21" t="str">
        <f t="shared" si="107"/>
        <v/>
      </c>
      <c r="J587" s="29" t="str">
        <f t="shared" si="108"/>
        <v/>
      </c>
      <c r="N587" s="21" t="str">
        <f t="shared" si="109"/>
        <v/>
      </c>
      <c r="O587" t="str">
        <f t="shared" si="110"/>
        <v/>
      </c>
      <c r="Q587" s="29" t="str">
        <f t="shared" si="113"/>
        <v/>
      </c>
      <c r="S587" t="str">
        <f t="shared" si="111"/>
        <v/>
      </c>
      <c r="AA587" s="21" t="str">
        <f t="shared" si="105"/>
        <v/>
      </c>
      <c r="AB587" t="str">
        <f t="shared" si="112"/>
        <v/>
      </c>
    </row>
    <row r="588" spans="8:28" x14ac:dyDescent="0.3">
      <c r="H588" s="21" t="str">
        <f t="shared" si="106"/>
        <v/>
      </c>
      <c r="I588" s="21" t="str">
        <f t="shared" si="107"/>
        <v/>
      </c>
      <c r="J588" s="29" t="str">
        <f t="shared" si="108"/>
        <v/>
      </c>
      <c r="N588" s="21" t="str">
        <f t="shared" si="109"/>
        <v/>
      </c>
      <c r="O588" t="str">
        <f t="shared" si="110"/>
        <v/>
      </c>
      <c r="Q588" s="29" t="str">
        <f t="shared" si="113"/>
        <v/>
      </c>
      <c r="S588" t="str">
        <f t="shared" si="111"/>
        <v/>
      </c>
      <c r="AA588" s="21" t="str">
        <f t="shared" si="105"/>
        <v/>
      </c>
      <c r="AB588" t="str">
        <f t="shared" si="112"/>
        <v/>
      </c>
    </row>
    <row r="589" spans="8:28" x14ac:dyDescent="0.3">
      <c r="H589" s="21" t="str">
        <f t="shared" si="106"/>
        <v/>
      </c>
      <c r="I589" s="21" t="str">
        <f t="shared" si="107"/>
        <v/>
      </c>
      <c r="J589" s="29" t="str">
        <f t="shared" si="108"/>
        <v/>
      </c>
      <c r="N589" s="21" t="str">
        <f t="shared" si="109"/>
        <v/>
      </c>
      <c r="O589" t="str">
        <f t="shared" si="110"/>
        <v/>
      </c>
      <c r="Q589" s="29" t="str">
        <f t="shared" si="113"/>
        <v/>
      </c>
      <c r="S589" t="str">
        <f t="shared" si="111"/>
        <v/>
      </c>
      <c r="AA589" s="21" t="str">
        <f t="shared" si="105"/>
        <v/>
      </c>
      <c r="AB589" t="str">
        <f t="shared" si="112"/>
        <v/>
      </c>
    </row>
    <row r="590" spans="8:28" x14ac:dyDescent="0.3">
      <c r="H590" s="21" t="str">
        <f t="shared" si="106"/>
        <v/>
      </c>
      <c r="I590" s="21" t="str">
        <f t="shared" si="107"/>
        <v/>
      </c>
      <c r="J590" s="29" t="str">
        <f t="shared" si="108"/>
        <v/>
      </c>
      <c r="N590" s="21" t="str">
        <f t="shared" si="109"/>
        <v/>
      </c>
      <c r="O590" t="str">
        <f t="shared" si="110"/>
        <v/>
      </c>
      <c r="Q590" s="29" t="str">
        <f t="shared" si="113"/>
        <v/>
      </c>
      <c r="S590" t="str">
        <f t="shared" si="111"/>
        <v/>
      </c>
      <c r="AA590" s="21" t="str">
        <f t="shared" si="105"/>
        <v/>
      </c>
      <c r="AB590" t="str">
        <f t="shared" si="112"/>
        <v/>
      </c>
    </row>
    <row r="591" spans="8:28" x14ac:dyDescent="0.3">
      <c r="H591" s="21" t="str">
        <f t="shared" si="106"/>
        <v/>
      </c>
      <c r="I591" s="21" t="str">
        <f t="shared" si="107"/>
        <v/>
      </c>
      <c r="J591" s="29" t="str">
        <f t="shared" si="108"/>
        <v/>
      </c>
      <c r="N591" s="21" t="str">
        <f t="shared" si="109"/>
        <v/>
      </c>
      <c r="O591" t="str">
        <f t="shared" si="110"/>
        <v/>
      </c>
      <c r="Q591" s="29" t="str">
        <f t="shared" si="113"/>
        <v/>
      </c>
      <c r="S591" t="str">
        <f t="shared" si="111"/>
        <v/>
      </c>
      <c r="AA591" s="21" t="str">
        <f t="shared" si="105"/>
        <v/>
      </c>
      <c r="AB591" t="str">
        <f t="shared" si="112"/>
        <v/>
      </c>
    </row>
    <row r="592" spans="8:28" x14ac:dyDescent="0.3">
      <c r="H592" s="21" t="str">
        <f t="shared" si="106"/>
        <v/>
      </c>
      <c r="I592" s="21" t="str">
        <f t="shared" si="107"/>
        <v/>
      </c>
      <c r="J592" s="29" t="str">
        <f t="shared" si="108"/>
        <v/>
      </c>
      <c r="N592" s="21" t="str">
        <f t="shared" si="109"/>
        <v/>
      </c>
      <c r="O592" t="str">
        <f t="shared" si="110"/>
        <v/>
      </c>
      <c r="Q592" s="29" t="str">
        <f t="shared" si="113"/>
        <v/>
      </c>
      <c r="S592" t="str">
        <f t="shared" si="111"/>
        <v/>
      </c>
      <c r="AA592" s="21" t="str">
        <f t="shared" si="105"/>
        <v/>
      </c>
      <c r="AB592" t="str">
        <f t="shared" si="112"/>
        <v/>
      </c>
    </row>
    <row r="593" spans="8:28" x14ac:dyDescent="0.3">
      <c r="H593" s="21" t="str">
        <f t="shared" si="106"/>
        <v/>
      </c>
      <c r="I593" s="21" t="str">
        <f t="shared" si="107"/>
        <v/>
      </c>
      <c r="J593" s="29" t="str">
        <f t="shared" si="108"/>
        <v/>
      </c>
      <c r="N593" s="21" t="str">
        <f t="shared" si="109"/>
        <v/>
      </c>
      <c r="O593" t="str">
        <f t="shared" si="110"/>
        <v/>
      </c>
      <c r="Q593" s="29" t="str">
        <f t="shared" si="113"/>
        <v/>
      </c>
      <c r="S593" t="str">
        <f t="shared" si="111"/>
        <v/>
      </c>
      <c r="AA593" s="21" t="str">
        <f t="shared" si="105"/>
        <v/>
      </c>
      <c r="AB593" t="str">
        <f t="shared" si="112"/>
        <v/>
      </c>
    </row>
    <row r="594" spans="8:28" x14ac:dyDescent="0.3">
      <c r="H594" s="21" t="str">
        <f t="shared" si="106"/>
        <v/>
      </c>
      <c r="I594" s="21" t="str">
        <f t="shared" si="107"/>
        <v/>
      </c>
      <c r="J594" s="29" t="str">
        <f t="shared" si="108"/>
        <v/>
      </c>
      <c r="N594" s="21" t="str">
        <f t="shared" si="109"/>
        <v/>
      </c>
      <c r="O594" t="str">
        <f t="shared" si="110"/>
        <v/>
      </c>
      <c r="Q594" s="29" t="str">
        <f t="shared" si="113"/>
        <v/>
      </c>
      <c r="S594" t="str">
        <f t="shared" si="111"/>
        <v/>
      </c>
      <c r="AA594" s="21" t="str">
        <f t="shared" si="105"/>
        <v/>
      </c>
      <c r="AB594" t="str">
        <f t="shared" si="112"/>
        <v/>
      </c>
    </row>
    <row r="595" spans="8:28" x14ac:dyDescent="0.3">
      <c r="H595" s="21" t="str">
        <f t="shared" si="106"/>
        <v/>
      </c>
      <c r="I595" s="21" t="str">
        <f t="shared" si="107"/>
        <v/>
      </c>
      <c r="J595" s="29" t="str">
        <f t="shared" si="108"/>
        <v/>
      </c>
      <c r="N595" s="21" t="str">
        <f t="shared" si="109"/>
        <v/>
      </c>
      <c r="O595" t="str">
        <f t="shared" si="110"/>
        <v/>
      </c>
      <c r="Q595" s="29" t="str">
        <f t="shared" si="113"/>
        <v/>
      </c>
      <c r="S595" t="str">
        <f t="shared" si="111"/>
        <v/>
      </c>
      <c r="AA595" s="21" t="str">
        <f t="shared" si="105"/>
        <v/>
      </c>
      <c r="AB595" t="str">
        <f t="shared" si="112"/>
        <v/>
      </c>
    </row>
    <row r="596" spans="8:28" x14ac:dyDescent="0.3">
      <c r="H596" s="21" t="str">
        <f t="shared" si="106"/>
        <v/>
      </c>
      <c r="I596" s="21" t="str">
        <f t="shared" si="107"/>
        <v/>
      </c>
      <c r="J596" s="29" t="str">
        <f t="shared" si="108"/>
        <v/>
      </c>
      <c r="N596" s="21" t="str">
        <f t="shared" si="109"/>
        <v/>
      </c>
      <c r="O596" t="str">
        <f t="shared" si="110"/>
        <v/>
      </c>
      <c r="Q596" s="29" t="str">
        <f t="shared" si="113"/>
        <v/>
      </c>
      <c r="S596" t="str">
        <f t="shared" si="111"/>
        <v/>
      </c>
      <c r="AA596" s="21" t="str">
        <f t="shared" si="105"/>
        <v/>
      </c>
      <c r="AB596" t="str">
        <f t="shared" si="112"/>
        <v/>
      </c>
    </row>
    <row r="597" spans="8:28" x14ac:dyDescent="0.3">
      <c r="H597" s="21" t="str">
        <f t="shared" si="106"/>
        <v/>
      </c>
      <c r="I597" s="21" t="str">
        <f t="shared" si="107"/>
        <v/>
      </c>
      <c r="J597" s="29" t="str">
        <f t="shared" si="108"/>
        <v/>
      </c>
      <c r="N597" s="21" t="str">
        <f t="shared" si="109"/>
        <v/>
      </c>
      <c r="O597" t="str">
        <f t="shared" si="110"/>
        <v/>
      </c>
      <c r="Q597" s="29" t="str">
        <f t="shared" si="113"/>
        <v/>
      </c>
      <c r="S597" t="str">
        <f t="shared" si="111"/>
        <v/>
      </c>
      <c r="AA597" s="21" t="str">
        <f t="shared" si="105"/>
        <v/>
      </c>
      <c r="AB597" t="str">
        <f t="shared" si="112"/>
        <v/>
      </c>
    </row>
    <row r="598" spans="8:28" x14ac:dyDescent="0.3">
      <c r="H598" s="21" t="str">
        <f t="shared" si="106"/>
        <v/>
      </c>
      <c r="I598" s="21" t="str">
        <f t="shared" si="107"/>
        <v/>
      </c>
      <c r="J598" s="29" t="str">
        <f t="shared" si="108"/>
        <v/>
      </c>
      <c r="N598" s="21" t="str">
        <f t="shared" si="109"/>
        <v/>
      </c>
      <c r="O598" t="str">
        <f t="shared" si="110"/>
        <v/>
      </c>
      <c r="Q598" s="29" t="str">
        <f t="shared" si="113"/>
        <v/>
      </c>
      <c r="S598" t="str">
        <f t="shared" si="111"/>
        <v/>
      </c>
      <c r="AA598" s="21" t="str">
        <f t="shared" si="105"/>
        <v/>
      </c>
      <c r="AB598" t="str">
        <f t="shared" si="112"/>
        <v/>
      </c>
    </row>
    <row r="599" spans="8:28" x14ac:dyDescent="0.3">
      <c r="H599" s="21" t="str">
        <f t="shared" si="106"/>
        <v/>
      </c>
      <c r="I599" s="21" t="str">
        <f t="shared" si="107"/>
        <v/>
      </c>
      <c r="J599" s="29" t="str">
        <f t="shared" si="108"/>
        <v/>
      </c>
      <c r="N599" s="21" t="str">
        <f t="shared" si="109"/>
        <v/>
      </c>
      <c r="O599" t="str">
        <f t="shared" si="110"/>
        <v/>
      </c>
      <c r="Q599" s="29" t="str">
        <f t="shared" si="113"/>
        <v/>
      </c>
      <c r="S599" t="str">
        <f t="shared" si="111"/>
        <v/>
      </c>
      <c r="AA599" s="21" t="str">
        <f t="shared" si="105"/>
        <v/>
      </c>
      <c r="AB599" t="str">
        <f t="shared" si="112"/>
        <v/>
      </c>
    </row>
    <row r="600" spans="8:28" x14ac:dyDescent="0.3">
      <c r="H600" s="21" t="str">
        <f t="shared" si="106"/>
        <v/>
      </c>
      <c r="I600" s="21" t="str">
        <f t="shared" si="107"/>
        <v/>
      </c>
      <c r="J600" s="29" t="str">
        <f t="shared" si="108"/>
        <v/>
      </c>
      <c r="N600" s="21" t="str">
        <f t="shared" si="109"/>
        <v/>
      </c>
      <c r="O600" t="str">
        <f t="shared" si="110"/>
        <v/>
      </c>
      <c r="Q600" s="29" t="str">
        <f t="shared" si="113"/>
        <v/>
      </c>
      <c r="S600" t="str">
        <f t="shared" si="111"/>
        <v/>
      </c>
      <c r="AA600" s="21" t="str">
        <f t="shared" si="105"/>
        <v/>
      </c>
      <c r="AB600" t="str">
        <f t="shared" si="112"/>
        <v/>
      </c>
    </row>
    <row r="601" spans="8:28" x14ac:dyDescent="0.3">
      <c r="H601" s="21" t="str">
        <f t="shared" si="106"/>
        <v/>
      </c>
      <c r="I601" s="21" t="str">
        <f t="shared" si="107"/>
        <v/>
      </c>
      <c r="J601" s="29" t="str">
        <f t="shared" si="108"/>
        <v/>
      </c>
      <c r="N601" s="21" t="str">
        <f t="shared" si="109"/>
        <v/>
      </c>
      <c r="O601" t="str">
        <f t="shared" si="110"/>
        <v/>
      </c>
      <c r="Q601" s="29" t="str">
        <f t="shared" si="113"/>
        <v/>
      </c>
      <c r="S601" t="str">
        <f t="shared" si="111"/>
        <v/>
      </c>
      <c r="AA601" s="21" t="str">
        <f t="shared" si="105"/>
        <v/>
      </c>
      <c r="AB601" t="str">
        <f t="shared" si="112"/>
        <v/>
      </c>
    </row>
    <row r="602" spans="8:28" x14ac:dyDescent="0.3">
      <c r="H602" s="21" t="str">
        <f t="shared" si="106"/>
        <v/>
      </c>
      <c r="I602" s="21" t="str">
        <f t="shared" si="107"/>
        <v/>
      </c>
      <c r="J602" s="29" t="str">
        <f t="shared" si="108"/>
        <v/>
      </c>
      <c r="N602" s="21" t="str">
        <f t="shared" si="109"/>
        <v/>
      </c>
      <c r="O602" t="str">
        <f t="shared" si="110"/>
        <v/>
      </c>
      <c r="Q602" s="29" t="str">
        <f t="shared" si="113"/>
        <v/>
      </c>
      <c r="S602" t="str">
        <f t="shared" si="111"/>
        <v/>
      </c>
      <c r="AA602" s="21" t="str">
        <f t="shared" si="105"/>
        <v/>
      </c>
      <c r="AB602" t="str">
        <f t="shared" si="112"/>
        <v/>
      </c>
    </row>
    <row r="603" spans="8:28" x14ac:dyDescent="0.3">
      <c r="H603" s="21" t="str">
        <f t="shared" si="106"/>
        <v/>
      </c>
      <c r="I603" s="21" t="str">
        <f t="shared" si="107"/>
        <v/>
      </c>
      <c r="J603" s="29" t="str">
        <f t="shared" si="108"/>
        <v/>
      </c>
      <c r="N603" s="21" t="str">
        <f t="shared" si="109"/>
        <v/>
      </c>
      <c r="O603" t="str">
        <f t="shared" si="110"/>
        <v/>
      </c>
      <c r="Q603" s="29" t="str">
        <f t="shared" si="113"/>
        <v/>
      </c>
      <c r="S603" t="str">
        <f t="shared" si="111"/>
        <v/>
      </c>
      <c r="AA603" s="21" t="str">
        <f t="shared" si="105"/>
        <v/>
      </c>
      <c r="AB603" t="str">
        <f t="shared" si="112"/>
        <v/>
      </c>
    </row>
    <row r="604" spans="8:28" x14ac:dyDescent="0.3">
      <c r="H604" s="21" t="str">
        <f t="shared" si="106"/>
        <v/>
      </c>
      <c r="I604" s="21" t="str">
        <f t="shared" si="107"/>
        <v/>
      </c>
      <c r="J604" s="29" t="str">
        <f t="shared" si="108"/>
        <v/>
      </c>
      <c r="N604" s="21" t="str">
        <f t="shared" si="109"/>
        <v/>
      </c>
      <c r="O604" t="str">
        <f t="shared" si="110"/>
        <v/>
      </c>
      <c r="Q604" s="29" t="str">
        <f t="shared" si="113"/>
        <v/>
      </c>
      <c r="S604" t="str">
        <f t="shared" si="111"/>
        <v/>
      </c>
      <c r="AA604" s="21" t="str">
        <f t="shared" si="105"/>
        <v/>
      </c>
      <c r="AB604" t="str">
        <f t="shared" si="112"/>
        <v/>
      </c>
    </row>
    <row r="605" spans="8:28" x14ac:dyDescent="0.3">
      <c r="H605" s="21" t="str">
        <f t="shared" si="106"/>
        <v/>
      </c>
      <c r="I605" s="21" t="str">
        <f t="shared" si="107"/>
        <v/>
      </c>
      <c r="J605" s="29" t="str">
        <f t="shared" si="108"/>
        <v/>
      </c>
      <c r="N605" s="21" t="str">
        <f t="shared" si="109"/>
        <v/>
      </c>
      <c r="O605" t="str">
        <f t="shared" si="110"/>
        <v/>
      </c>
      <c r="Q605" s="29" t="str">
        <f t="shared" si="113"/>
        <v/>
      </c>
      <c r="S605" t="str">
        <f t="shared" si="111"/>
        <v/>
      </c>
      <c r="AA605" s="21" t="str">
        <f t="shared" si="105"/>
        <v/>
      </c>
      <c r="AB605" t="str">
        <f t="shared" si="112"/>
        <v/>
      </c>
    </row>
    <row r="606" spans="8:28" x14ac:dyDescent="0.3">
      <c r="H606" s="21" t="str">
        <f t="shared" si="106"/>
        <v/>
      </c>
      <c r="I606" s="21" t="str">
        <f t="shared" si="107"/>
        <v/>
      </c>
      <c r="J606" s="29" t="str">
        <f t="shared" si="108"/>
        <v/>
      </c>
      <c r="N606" s="21" t="str">
        <f t="shared" si="109"/>
        <v/>
      </c>
      <c r="O606" t="str">
        <f t="shared" si="110"/>
        <v/>
      </c>
      <c r="Q606" s="29" t="str">
        <f t="shared" si="113"/>
        <v/>
      </c>
      <c r="S606" t="str">
        <f t="shared" si="111"/>
        <v/>
      </c>
      <c r="AA606" s="21" t="str">
        <f t="shared" si="105"/>
        <v/>
      </c>
      <c r="AB606" t="str">
        <f t="shared" si="112"/>
        <v/>
      </c>
    </row>
    <row r="607" spans="8:28" x14ac:dyDescent="0.3">
      <c r="H607" s="21" t="str">
        <f t="shared" si="106"/>
        <v/>
      </c>
      <c r="I607" s="21" t="str">
        <f t="shared" si="107"/>
        <v/>
      </c>
      <c r="J607" s="29" t="str">
        <f t="shared" si="108"/>
        <v/>
      </c>
      <c r="N607" s="21" t="str">
        <f t="shared" si="109"/>
        <v/>
      </c>
      <c r="O607" t="str">
        <f t="shared" si="110"/>
        <v/>
      </c>
      <c r="Q607" s="29" t="str">
        <f t="shared" si="113"/>
        <v/>
      </c>
      <c r="S607" t="str">
        <f t="shared" si="111"/>
        <v/>
      </c>
      <c r="AA607" s="21" t="str">
        <f t="shared" si="105"/>
        <v/>
      </c>
      <c r="AB607" t="str">
        <f t="shared" si="112"/>
        <v/>
      </c>
    </row>
    <row r="608" spans="8:28" x14ac:dyDescent="0.3">
      <c r="H608" s="21" t="str">
        <f t="shared" si="106"/>
        <v/>
      </c>
      <c r="I608" s="21" t="str">
        <f t="shared" si="107"/>
        <v/>
      </c>
      <c r="J608" s="29" t="str">
        <f t="shared" si="108"/>
        <v/>
      </c>
      <c r="N608" s="21" t="str">
        <f t="shared" si="109"/>
        <v/>
      </c>
      <c r="O608" t="str">
        <f t="shared" si="110"/>
        <v/>
      </c>
      <c r="Q608" s="29" t="str">
        <f t="shared" si="113"/>
        <v/>
      </c>
      <c r="S608" t="str">
        <f t="shared" si="111"/>
        <v/>
      </c>
      <c r="AA608" s="21" t="str">
        <f t="shared" si="105"/>
        <v/>
      </c>
      <c r="AB608" t="str">
        <f t="shared" si="112"/>
        <v/>
      </c>
    </row>
    <row r="609" spans="8:28" x14ac:dyDescent="0.3">
      <c r="H609" s="21" t="str">
        <f t="shared" si="106"/>
        <v/>
      </c>
      <c r="I609" s="21" t="str">
        <f t="shared" si="107"/>
        <v/>
      </c>
      <c r="J609" s="29" t="str">
        <f t="shared" si="108"/>
        <v/>
      </c>
      <c r="N609" s="21" t="str">
        <f t="shared" si="109"/>
        <v/>
      </c>
      <c r="O609" t="str">
        <f t="shared" si="110"/>
        <v/>
      </c>
      <c r="Q609" s="29" t="str">
        <f t="shared" si="113"/>
        <v/>
      </c>
      <c r="S609" t="str">
        <f t="shared" si="111"/>
        <v/>
      </c>
      <c r="AA609" s="21" t="str">
        <f t="shared" si="105"/>
        <v/>
      </c>
      <c r="AB609" t="str">
        <f t="shared" si="112"/>
        <v/>
      </c>
    </row>
    <row r="610" spans="8:28" x14ac:dyDescent="0.3">
      <c r="H610" s="21" t="str">
        <f t="shared" si="106"/>
        <v/>
      </c>
      <c r="I610" s="21" t="str">
        <f t="shared" si="107"/>
        <v/>
      </c>
      <c r="J610" s="29" t="str">
        <f t="shared" si="108"/>
        <v/>
      </c>
      <c r="N610" s="21" t="str">
        <f t="shared" si="109"/>
        <v/>
      </c>
      <c r="O610" t="str">
        <f t="shared" si="110"/>
        <v/>
      </c>
      <c r="Q610" s="29" t="str">
        <f t="shared" si="113"/>
        <v/>
      </c>
      <c r="S610" t="str">
        <f t="shared" si="111"/>
        <v/>
      </c>
      <c r="AA610" s="21" t="str">
        <f t="shared" si="105"/>
        <v/>
      </c>
      <c r="AB610" t="str">
        <f t="shared" si="112"/>
        <v/>
      </c>
    </row>
    <row r="611" spans="8:28" x14ac:dyDescent="0.3">
      <c r="H611" s="21" t="str">
        <f t="shared" si="106"/>
        <v/>
      </c>
      <c r="I611" s="21" t="str">
        <f t="shared" si="107"/>
        <v/>
      </c>
      <c r="J611" s="29" t="str">
        <f t="shared" si="108"/>
        <v/>
      </c>
      <c r="N611" s="21" t="str">
        <f t="shared" si="109"/>
        <v/>
      </c>
      <c r="O611" t="str">
        <f t="shared" si="110"/>
        <v/>
      </c>
      <c r="Q611" s="29" t="str">
        <f t="shared" si="113"/>
        <v/>
      </c>
      <c r="S611" t="str">
        <f t="shared" si="111"/>
        <v/>
      </c>
      <c r="AA611" s="21" t="str">
        <f t="shared" si="105"/>
        <v/>
      </c>
      <c r="AB611" t="str">
        <f t="shared" si="112"/>
        <v/>
      </c>
    </row>
    <row r="612" spans="8:28" x14ac:dyDescent="0.3">
      <c r="H612" s="21" t="str">
        <f t="shared" si="106"/>
        <v/>
      </c>
      <c r="I612" s="21" t="str">
        <f t="shared" si="107"/>
        <v/>
      </c>
      <c r="J612" s="29" t="str">
        <f t="shared" si="108"/>
        <v/>
      </c>
      <c r="N612" s="21" t="str">
        <f t="shared" si="109"/>
        <v/>
      </c>
      <c r="O612" t="str">
        <f t="shared" si="110"/>
        <v/>
      </c>
      <c r="Q612" s="29" t="str">
        <f t="shared" si="113"/>
        <v/>
      </c>
      <c r="S612" t="str">
        <f t="shared" si="111"/>
        <v/>
      </c>
      <c r="AA612" s="21" t="str">
        <f t="shared" si="105"/>
        <v/>
      </c>
      <c r="AB612" t="str">
        <f t="shared" si="112"/>
        <v/>
      </c>
    </row>
    <row r="613" spans="8:28" x14ac:dyDescent="0.3">
      <c r="H613" s="21" t="str">
        <f t="shared" si="106"/>
        <v/>
      </c>
      <c r="I613" s="21" t="str">
        <f t="shared" si="107"/>
        <v/>
      </c>
      <c r="J613" s="29" t="str">
        <f t="shared" si="108"/>
        <v/>
      </c>
      <c r="N613" s="21" t="str">
        <f t="shared" si="109"/>
        <v/>
      </c>
      <c r="O613" t="str">
        <f t="shared" si="110"/>
        <v/>
      </c>
      <c r="Q613" s="29" t="str">
        <f t="shared" si="113"/>
        <v/>
      </c>
      <c r="S613" t="str">
        <f t="shared" si="111"/>
        <v/>
      </c>
      <c r="AA613" s="21" t="str">
        <f t="shared" si="105"/>
        <v/>
      </c>
      <c r="AB613" t="str">
        <f t="shared" si="112"/>
        <v/>
      </c>
    </row>
    <row r="614" spans="8:28" x14ac:dyDescent="0.3">
      <c r="H614" s="21" t="str">
        <f t="shared" si="106"/>
        <v/>
      </c>
      <c r="I614" s="21" t="str">
        <f t="shared" si="107"/>
        <v/>
      </c>
      <c r="J614" s="29" t="str">
        <f t="shared" si="108"/>
        <v/>
      </c>
      <c r="N614" s="21" t="str">
        <f t="shared" si="109"/>
        <v/>
      </c>
      <c r="O614" t="str">
        <f t="shared" si="110"/>
        <v/>
      </c>
      <c r="Q614" s="29" t="str">
        <f t="shared" si="113"/>
        <v/>
      </c>
      <c r="S614" t="str">
        <f t="shared" si="111"/>
        <v/>
      </c>
      <c r="AA614" s="21" t="str">
        <f t="shared" si="105"/>
        <v/>
      </c>
      <c r="AB614" t="str">
        <f t="shared" si="112"/>
        <v/>
      </c>
    </row>
    <row r="615" spans="8:28" x14ac:dyDescent="0.3">
      <c r="H615" s="21" t="str">
        <f t="shared" si="106"/>
        <v/>
      </c>
      <c r="I615" s="21" t="str">
        <f t="shared" si="107"/>
        <v/>
      </c>
      <c r="J615" s="29" t="str">
        <f t="shared" si="108"/>
        <v/>
      </c>
      <c r="N615" s="21" t="str">
        <f t="shared" si="109"/>
        <v/>
      </c>
      <c r="O615" t="str">
        <f t="shared" si="110"/>
        <v/>
      </c>
      <c r="Q615" s="29" t="str">
        <f t="shared" si="113"/>
        <v/>
      </c>
      <c r="S615" t="str">
        <f t="shared" si="111"/>
        <v/>
      </c>
      <c r="AA615" s="21" t="str">
        <f t="shared" si="105"/>
        <v/>
      </c>
      <c r="AB615" t="str">
        <f t="shared" si="112"/>
        <v/>
      </c>
    </row>
    <row r="616" spans="8:28" x14ac:dyDescent="0.3">
      <c r="H616" s="21" t="str">
        <f t="shared" si="106"/>
        <v/>
      </c>
      <c r="I616" s="21" t="str">
        <f t="shared" si="107"/>
        <v/>
      </c>
      <c r="J616" s="29" t="str">
        <f t="shared" si="108"/>
        <v/>
      </c>
      <c r="N616" s="21" t="str">
        <f t="shared" si="109"/>
        <v/>
      </c>
      <c r="O616" t="str">
        <f t="shared" si="110"/>
        <v/>
      </c>
      <c r="Q616" s="29" t="str">
        <f t="shared" si="113"/>
        <v/>
      </c>
      <c r="S616" t="str">
        <f t="shared" si="111"/>
        <v/>
      </c>
      <c r="AA616" s="21" t="str">
        <f t="shared" si="105"/>
        <v/>
      </c>
      <c r="AB616" t="str">
        <f t="shared" si="112"/>
        <v/>
      </c>
    </row>
    <row r="617" spans="8:28" x14ac:dyDescent="0.3">
      <c r="H617" s="21" t="str">
        <f t="shared" si="106"/>
        <v/>
      </c>
      <c r="I617" s="21" t="str">
        <f t="shared" si="107"/>
        <v/>
      </c>
      <c r="J617" s="29" t="str">
        <f t="shared" si="108"/>
        <v/>
      </c>
      <c r="N617" s="21" t="str">
        <f t="shared" si="109"/>
        <v/>
      </c>
      <c r="O617" t="str">
        <f t="shared" si="110"/>
        <v/>
      </c>
      <c r="Q617" s="29" t="str">
        <f t="shared" si="113"/>
        <v/>
      </c>
      <c r="S617" t="str">
        <f t="shared" si="111"/>
        <v/>
      </c>
      <c r="AA617" s="21" t="str">
        <f t="shared" si="105"/>
        <v/>
      </c>
      <c r="AB617" t="str">
        <f t="shared" si="112"/>
        <v/>
      </c>
    </row>
    <row r="618" spans="8:28" x14ac:dyDescent="0.3">
      <c r="H618" s="21" t="str">
        <f t="shared" si="106"/>
        <v/>
      </c>
      <c r="I618" s="21" t="str">
        <f t="shared" si="107"/>
        <v/>
      </c>
      <c r="J618" s="29" t="str">
        <f t="shared" si="108"/>
        <v/>
      </c>
      <c r="N618" s="21" t="str">
        <f t="shared" si="109"/>
        <v/>
      </c>
      <c r="O618" t="str">
        <f t="shared" si="110"/>
        <v/>
      </c>
      <c r="Q618" s="29" t="str">
        <f t="shared" si="113"/>
        <v/>
      </c>
      <c r="S618" t="str">
        <f t="shared" si="111"/>
        <v/>
      </c>
      <c r="AA618" s="21" t="str">
        <f t="shared" si="105"/>
        <v/>
      </c>
      <c r="AB618" t="str">
        <f t="shared" si="112"/>
        <v/>
      </c>
    </row>
    <row r="619" spans="8:28" x14ac:dyDescent="0.3">
      <c r="H619" s="21" t="str">
        <f t="shared" si="106"/>
        <v/>
      </c>
      <c r="I619" s="21" t="str">
        <f t="shared" si="107"/>
        <v/>
      </c>
      <c r="J619" s="29" t="str">
        <f t="shared" si="108"/>
        <v/>
      </c>
      <c r="N619" s="21" t="str">
        <f t="shared" si="109"/>
        <v/>
      </c>
      <c r="O619" t="str">
        <f t="shared" si="110"/>
        <v/>
      </c>
      <c r="Q619" s="29" t="str">
        <f t="shared" si="113"/>
        <v/>
      </c>
      <c r="S619" t="str">
        <f t="shared" si="111"/>
        <v/>
      </c>
      <c r="AA619" s="21" t="str">
        <f t="shared" si="105"/>
        <v/>
      </c>
      <c r="AB619" t="str">
        <f t="shared" si="112"/>
        <v/>
      </c>
    </row>
    <row r="620" spans="8:28" x14ac:dyDescent="0.3">
      <c r="H620" s="21" t="str">
        <f t="shared" si="106"/>
        <v/>
      </c>
      <c r="I620" s="21" t="str">
        <f t="shared" si="107"/>
        <v/>
      </c>
      <c r="J620" s="29" t="str">
        <f t="shared" si="108"/>
        <v/>
      </c>
      <c r="N620" s="21" t="str">
        <f t="shared" si="109"/>
        <v/>
      </c>
      <c r="O620" t="str">
        <f t="shared" si="110"/>
        <v/>
      </c>
      <c r="Q620" s="29" t="str">
        <f t="shared" si="113"/>
        <v/>
      </c>
      <c r="S620" t="str">
        <f t="shared" si="111"/>
        <v/>
      </c>
      <c r="AA620" s="21" t="str">
        <f t="shared" si="105"/>
        <v/>
      </c>
      <c r="AB620" t="str">
        <f t="shared" si="112"/>
        <v/>
      </c>
    </row>
    <row r="621" spans="8:28" x14ac:dyDescent="0.3">
      <c r="H621" s="21" t="str">
        <f t="shared" si="106"/>
        <v/>
      </c>
      <c r="I621" s="21" t="str">
        <f t="shared" si="107"/>
        <v/>
      </c>
      <c r="J621" s="29" t="str">
        <f t="shared" si="108"/>
        <v/>
      </c>
      <c r="N621" s="21" t="str">
        <f t="shared" si="109"/>
        <v/>
      </c>
      <c r="O621" t="str">
        <f t="shared" si="110"/>
        <v/>
      </c>
      <c r="Q621" s="29" t="str">
        <f t="shared" si="113"/>
        <v/>
      </c>
      <c r="S621" t="str">
        <f t="shared" si="111"/>
        <v/>
      </c>
      <c r="AA621" s="21" t="str">
        <f t="shared" si="105"/>
        <v/>
      </c>
      <c r="AB621" t="str">
        <f t="shared" si="112"/>
        <v/>
      </c>
    </row>
    <row r="622" spans="8:28" x14ac:dyDescent="0.3">
      <c r="H622" s="21" t="str">
        <f t="shared" si="106"/>
        <v/>
      </c>
      <c r="I622" s="21" t="str">
        <f t="shared" si="107"/>
        <v/>
      </c>
      <c r="J622" s="29" t="str">
        <f t="shared" si="108"/>
        <v/>
      </c>
      <c r="N622" s="21" t="str">
        <f t="shared" si="109"/>
        <v/>
      </c>
      <c r="O622" t="str">
        <f t="shared" si="110"/>
        <v/>
      </c>
      <c r="Q622" s="29" t="str">
        <f t="shared" si="113"/>
        <v/>
      </c>
      <c r="S622" t="str">
        <f t="shared" si="111"/>
        <v/>
      </c>
      <c r="AA622" s="21" t="str">
        <f t="shared" si="105"/>
        <v/>
      </c>
      <c r="AB622" t="str">
        <f t="shared" si="112"/>
        <v/>
      </c>
    </row>
    <row r="623" spans="8:28" x14ac:dyDescent="0.3">
      <c r="H623" s="21" t="str">
        <f t="shared" si="106"/>
        <v/>
      </c>
      <c r="I623" s="21" t="str">
        <f t="shared" si="107"/>
        <v/>
      </c>
      <c r="J623" s="29" t="str">
        <f t="shared" si="108"/>
        <v/>
      </c>
      <c r="N623" s="21" t="str">
        <f t="shared" si="109"/>
        <v/>
      </c>
      <c r="O623" t="str">
        <f t="shared" si="110"/>
        <v/>
      </c>
      <c r="Q623" s="29" t="str">
        <f t="shared" si="113"/>
        <v/>
      </c>
      <c r="S623" t="str">
        <f t="shared" si="111"/>
        <v/>
      </c>
      <c r="AA623" s="21" t="str">
        <f t="shared" si="105"/>
        <v/>
      </c>
      <c r="AB623" t="str">
        <f t="shared" si="112"/>
        <v/>
      </c>
    </row>
    <row r="624" spans="8:28" x14ac:dyDescent="0.3">
      <c r="H624" s="21" t="str">
        <f t="shared" si="106"/>
        <v/>
      </c>
      <c r="I624" s="21" t="str">
        <f t="shared" si="107"/>
        <v/>
      </c>
      <c r="J624" s="29" t="str">
        <f t="shared" si="108"/>
        <v/>
      </c>
      <c r="N624" s="21" t="str">
        <f t="shared" si="109"/>
        <v/>
      </c>
      <c r="O624" t="str">
        <f t="shared" si="110"/>
        <v/>
      </c>
      <c r="Q624" s="29" t="str">
        <f t="shared" si="113"/>
        <v/>
      </c>
      <c r="S624" t="str">
        <f t="shared" si="111"/>
        <v/>
      </c>
      <c r="AA624" s="21" t="str">
        <f t="shared" si="105"/>
        <v/>
      </c>
      <c r="AB624" t="str">
        <f t="shared" si="112"/>
        <v/>
      </c>
    </row>
    <row r="625" spans="8:28" x14ac:dyDescent="0.3">
      <c r="H625" s="21" t="str">
        <f t="shared" si="106"/>
        <v/>
      </c>
      <c r="I625" s="21" t="str">
        <f t="shared" si="107"/>
        <v/>
      </c>
      <c r="J625" s="29" t="str">
        <f t="shared" si="108"/>
        <v/>
      </c>
      <c r="N625" s="21" t="str">
        <f t="shared" si="109"/>
        <v/>
      </c>
      <c r="O625" t="str">
        <f t="shared" si="110"/>
        <v/>
      </c>
      <c r="Q625" s="29" t="str">
        <f t="shared" si="113"/>
        <v/>
      </c>
      <c r="S625" t="str">
        <f t="shared" si="111"/>
        <v/>
      </c>
      <c r="AA625" s="21" t="str">
        <f t="shared" si="105"/>
        <v/>
      </c>
      <c r="AB625" t="str">
        <f t="shared" si="112"/>
        <v/>
      </c>
    </row>
    <row r="626" spans="8:28" x14ac:dyDescent="0.3">
      <c r="H626" s="21" t="str">
        <f t="shared" si="106"/>
        <v/>
      </c>
      <c r="I626" s="21" t="str">
        <f t="shared" si="107"/>
        <v/>
      </c>
      <c r="J626" s="29" t="str">
        <f t="shared" si="108"/>
        <v/>
      </c>
      <c r="N626" s="21" t="str">
        <f t="shared" si="109"/>
        <v/>
      </c>
      <c r="O626" t="str">
        <f t="shared" si="110"/>
        <v/>
      </c>
      <c r="Q626" s="29" t="str">
        <f t="shared" si="113"/>
        <v/>
      </c>
      <c r="S626" t="str">
        <f t="shared" si="111"/>
        <v/>
      </c>
      <c r="AA626" s="21" t="str">
        <f t="shared" si="105"/>
        <v/>
      </c>
      <c r="AB626" t="str">
        <f t="shared" si="112"/>
        <v/>
      </c>
    </row>
    <row r="627" spans="8:28" x14ac:dyDescent="0.3">
      <c r="H627" s="21" t="str">
        <f t="shared" si="106"/>
        <v/>
      </c>
      <c r="I627" s="21" t="str">
        <f t="shared" si="107"/>
        <v/>
      </c>
      <c r="J627" s="29" t="str">
        <f t="shared" si="108"/>
        <v/>
      </c>
      <c r="N627" s="21" t="str">
        <f t="shared" si="109"/>
        <v/>
      </c>
      <c r="O627" t="str">
        <f t="shared" si="110"/>
        <v/>
      </c>
      <c r="Q627" s="29" t="str">
        <f t="shared" si="113"/>
        <v/>
      </c>
      <c r="S627" t="str">
        <f t="shared" si="111"/>
        <v/>
      </c>
      <c r="AA627" s="21" t="str">
        <f t="shared" si="105"/>
        <v/>
      </c>
      <c r="AB627" t="str">
        <f t="shared" si="112"/>
        <v/>
      </c>
    </row>
    <row r="628" spans="8:28" x14ac:dyDescent="0.3">
      <c r="H628" s="21" t="str">
        <f t="shared" si="106"/>
        <v/>
      </c>
      <c r="I628" s="21" t="str">
        <f t="shared" si="107"/>
        <v/>
      </c>
      <c r="J628" s="29" t="str">
        <f t="shared" si="108"/>
        <v/>
      </c>
      <c r="N628" s="21" t="str">
        <f t="shared" si="109"/>
        <v/>
      </c>
      <c r="O628" t="str">
        <f t="shared" si="110"/>
        <v/>
      </c>
      <c r="Q628" s="29" t="str">
        <f t="shared" si="113"/>
        <v/>
      </c>
      <c r="S628" t="str">
        <f t="shared" si="111"/>
        <v/>
      </c>
      <c r="AA628" s="21" t="str">
        <f t="shared" si="105"/>
        <v/>
      </c>
      <c r="AB628" t="str">
        <f t="shared" si="112"/>
        <v/>
      </c>
    </row>
    <row r="629" spans="8:28" x14ac:dyDescent="0.3">
      <c r="H629" s="21" t="str">
        <f t="shared" si="106"/>
        <v/>
      </c>
      <c r="I629" s="21" t="str">
        <f t="shared" si="107"/>
        <v/>
      </c>
      <c r="J629" s="29" t="str">
        <f t="shared" si="108"/>
        <v/>
      </c>
      <c r="N629" s="21" t="str">
        <f t="shared" si="109"/>
        <v/>
      </c>
      <c r="O629" t="str">
        <f t="shared" si="110"/>
        <v/>
      </c>
      <c r="Q629" s="29" t="str">
        <f t="shared" si="113"/>
        <v/>
      </c>
      <c r="S629" t="str">
        <f t="shared" si="111"/>
        <v/>
      </c>
      <c r="AA629" s="21" t="str">
        <f t="shared" si="105"/>
        <v/>
      </c>
      <c r="AB629" t="str">
        <f t="shared" si="112"/>
        <v/>
      </c>
    </row>
    <row r="630" spans="8:28" x14ac:dyDescent="0.3">
      <c r="H630" s="21" t="str">
        <f t="shared" si="106"/>
        <v/>
      </c>
      <c r="I630" s="21" t="str">
        <f t="shared" si="107"/>
        <v/>
      </c>
      <c r="J630" s="29" t="str">
        <f t="shared" si="108"/>
        <v/>
      </c>
      <c r="N630" s="21" t="str">
        <f t="shared" si="109"/>
        <v/>
      </c>
      <c r="O630" t="str">
        <f t="shared" si="110"/>
        <v/>
      </c>
      <c r="Q630" s="29" t="str">
        <f t="shared" si="113"/>
        <v/>
      </c>
      <c r="S630" t="str">
        <f t="shared" si="111"/>
        <v/>
      </c>
      <c r="AA630" s="21" t="str">
        <f t="shared" si="105"/>
        <v/>
      </c>
      <c r="AB630" t="str">
        <f t="shared" si="112"/>
        <v/>
      </c>
    </row>
    <row r="631" spans="8:28" x14ac:dyDescent="0.3">
      <c r="H631" s="21" t="str">
        <f t="shared" si="106"/>
        <v/>
      </c>
      <c r="I631" s="21" t="str">
        <f t="shared" si="107"/>
        <v/>
      </c>
      <c r="J631" s="29" t="str">
        <f t="shared" si="108"/>
        <v/>
      </c>
      <c r="N631" s="21" t="str">
        <f t="shared" si="109"/>
        <v/>
      </c>
      <c r="O631" t="str">
        <f t="shared" si="110"/>
        <v/>
      </c>
      <c r="Q631" s="29" t="str">
        <f t="shared" si="113"/>
        <v/>
      </c>
      <c r="S631" t="str">
        <f t="shared" si="111"/>
        <v/>
      </c>
      <c r="AA631" s="21" t="str">
        <f t="shared" si="105"/>
        <v/>
      </c>
      <c r="AB631" t="str">
        <f t="shared" si="112"/>
        <v/>
      </c>
    </row>
    <row r="632" spans="8:28" x14ac:dyDescent="0.3">
      <c r="H632" s="21" t="str">
        <f t="shared" si="106"/>
        <v/>
      </c>
      <c r="I632" s="21" t="str">
        <f t="shared" si="107"/>
        <v/>
      </c>
      <c r="J632" s="29" t="str">
        <f t="shared" si="108"/>
        <v/>
      </c>
      <c r="N632" s="21" t="str">
        <f t="shared" si="109"/>
        <v/>
      </c>
      <c r="O632" t="str">
        <f t="shared" si="110"/>
        <v/>
      </c>
      <c r="Q632" s="29" t="str">
        <f t="shared" si="113"/>
        <v/>
      </c>
      <c r="S632" t="str">
        <f t="shared" si="111"/>
        <v/>
      </c>
      <c r="AA632" s="21" t="str">
        <f t="shared" ref="AA632:AA695" si="114">+IF(Y632="","",AA631+1)</f>
        <v/>
      </c>
      <c r="AB632" t="str">
        <f t="shared" si="112"/>
        <v/>
      </c>
    </row>
    <row r="633" spans="8:28" x14ac:dyDescent="0.3">
      <c r="H633" s="21" t="str">
        <f t="shared" si="106"/>
        <v/>
      </c>
      <c r="I633" s="21" t="str">
        <f t="shared" si="107"/>
        <v/>
      </c>
      <c r="J633" s="29" t="str">
        <f t="shared" si="108"/>
        <v/>
      </c>
      <c r="N633" s="21" t="str">
        <f t="shared" si="109"/>
        <v/>
      </c>
      <c r="O633" t="str">
        <f t="shared" si="110"/>
        <v/>
      </c>
      <c r="Q633" s="29" t="str">
        <f t="shared" si="113"/>
        <v/>
      </c>
      <c r="S633" t="str">
        <f t="shared" si="111"/>
        <v/>
      </c>
      <c r="AA633" s="21" t="str">
        <f t="shared" si="114"/>
        <v/>
      </c>
      <c r="AB633" t="str">
        <f t="shared" si="112"/>
        <v/>
      </c>
    </row>
    <row r="634" spans="8:28" x14ac:dyDescent="0.3">
      <c r="H634" s="21" t="str">
        <f t="shared" si="106"/>
        <v/>
      </c>
      <c r="I634" s="21" t="str">
        <f t="shared" si="107"/>
        <v/>
      </c>
      <c r="J634" s="29" t="str">
        <f t="shared" si="108"/>
        <v/>
      </c>
      <c r="N634" s="21" t="str">
        <f t="shared" si="109"/>
        <v/>
      </c>
      <c r="O634" t="str">
        <f t="shared" si="110"/>
        <v/>
      </c>
      <c r="Q634" s="29" t="str">
        <f t="shared" si="113"/>
        <v/>
      </c>
      <c r="S634" t="str">
        <f t="shared" si="111"/>
        <v/>
      </c>
      <c r="AA634" s="21" t="str">
        <f t="shared" si="114"/>
        <v/>
      </c>
      <c r="AB634" t="str">
        <f t="shared" si="112"/>
        <v/>
      </c>
    </row>
    <row r="635" spans="8:28" x14ac:dyDescent="0.3">
      <c r="H635" s="21" t="str">
        <f t="shared" si="106"/>
        <v/>
      </c>
      <c r="I635" s="21" t="str">
        <f t="shared" si="107"/>
        <v/>
      </c>
      <c r="J635" s="29" t="str">
        <f t="shared" si="108"/>
        <v/>
      </c>
      <c r="N635" s="21" t="str">
        <f t="shared" si="109"/>
        <v/>
      </c>
      <c r="O635" t="str">
        <f t="shared" si="110"/>
        <v/>
      </c>
      <c r="Q635" s="29" t="str">
        <f t="shared" si="113"/>
        <v/>
      </c>
      <c r="S635" t="str">
        <f t="shared" si="111"/>
        <v/>
      </c>
      <c r="AA635" s="21" t="str">
        <f t="shared" si="114"/>
        <v/>
      </c>
      <c r="AB635" t="str">
        <f t="shared" si="112"/>
        <v/>
      </c>
    </row>
    <row r="636" spans="8:28" x14ac:dyDescent="0.3">
      <c r="H636" s="21" t="str">
        <f t="shared" si="106"/>
        <v/>
      </c>
      <c r="I636" s="21" t="str">
        <f t="shared" si="107"/>
        <v/>
      </c>
      <c r="J636" s="29" t="str">
        <f t="shared" si="108"/>
        <v/>
      </c>
      <c r="N636" s="21" t="str">
        <f t="shared" si="109"/>
        <v/>
      </c>
      <c r="O636" t="str">
        <f t="shared" si="110"/>
        <v/>
      </c>
      <c r="Q636" s="29" t="str">
        <f t="shared" si="113"/>
        <v/>
      </c>
      <c r="S636" t="str">
        <f t="shared" si="111"/>
        <v/>
      </c>
      <c r="AA636" s="21" t="str">
        <f t="shared" si="114"/>
        <v/>
      </c>
      <c r="AB636" t="str">
        <f t="shared" si="112"/>
        <v/>
      </c>
    </row>
    <row r="637" spans="8:28" x14ac:dyDescent="0.3">
      <c r="H637" s="21" t="str">
        <f t="shared" si="106"/>
        <v/>
      </c>
      <c r="I637" s="21" t="str">
        <f t="shared" si="107"/>
        <v/>
      </c>
      <c r="J637" s="29" t="str">
        <f t="shared" si="108"/>
        <v/>
      </c>
      <c r="N637" s="21" t="str">
        <f t="shared" si="109"/>
        <v/>
      </c>
      <c r="O637" t="str">
        <f t="shared" si="110"/>
        <v/>
      </c>
      <c r="Q637" s="29" t="str">
        <f t="shared" si="113"/>
        <v/>
      </c>
      <c r="S637" t="str">
        <f t="shared" si="111"/>
        <v/>
      </c>
      <c r="AA637" s="21" t="str">
        <f t="shared" si="114"/>
        <v/>
      </c>
      <c r="AB637" t="str">
        <f t="shared" si="112"/>
        <v/>
      </c>
    </row>
    <row r="638" spans="8:28" x14ac:dyDescent="0.3">
      <c r="H638" s="21" t="str">
        <f t="shared" si="106"/>
        <v/>
      </c>
      <c r="I638" s="21" t="str">
        <f t="shared" si="107"/>
        <v/>
      </c>
      <c r="J638" s="29" t="str">
        <f t="shared" si="108"/>
        <v/>
      </c>
      <c r="N638" s="21" t="str">
        <f t="shared" si="109"/>
        <v/>
      </c>
      <c r="O638" t="str">
        <f t="shared" si="110"/>
        <v/>
      </c>
      <c r="Q638" s="29" t="str">
        <f t="shared" si="113"/>
        <v/>
      </c>
      <c r="S638" t="str">
        <f t="shared" si="111"/>
        <v/>
      </c>
      <c r="AA638" s="21" t="str">
        <f t="shared" si="114"/>
        <v/>
      </c>
      <c r="AB638" t="str">
        <f t="shared" si="112"/>
        <v/>
      </c>
    </row>
    <row r="639" spans="8:28" x14ac:dyDescent="0.3">
      <c r="H639" s="21" t="str">
        <f t="shared" si="106"/>
        <v/>
      </c>
      <c r="I639" s="21" t="str">
        <f t="shared" si="107"/>
        <v/>
      </c>
      <c r="J639" s="29" t="str">
        <f t="shared" si="108"/>
        <v/>
      </c>
      <c r="N639" s="21" t="str">
        <f t="shared" si="109"/>
        <v/>
      </c>
      <c r="O639" t="str">
        <f t="shared" si="110"/>
        <v/>
      </c>
      <c r="Q639" s="29" t="str">
        <f t="shared" si="113"/>
        <v/>
      </c>
      <c r="S639" t="str">
        <f t="shared" si="111"/>
        <v/>
      </c>
      <c r="AA639" s="21" t="str">
        <f t="shared" si="114"/>
        <v/>
      </c>
      <c r="AB639" t="str">
        <f t="shared" si="112"/>
        <v/>
      </c>
    </row>
    <row r="640" spans="8:28" x14ac:dyDescent="0.3">
      <c r="H640" s="21" t="str">
        <f t="shared" si="106"/>
        <v/>
      </c>
      <c r="I640" s="21" t="str">
        <f t="shared" si="107"/>
        <v/>
      </c>
      <c r="J640" s="29" t="str">
        <f t="shared" si="108"/>
        <v/>
      </c>
      <c r="N640" s="21" t="str">
        <f t="shared" si="109"/>
        <v/>
      </c>
      <c r="O640" t="str">
        <f t="shared" si="110"/>
        <v/>
      </c>
      <c r="Q640" s="29" t="str">
        <f t="shared" si="113"/>
        <v/>
      </c>
      <c r="S640" t="str">
        <f t="shared" si="111"/>
        <v/>
      </c>
      <c r="AA640" s="21" t="str">
        <f t="shared" si="114"/>
        <v/>
      </c>
      <c r="AB640" t="str">
        <f t="shared" si="112"/>
        <v/>
      </c>
    </row>
    <row r="641" spans="8:28" x14ac:dyDescent="0.3">
      <c r="H641" s="21" t="str">
        <f t="shared" si="106"/>
        <v/>
      </c>
      <c r="I641" s="21" t="str">
        <f t="shared" si="107"/>
        <v/>
      </c>
      <c r="J641" s="29" t="str">
        <f t="shared" si="108"/>
        <v/>
      </c>
      <c r="N641" s="21" t="str">
        <f t="shared" si="109"/>
        <v/>
      </c>
      <c r="O641" t="str">
        <f t="shared" si="110"/>
        <v/>
      </c>
      <c r="Q641" s="29" t="str">
        <f t="shared" si="113"/>
        <v/>
      </c>
      <c r="S641" t="str">
        <f t="shared" si="111"/>
        <v/>
      </c>
      <c r="AA641" s="21" t="str">
        <f t="shared" si="114"/>
        <v/>
      </c>
      <c r="AB641" t="str">
        <f t="shared" si="112"/>
        <v/>
      </c>
    </row>
    <row r="642" spans="8:28" x14ac:dyDescent="0.3">
      <c r="H642" s="21" t="str">
        <f t="shared" si="106"/>
        <v/>
      </c>
      <c r="I642" s="21" t="str">
        <f t="shared" si="107"/>
        <v/>
      </c>
      <c r="J642" s="29" t="str">
        <f t="shared" si="108"/>
        <v/>
      </c>
      <c r="N642" s="21" t="str">
        <f t="shared" si="109"/>
        <v/>
      </c>
      <c r="O642" t="str">
        <f t="shared" si="110"/>
        <v/>
      </c>
      <c r="Q642" s="29" t="str">
        <f t="shared" si="113"/>
        <v/>
      </c>
      <c r="S642" t="str">
        <f t="shared" si="111"/>
        <v/>
      </c>
      <c r="AA642" s="21" t="str">
        <f t="shared" si="114"/>
        <v/>
      </c>
      <c r="AB642" t="str">
        <f t="shared" si="112"/>
        <v/>
      </c>
    </row>
    <row r="643" spans="8:28" x14ac:dyDescent="0.3">
      <c r="H643" s="21" t="str">
        <f t="shared" si="106"/>
        <v/>
      </c>
      <c r="I643" s="21" t="str">
        <f t="shared" si="107"/>
        <v/>
      </c>
      <c r="J643" s="29" t="str">
        <f t="shared" si="108"/>
        <v/>
      </c>
      <c r="N643" s="21" t="str">
        <f t="shared" si="109"/>
        <v/>
      </c>
      <c r="O643" t="str">
        <f t="shared" si="110"/>
        <v/>
      </c>
      <c r="Q643" s="29" t="str">
        <f t="shared" si="113"/>
        <v/>
      </c>
      <c r="S643" t="str">
        <f t="shared" si="111"/>
        <v/>
      </c>
      <c r="AA643" s="21" t="str">
        <f t="shared" si="114"/>
        <v/>
      </c>
      <c r="AB643" t="str">
        <f t="shared" si="112"/>
        <v/>
      </c>
    </row>
    <row r="644" spans="8:28" x14ac:dyDescent="0.3">
      <c r="H644" s="21" t="str">
        <f t="shared" si="106"/>
        <v/>
      </c>
      <c r="I644" s="21" t="str">
        <f t="shared" si="107"/>
        <v/>
      </c>
      <c r="J644" s="29" t="str">
        <f t="shared" si="108"/>
        <v/>
      </c>
      <c r="N644" s="21" t="str">
        <f t="shared" si="109"/>
        <v/>
      </c>
      <c r="O644" t="str">
        <f t="shared" si="110"/>
        <v/>
      </c>
      <c r="Q644" s="29" t="str">
        <f t="shared" si="113"/>
        <v/>
      </c>
      <c r="S644" t="str">
        <f t="shared" si="111"/>
        <v/>
      </c>
      <c r="AA644" s="21" t="str">
        <f t="shared" si="114"/>
        <v/>
      </c>
      <c r="AB644" t="str">
        <f t="shared" si="112"/>
        <v/>
      </c>
    </row>
    <row r="645" spans="8:28" x14ac:dyDescent="0.3">
      <c r="H645" s="21" t="str">
        <f t="shared" ref="H645:H708" si="115">+IF(G645="","",H644+1)</f>
        <v/>
      </c>
      <c r="I645" s="21" t="str">
        <f t="shared" ref="I645:I708" si="116">+IF(H645="","",I644+1)</f>
        <v/>
      </c>
      <c r="J645" s="29" t="str">
        <f t="shared" ref="J645:J708" si="117">+IF(G645="","","T-"&amp;VLOOKUP(H645,$A$4:$C$46,3,0)+I645-1)</f>
        <v/>
      </c>
      <c r="N645" s="21" t="str">
        <f t="shared" ref="N645:N708" si="118">+IF(L645="","",N644+1)</f>
        <v/>
      </c>
      <c r="O645" t="str">
        <f t="shared" ref="O645:O708" si="119">+IF(L645="","","C-"&amp;VLOOKUP(M645,$A$4:$C$495,3,0)+N645)</f>
        <v/>
      </c>
      <c r="Q645" s="29" t="str">
        <f t="shared" si="113"/>
        <v/>
      </c>
      <c r="S645" t="str">
        <f t="shared" ref="S645:S708" si="120">+Q645</f>
        <v/>
      </c>
      <c r="AA645" s="21" t="str">
        <f t="shared" si="114"/>
        <v/>
      </c>
      <c r="AB645" t="str">
        <f t="shared" ref="AB645:AB708" si="121">+IF(Y645="","","M-"&amp;VLOOKUP(Z645,$A$4:$C$390,3,0)+AA645)</f>
        <v/>
      </c>
    </row>
    <row r="646" spans="8:28" x14ac:dyDescent="0.3">
      <c r="H646" s="21" t="str">
        <f t="shared" si="115"/>
        <v/>
      </c>
      <c r="I646" s="21" t="str">
        <f t="shared" si="116"/>
        <v/>
      </c>
      <c r="J646" s="29" t="str">
        <f t="shared" si="117"/>
        <v/>
      </c>
      <c r="N646" s="21" t="str">
        <f t="shared" si="118"/>
        <v/>
      </c>
      <c r="O646" t="str">
        <f t="shared" si="119"/>
        <v/>
      </c>
      <c r="Q646" s="29" t="str">
        <f t="shared" ref="Q646:Q709" si="122">++IF(R646="","",Q645+1)</f>
        <v/>
      </c>
      <c r="S646" t="str">
        <f t="shared" si="120"/>
        <v/>
      </c>
      <c r="AA646" s="21" t="str">
        <f t="shared" si="114"/>
        <v/>
      </c>
      <c r="AB646" t="str">
        <f t="shared" si="121"/>
        <v/>
      </c>
    </row>
    <row r="647" spans="8:28" x14ac:dyDescent="0.3">
      <c r="H647" s="21" t="str">
        <f t="shared" si="115"/>
        <v/>
      </c>
      <c r="I647" s="21" t="str">
        <f t="shared" si="116"/>
        <v/>
      </c>
      <c r="J647" s="29" t="str">
        <f t="shared" si="117"/>
        <v/>
      </c>
      <c r="N647" s="21" t="str">
        <f t="shared" si="118"/>
        <v/>
      </c>
      <c r="O647" t="str">
        <f t="shared" si="119"/>
        <v/>
      </c>
      <c r="Q647" s="29" t="str">
        <f t="shared" si="122"/>
        <v/>
      </c>
      <c r="S647" t="str">
        <f t="shared" si="120"/>
        <v/>
      </c>
      <c r="AA647" s="21" t="str">
        <f t="shared" si="114"/>
        <v/>
      </c>
      <c r="AB647" t="str">
        <f t="shared" si="121"/>
        <v/>
      </c>
    </row>
    <row r="648" spans="8:28" x14ac:dyDescent="0.3">
      <c r="H648" s="21" t="str">
        <f t="shared" si="115"/>
        <v/>
      </c>
      <c r="I648" s="21" t="str">
        <f t="shared" si="116"/>
        <v/>
      </c>
      <c r="J648" s="29" t="str">
        <f t="shared" si="117"/>
        <v/>
      </c>
      <c r="N648" s="21" t="str">
        <f t="shared" si="118"/>
        <v/>
      </c>
      <c r="O648" t="str">
        <f t="shared" si="119"/>
        <v/>
      </c>
      <c r="Q648" s="29" t="str">
        <f t="shared" si="122"/>
        <v/>
      </c>
      <c r="S648" t="str">
        <f t="shared" si="120"/>
        <v/>
      </c>
      <c r="AA648" s="21" t="str">
        <f t="shared" si="114"/>
        <v/>
      </c>
      <c r="AB648" t="str">
        <f t="shared" si="121"/>
        <v/>
      </c>
    </row>
    <row r="649" spans="8:28" x14ac:dyDescent="0.3">
      <c r="H649" s="21" t="str">
        <f t="shared" si="115"/>
        <v/>
      </c>
      <c r="I649" s="21" t="str">
        <f t="shared" si="116"/>
        <v/>
      </c>
      <c r="J649" s="29" t="str">
        <f t="shared" si="117"/>
        <v/>
      </c>
      <c r="N649" s="21" t="str">
        <f t="shared" si="118"/>
        <v/>
      </c>
      <c r="O649" t="str">
        <f t="shared" si="119"/>
        <v/>
      </c>
      <c r="Q649" s="29" t="str">
        <f t="shared" si="122"/>
        <v/>
      </c>
      <c r="S649" t="str">
        <f t="shared" si="120"/>
        <v/>
      </c>
      <c r="AA649" s="21" t="str">
        <f t="shared" si="114"/>
        <v/>
      </c>
      <c r="AB649" t="str">
        <f t="shared" si="121"/>
        <v/>
      </c>
    </row>
    <row r="650" spans="8:28" x14ac:dyDescent="0.3">
      <c r="H650" s="21" t="str">
        <f t="shared" si="115"/>
        <v/>
      </c>
      <c r="I650" s="21" t="str">
        <f t="shared" si="116"/>
        <v/>
      </c>
      <c r="J650" s="29" t="str">
        <f t="shared" si="117"/>
        <v/>
      </c>
      <c r="N650" s="21" t="str">
        <f t="shared" si="118"/>
        <v/>
      </c>
      <c r="O650" t="str">
        <f t="shared" si="119"/>
        <v/>
      </c>
      <c r="Q650" s="29" t="str">
        <f t="shared" si="122"/>
        <v/>
      </c>
      <c r="S650" t="str">
        <f t="shared" si="120"/>
        <v/>
      </c>
      <c r="AA650" s="21" t="str">
        <f t="shared" si="114"/>
        <v/>
      </c>
      <c r="AB650" t="str">
        <f t="shared" si="121"/>
        <v/>
      </c>
    </row>
    <row r="651" spans="8:28" x14ac:dyDescent="0.3">
      <c r="H651" s="21" t="str">
        <f t="shared" si="115"/>
        <v/>
      </c>
      <c r="I651" s="21" t="str">
        <f t="shared" si="116"/>
        <v/>
      </c>
      <c r="J651" s="29" t="str">
        <f t="shared" si="117"/>
        <v/>
      </c>
      <c r="N651" s="21" t="str">
        <f t="shared" si="118"/>
        <v/>
      </c>
      <c r="O651" t="str">
        <f t="shared" si="119"/>
        <v/>
      </c>
      <c r="Q651" s="29" t="str">
        <f t="shared" si="122"/>
        <v/>
      </c>
      <c r="S651" t="str">
        <f t="shared" si="120"/>
        <v/>
      </c>
      <c r="AA651" s="21" t="str">
        <f t="shared" si="114"/>
        <v/>
      </c>
      <c r="AB651" t="str">
        <f t="shared" si="121"/>
        <v/>
      </c>
    </row>
    <row r="652" spans="8:28" x14ac:dyDescent="0.3">
      <c r="H652" s="21" t="str">
        <f t="shared" si="115"/>
        <v/>
      </c>
      <c r="I652" s="21" t="str">
        <f t="shared" si="116"/>
        <v/>
      </c>
      <c r="J652" s="29" t="str">
        <f t="shared" si="117"/>
        <v/>
      </c>
      <c r="N652" s="21" t="str">
        <f t="shared" si="118"/>
        <v/>
      </c>
      <c r="O652" t="str">
        <f t="shared" si="119"/>
        <v/>
      </c>
      <c r="Q652" s="29" t="str">
        <f t="shared" si="122"/>
        <v/>
      </c>
      <c r="S652" t="str">
        <f t="shared" si="120"/>
        <v/>
      </c>
      <c r="AA652" s="21" t="str">
        <f t="shared" si="114"/>
        <v/>
      </c>
      <c r="AB652" t="str">
        <f t="shared" si="121"/>
        <v/>
      </c>
    </row>
    <row r="653" spans="8:28" x14ac:dyDescent="0.3">
      <c r="H653" s="21" t="str">
        <f t="shared" si="115"/>
        <v/>
      </c>
      <c r="I653" s="21" t="str">
        <f t="shared" si="116"/>
        <v/>
      </c>
      <c r="J653" s="29" t="str">
        <f t="shared" si="117"/>
        <v/>
      </c>
      <c r="N653" s="21" t="str">
        <f t="shared" si="118"/>
        <v/>
      </c>
      <c r="O653" t="str">
        <f t="shared" si="119"/>
        <v/>
      </c>
      <c r="Q653" s="29" t="str">
        <f t="shared" si="122"/>
        <v/>
      </c>
      <c r="S653" t="str">
        <f t="shared" si="120"/>
        <v/>
      </c>
      <c r="AA653" s="21" t="str">
        <f t="shared" si="114"/>
        <v/>
      </c>
      <c r="AB653" t="str">
        <f t="shared" si="121"/>
        <v/>
      </c>
    </row>
    <row r="654" spans="8:28" x14ac:dyDescent="0.3">
      <c r="H654" s="21" t="str">
        <f t="shared" si="115"/>
        <v/>
      </c>
      <c r="I654" s="21" t="str">
        <f t="shared" si="116"/>
        <v/>
      </c>
      <c r="J654" s="29" t="str">
        <f t="shared" si="117"/>
        <v/>
      </c>
      <c r="N654" s="21" t="str">
        <f t="shared" si="118"/>
        <v/>
      </c>
      <c r="O654" t="str">
        <f t="shared" si="119"/>
        <v/>
      </c>
      <c r="Q654" s="29" t="str">
        <f t="shared" si="122"/>
        <v/>
      </c>
      <c r="S654" t="str">
        <f t="shared" si="120"/>
        <v/>
      </c>
      <c r="AA654" s="21" t="str">
        <f t="shared" si="114"/>
        <v/>
      </c>
      <c r="AB654" t="str">
        <f t="shared" si="121"/>
        <v/>
      </c>
    </row>
    <row r="655" spans="8:28" x14ac:dyDescent="0.3">
      <c r="H655" s="21" t="str">
        <f t="shared" si="115"/>
        <v/>
      </c>
      <c r="I655" s="21" t="str">
        <f t="shared" si="116"/>
        <v/>
      </c>
      <c r="J655" s="29" t="str">
        <f t="shared" si="117"/>
        <v/>
      </c>
      <c r="N655" s="21" t="str">
        <f t="shared" si="118"/>
        <v/>
      </c>
      <c r="O655" t="str">
        <f t="shared" si="119"/>
        <v/>
      </c>
      <c r="Q655" s="29" t="str">
        <f t="shared" si="122"/>
        <v/>
      </c>
      <c r="S655" t="str">
        <f t="shared" si="120"/>
        <v/>
      </c>
      <c r="AA655" s="21" t="str">
        <f t="shared" si="114"/>
        <v/>
      </c>
      <c r="AB655" t="str">
        <f t="shared" si="121"/>
        <v/>
      </c>
    </row>
    <row r="656" spans="8:28" x14ac:dyDescent="0.3">
      <c r="H656" s="21" t="str">
        <f t="shared" si="115"/>
        <v/>
      </c>
      <c r="I656" s="21" t="str">
        <f t="shared" si="116"/>
        <v/>
      </c>
      <c r="J656" s="29" t="str">
        <f t="shared" si="117"/>
        <v/>
      </c>
      <c r="N656" s="21" t="str">
        <f t="shared" si="118"/>
        <v/>
      </c>
      <c r="O656" t="str">
        <f t="shared" si="119"/>
        <v/>
      </c>
      <c r="Q656" s="29" t="str">
        <f t="shared" si="122"/>
        <v/>
      </c>
      <c r="S656" t="str">
        <f t="shared" si="120"/>
        <v/>
      </c>
      <c r="AA656" s="21" t="str">
        <f t="shared" si="114"/>
        <v/>
      </c>
      <c r="AB656" t="str">
        <f t="shared" si="121"/>
        <v/>
      </c>
    </row>
    <row r="657" spans="8:28" x14ac:dyDescent="0.3">
      <c r="H657" s="21" t="str">
        <f t="shared" si="115"/>
        <v/>
      </c>
      <c r="I657" s="21" t="str">
        <f t="shared" si="116"/>
        <v/>
      </c>
      <c r="J657" s="29" t="str">
        <f t="shared" si="117"/>
        <v/>
      </c>
      <c r="N657" s="21" t="str">
        <f t="shared" si="118"/>
        <v/>
      </c>
      <c r="O657" t="str">
        <f t="shared" si="119"/>
        <v/>
      </c>
      <c r="Q657" s="29" t="str">
        <f t="shared" si="122"/>
        <v/>
      </c>
      <c r="S657" t="str">
        <f t="shared" si="120"/>
        <v/>
      </c>
      <c r="AA657" s="21" t="str">
        <f t="shared" si="114"/>
        <v/>
      </c>
      <c r="AB657" t="str">
        <f t="shared" si="121"/>
        <v/>
      </c>
    </row>
    <row r="658" spans="8:28" x14ac:dyDescent="0.3">
      <c r="H658" s="21" t="str">
        <f t="shared" si="115"/>
        <v/>
      </c>
      <c r="I658" s="21" t="str">
        <f t="shared" si="116"/>
        <v/>
      </c>
      <c r="J658" s="29" t="str">
        <f t="shared" si="117"/>
        <v/>
      </c>
      <c r="N658" s="21" t="str">
        <f t="shared" si="118"/>
        <v/>
      </c>
      <c r="O658" t="str">
        <f t="shared" si="119"/>
        <v/>
      </c>
      <c r="Q658" s="29" t="str">
        <f t="shared" si="122"/>
        <v/>
      </c>
      <c r="S658" t="str">
        <f t="shared" si="120"/>
        <v/>
      </c>
      <c r="AA658" s="21" t="str">
        <f t="shared" si="114"/>
        <v/>
      </c>
      <c r="AB658" t="str">
        <f t="shared" si="121"/>
        <v/>
      </c>
    </row>
    <row r="659" spans="8:28" x14ac:dyDescent="0.3">
      <c r="H659" s="21" t="str">
        <f t="shared" si="115"/>
        <v/>
      </c>
      <c r="I659" s="21" t="str">
        <f t="shared" si="116"/>
        <v/>
      </c>
      <c r="J659" s="29" t="str">
        <f t="shared" si="117"/>
        <v/>
      </c>
      <c r="N659" s="21" t="str">
        <f t="shared" si="118"/>
        <v/>
      </c>
      <c r="O659" t="str">
        <f t="shared" si="119"/>
        <v/>
      </c>
      <c r="Q659" s="29" t="str">
        <f t="shared" si="122"/>
        <v/>
      </c>
      <c r="S659" t="str">
        <f t="shared" si="120"/>
        <v/>
      </c>
      <c r="AA659" s="21" t="str">
        <f t="shared" si="114"/>
        <v/>
      </c>
      <c r="AB659" t="str">
        <f t="shared" si="121"/>
        <v/>
      </c>
    </row>
    <row r="660" spans="8:28" x14ac:dyDescent="0.3">
      <c r="H660" s="21" t="str">
        <f t="shared" si="115"/>
        <v/>
      </c>
      <c r="I660" s="21" t="str">
        <f t="shared" si="116"/>
        <v/>
      </c>
      <c r="J660" s="29" t="str">
        <f t="shared" si="117"/>
        <v/>
      </c>
      <c r="N660" s="21" t="str">
        <f t="shared" si="118"/>
        <v/>
      </c>
      <c r="O660" t="str">
        <f t="shared" si="119"/>
        <v/>
      </c>
      <c r="Q660" s="29" t="str">
        <f t="shared" si="122"/>
        <v/>
      </c>
      <c r="S660" t="str">
        <f t="shared" si="120"/>
        <v/>
      </c>
      <c r="AA660" s="21" t="str">
        <f t="shared" si="114"/>
        <v/>
      </c>
      <c r="AB660" t="str">
        <f t="shared" si="121"/>
        <v/>
      </c>
    </row>
    <row r="661" spans="8:28" x14ac:dyDescent="0.3">
      <c r="H661" s="21" t="str">
        <f t="shared" si="115"/>
        <v/>
      </c>
      <c r="I661" s="21" t="str">
        <f t="shared" si="116"/>
        <v/>
      </c>
      <c r="J661" s="29" t="str">
        <f t="shared" si="117"/>
        <v/>
      </c>
      <c r="N661" s="21" t="str">
        <f t="shared" si="118"/>
        <v/>
      </c>
      <c r="O661" t="str">
        <f t="shared" si="119"/>
        <v/>
      </c>
      <c r="Q661" s="29" t="str">
        <f t="shared" si="122"/>
        <v/>
      </c>
      <c r="S661" t="str">
        <f t="shared" si="120"/>
        <v/>
      </c>
      <c r="AA661" s="21" t="str">
        <f t="shared" si="114"/>
        <v/>
      </c>
      <c r="AB661" t="str">
        <f t="shared" si="121"/>
        <v/>
      </c>
    </row>
    <row r="662" spans="8:28" x14ac:dyDescent="0.3">
      <c r="H662" s="21" t="str">
        <f t="shared" si="115"/>
        <v/>
      </c>
      <c r="I662" s="21" t="str">
        <f t="shared" si="116"/>
        <v/>
      </c>
      <c r="J662" s="29" t="str">
        <f t="shared" si="117"/>
        <v/>
      </c>
      <c r="N662" s="21" t="str">
        <f t="shared" si="118"/>
        <v/>
      </c>
      <c r="O662" t="str">
        <f t="shared" si="119"/>
        <v/>
      </c>
      <c r="Q662" s="29" t="str">
        <f t="shared" si="122"/>
        <v/>
      </c>
      <c r="S662" t="str">
        <f t="shared" si="120"/>
        <v/>
      </c>
      <c r="AA662" s="21" t="str">
        <f t="shared" si="114"/>
        <v/>
      </c>
      <c r="AB662" t="str">
        <f t="shared" si="121"/>
        <v/>
      </c>
    </row>
    <row r="663" spans="8:28" x14ac:dyDescent="0.3">
      <c r="H663" s="21" t="str">
        <f t="shared" si="115"/>
        <v/>
      </c>
      <c r="I663" s="21" t="str">
        <f t="shared" si="116"/>
        <v/>
      </c>
      <c r="J663" s="29" t="str">
        <f t="shared" si="117"/>
        <v/>
      </c>
      <c r="N663" s="21" t="str">
        <f t="shared" si="118"/>
        <v/>
      </c>
      <c r="O663" t="str">
        <f t="shared" si="119"/>
        <v/>
      </c>
      <c r="Q663" s="29" t="str">
        <f t="shared" si="122"/>
        <v/>
      </c>
      <c r="S663" t="str">
        <f t="shared" si="120"/>
        <v/>
      </c>
      <c r="AA663" s="21" t="str">
        <f t="shared" si="114"/>
        <v/>
      </c>
      <c r="AB663" t="str">
        <f t="shared" si="121"/>
        <v/>
      </c>
    </row>
    <row r="664" spans="8:28" x14ac:dyDescent="0.3">
      <c r="H664" s="21" t="str">
        <f t="shared" si="115"/>
        <v/>
      </c>
      <c r="I664" s="21" t="str">
        <f t="shared" si="116"/>
        <v/>
      </c>
      <c r="J664" s="29" t="str">
        <f t="shared" si="117"/>
        <v/>
      </c>
      <c r="N664" s="21" t="str">
        <f t="shared" si="118"/>
        <v/>
      </c>
      <c r="O664" t="str">
        <f t="shared" si="119"/>
        <v/>
      </c>
      <c r="Q664" s="29" t="str">
        <f t="shared" si="122"/>
        <v/>
      </c>
      <c r="S664" t="str">
        <f t="shared" si="120"/>
        <v/>
      </c>
      <c r="AA664" s="21" t="str">
        <f t="shared" si="114"/>
        <v/>
      </c>
      <c r="AB664" t="str">
        <f t="shared" si="121"/>
        <v/>
      </c>
    </row>
    <row r="665" spans="8:28" x14ac:dyDescent="0.3">
      <c r="H665" s="21" t="str">
        <f t="shared" si="115"/>
        <v/>
      </c>
      <c r="I665" s="21" t="str">
        <f t="shared" si="116"/>
        <v/>
      </c>
      <c r="J665" s="29" t="str">
        <f t="shared" si="117"/>
        <v/>
      </c>
      <c r="N665" s="21" t="str">
        <f t="shared" si="118"/>
        <v/>
      </c>
      <c r="O665" t="str">
        <f t="shared" si="119"/>
        <v/>
      </c>
      <c r="Q665" s="29" t="str">
        <f t="shared" si="122"/>
        <v/>
      </c>
      <c r="S665" t="str">
        <f t="shared" si="120"/>
        <v/>
      </c>
      <c r="AA665" s="21" t="str">
        <f t="shared" si="114"/>
        <v/>
      </c>
      <c r="AB665" t="str">
        <f t="shared" si="121"/>
        <v/>
      </c>
    </row>
    <row r="666" spans="8:28" x14ac:dyDescent="0.3">
      <c r="H666" s="21" t="str">
        <f t="shared" si="115"/>
        <v/>
      </c>
      <c r="I666" s="21" t="str">
        <f t="shared" si="116"/>
        <v/>
      </c>
      <c r="J666" s="29" t="str">
        <f t="shared" si="117"/>
        <v/>
      </c>
      <c r="N666" s="21" t="str">
        <f t="shared" si="118"/>
        <v/>
      </c>
      <c r="O666" t="str">
        <f t="shared" si="119"/>
        <v/>
      </c>
      <c r="Q666" s="29" t="str">
        <f t="shared" si="122"/>
        <v/>
      </c>
      <c r="S666" t="str">
        <f t="shared" si="120"/>
        <v/>
      </c>
      <c r="AA666" s="21" t="str">
        <f t="shared" si="114"/>
        <v/>
      </c>
      <c r="AB666" t="str">
        <f t="shared" si="121"/>
        <v/>
      </c>
    </row>
    <row r="667" spans="8:28" x14ac:dyDescent="0.3">
      <c r="H667" s="21" t="str">
        <f t="shared" si="115"/>
        <v/>
      </c>
      <c r="I667" s="21" t="str">
        <f t="shared" si="116"/>
        <v/>
      </c>
      <c r="J667" s="29" t="str">
        <f t="shared" si="117"/>
        <v/>
      </c>
      <c r="N667" s="21" t="str">
        <f t="shared" si="118"/>
        <v/>
      </c>
      <c r="O667" t="str">
        <f t="shared" si="119"/>
        <v/>
      </c>
      <c r="Q667" s="29" t="str">
        <f t="shared" si="122"/>
        <v/>
      </c>
      <c r="S667" t="str">
        <f t="shared" si="120"/>
        <v/>
      </c>
      <c r="AA667" s="21" t="str">
        <f t="shared" si="114"/>
        <v/>
      </c>
      <c r="AB667" t="str">
        <f t="shared" si="121"/>
        <v/>
      </c>
    </row>
    <row r="668" spans="8:28" x14ac:dyDescent="0.3">
      <c r="H668" s="21" t="str">
        <f t="shared" si="115"/>
        <v/>
      </c>
      <c r="I668" s="21" t="str">
        <f t="shared" si="116"/>
        <v/>
      </c>
      <c r="J668" s="29" t="str">
        <f t="shared" si="117"/>
        <v/>
      </c>
      <c r="N668" s="21" t="str">
        <f t="shared" si="118"/>
        <v/>
      </c>
      <c r="O668" t="str">
        <f t="shared" si="119"/>
        <v/>
      </c>
      <c r="Q668" s="29" t="str">
        <f t="shared" si="122"/>
        <v/>
      </c>
      <c r="S668" t="str">
        <f t="shared" si="120"/>
        <v/>
      </c>
      <c r="AA668" s="21" t="str">
        <f t="shared" si="114"/>
        <v/>
      </c>
      <c r="AB668" t="str">
        <f t="shared" si="121"/>
        <v/>
      </c>
    </row>
    <row r="669" spans="8:28" x14ac:dyDescent="0.3">
      <c r="H669" s="21" t="str">
        <f t="shared" si="115"/>
        <v/>
      </c>
      <c r="I669" s="21" t="str">
        <f t="shared" si="116"/>
        <v/>
      </c>
      <c r="J669" s="29" t="str">
        <f t="shared" si="117"/>
        <v/>
      </c>
      <c r="N669" s="21" t="str">
        <f t="shared" si="118"/>
        <v/>
      </c>
      <c r="O669" t="str">
        <f t="shared" si="119"/>
        <v/>
      </c>
      <c r="Q669" s="29" t="str">
        <f t="shared" si="122"/>
        <v/>
      </c>
      <c r="S669" t="str">
        <f t="shared" si="120"/>
        <v/>
      </c>
      <c r="AA669" s="21" t="str">
        <f t="shared" si="114"/>
        <v/>
      </c>
      <c r="AB669" t="str">
        <f t="shared" si="121"/>
        <v/>
      </c>
    </row>
    <row r="670" spans="8:28" x14ac:dyDescent="0.3">
      <c r="H670" s="21" t="str">
        <f t="shared" si="115"/>
        <v/>
      </c>
      <c r="I670" s="21" t="str">
        <f t="shared" si="116"/>
        <v/>
      </c>
      <c r="J670" s="29" t="str">
        <f t="shared" si="117"/>
        <v/>
      </c>
      <c r="N670" s="21" t="str">
        <f t="shared" si="118"/>
        <v/>
      </c>
      <c r="O670" t="str">
        <f t="shared" si="119"/>
        <v/>
      </c>
      <c r="Q670" s="29" t="str">
        <f t="shared" si="122"/>
        <v/>
      </c>
      <c r="S670" t="str">
        <f t="shared" si="120"/>
        <v/>
      </c>
      <c r="AA670" s="21" t="str">
        <f t="shared" si="114"/>
        <v/>
      </c>
      <c r="AB670" t="str">
        <f t="shared" si="121"/>
        <v/>
      </c>
    </row>
    <row r="671" spans="8:28" x14ac:dyDescent="0.3">
      <c r="H671" s="21" t="str">
        <f t="shared" si="115"/>
        <v/>
      </c>
      <c r="I671" s="21" t="str">
        <f t="shared" si="116"/>
        <v/>
      </c>
      <c r="J671" s="29" t="str">
        <f t="shared" si="117"/>
        <v/>
      </c>
      <c r="N671" s="21" t="str">
        <f t="shared" si="118"/>
        <v/>
      </c>
      <c r="O671" t="str">
        <f t="shared" si="119"/>
        <v/>
      </c>
      <c r="Q671" s="29" t="str">
        <f t="shared" si="122"/>
        <v/>
      </c>
      <c r="S671" t="str">
        <f t="shared" si="120"/>
        <v/>
      </c>
      <c r="AA671" s="21" t="str">
        <f t="shared" si="114"/>
        <v/>
      </c>
      <c r="AB671" t="str">
        <f t="shared" si="121"/>
        <v/>
      </c>
    </row>
    <row r="672" spans="8:28" x14ac:dyDescent="0.3">
      <c r="H672" s="21" t="str">
        <f t="shared" si="115"/>
        <v/>
      </c>
      <c r="I672" s="21" t="str">
        <f t="shared" si="116"/>
        <v/>
      </c>
      <c r="J672" s="29" t="str">
        <f t="shared" si="117"/>
        <v/>
      </c>
      <c r="N672" s="21" t="str">
        <f t="shared" si="118"/>
        <v/>
      </c>
      <c r="O672" t="str">
        <f t="shared" si="119"/>
        <v/>
      </c>
      <c r="Q672" s="29" t="str">
        <f t="shared" si="122"/>
        <v/>
      </c>
      <c r="S672" t="str">
        <f t="shared" si="120"/>
        <v/>
      </c>
      <c r="AA672" s="21" t="str">
        <f t="shared" si="114"/>
        <v/>
      </c>
      <c r="AB672" t="str">
        <f t="shared" si="121"/>
        <v/>
      </c>
    </row>
    <row r="673" spans="8:28" x14ac:dyDescent="0.3">
      <c r="H673" s="21" t="str">
        <f t="shared" si="115"/>
        <v/>
      </c>
      <c r="I673" s="21" t="str">
        <f t="shared" si="116"/>
        <v/>
      </c>
      <c r="J673" s="29" t="str">
        <f t="shared" si="117"/>
        <v/>
      </c>
      <c r="N673" s="21" t="str">
        <f t="shared" si="118"/>
        <v/>
      </c>
      <c r="O673" t="str">
        <f t="shared" si="119"/>
        <v/>
      </c>
      <c r="Q673" s="29" t="str">
        <f t="shared" si="122"/>
        <v/>
      </c>
      <c r="S673" t="str">
        <f t="shared" si="120"/>
        <v/>
      </c>
      <c r="AA673" s="21" t="str">
        <f t="shared" si="114"/>
        <v/>
      </c>
      <c r="AB673" t="str">
        <f t="shared" si="121"/>
        <v/>
      </c>
    </row>
    <row r="674" spans="8:28" x14ac:dyDescent="0.3">
      <c r="H674" s="21" t="str">
        <f t="shared" si="115"/>
        <v/>
      </c>
      <c r="I674" s="21" t="str">
        <f t="shared" si="116"/>
        <v/>
      </c>
      <c r="J674" s="29" t="str">
        <f t="shared" si="117"/>
        <v/>
      </c>
      <c r="N674" s="21" t="str">
        <f t="shared" si="118"/>
        <v/>
      </c>
      <c r="O674" t="str">
        <f t="shared" si="119"/>
        <v/>
      </c>
      <c r="Q674" s="29" t="str">
        <f t="shared" si="122"/>
        <v/>
      </c>
      <c r="S674" t="str">
        <f t="shared" si="120"/>
        <v/>
      </c>
      <c r="AA674" s="21" t="str">
        <f t="shared" si="114"/>
        <v/>
      </c>
      <c r="AB674" t="str">
        <f t="shared" si="121"/>
        <v/>
      </c>
    </row>
    <row r="675" spans="8:28" x14ac:dyDescent="0.3">
      <c r="H675" s="21" t="str">
        <f t="shared" si="115"/>
        <v/>
      </c>
      <c r="I675" s="21" t="str">
        <f t="shared" si="116"/>
        <v/>
      </c>
      <c r="J675" s="29" t="str">
        <f t="shared" si="117"/>
        <v/>
      </c>
      <c r="N675" s="21" t="str">
        <f t="shared" si="118"/>
        <v/>
      </c>
      <c r="O675" t="str">
        <f t="shared" si="119"/>
        <v/>
      </c>
      <c r="Q675" s="29" t="str">
        <f t="shared" si="122"/>
        <v/>
      </c>
      <c r="S675" t="str">
        <f t="shared" si="120"/>
        <v/>
      </c>
      <c r="AA675" s="21" t="str">
        <f t="shared" si="114"/>
        <v/>
      </c>
      <c r="AB675" t="str">
        <f t="shared" si="121"/>
        <v/>
      </c>
    </row>
    <row r="676" spans="8:28" x14ac:dyDescent="0.3">
      <c r="H676" s="21" t="str">
        <f t="shared" si="115"/>
        <v/>
      </c>
      <c r="I676" s="21" t="str">
        <f t="shared" si="116"/>
        <v/>
      </c>
      <c r="J676" s="29" t="str">
        <f t="shared" si="117"/>
        <v/>
      </c>
      <c r="N676" s="21" t="str">
        <f t="shared" si="118"/>
        <v/>
      </c>
      <c r="O676" t="str">
        <f t="shared" si="119"/>
        <v/>
      </c>
      <c r="Q676" s="29" t="str">
        <f t="shared" si="122"/>
        <v/>
      </c>
      <c r="S676" t="str">
        <f t="shared" si="120"/>
        <v/>
      </c>
      <c r="AA676" s="21" t="str">
        <f t="shared" si="114"/>
        <v/>
      </c>
      <c r="AB676" t="str">
        <f t="shared" si="121"/>
        <v/>
      </c>
    </row>
    <row r="677" spans="8:28" x14ac:dyDescent="0.3">
      <c r="H677" s="21" t="str">
        <f t="shared" si="115"/>
        <v/>
      </c>
      <c r="I677" s="21" t="str">
        <f t="shared" si="116"/>
        <v/>
      </c>
      <c r="J677" s="29" t="str">
        <f t="shared" si="117"/>
        <v/>
      </c>
      <c r="N677" s="21" t="str">
        <f t="shared" si="118"/>
        <v/>
      </c>
      <c r="O677" t="str">
        <f t="shared" si="119"/>
        <v/>
      </c>
      <c r="Q677" s="29" t="str">
        <f t="shared" si="122"/>
        <v/>
      </c>
      <c r="S677" t="str">
        <f t="shared" si="120"/>
        <v/>
      </c>
      <c r="AA677" s="21" t="str">
        <f t="shared" si="114"/>
        <v/>
      </c>
      <c r="AB677" t="str">
        <f t="shared" si="121"/>
        <v/>
      </c>
    </row>
    <row r="678" spans="8:28" x14ac:dyDescent="0.3">
      <c r="H678" s="21" t="str">
        <f t="shared" si="115"/>
        <v/>
      </c>
      <c r="I678" s="21" t="str">
        <f t="shared" si="116"/>
        <v/>
      </c>
      <c r="J678" s="29" t="str">
        <f t="shared" si="117"/>
        <v/>
      </c>
      <c r="N678" s="21" t="str">
        <f t="shared" si="118"/>
        <v/>
      </c>
      <c r="O678" t="str">
        <f t="shared" si="119"/>
        <v/>
      </c>
      <c r="Q678" s="29" t="str">
        <f t="shared" si="122"/>
        <v/>
      </c>
      <c r="S678" t="str">
        <f t="shared" si="120"/>
        <v/>
      </c>
      <c r="AA678" s="21" t="str">
        <f t="shared" si="114"/>
        <v/>
      </c>
      <c r="AB678" t="str">
        <f t="shared" si="121"/>
        <v/>
      </c>
    </row>
    <row r="679" spans="8:28" x14ac:dyDescent="0.3">
      <c r="H679" s="21" t="str">
        <f t="shared" si="115"/>
        <v/>
      </c>
      <c r="I679" s="21" t="str">
        <f t="shared" si="116"/>
        <v/>
      </c>
      <c r="J679" s="29" t="str">
        <f t="shared" si="117"/>
        <v/>
      </c>
      <c r="N679" s="21" t="str">
        <f t="shared" si="118"/>
        <v/>
      </c>
      <c r="O679" t="str">
        <f t="shared" si="119"/>
        <v/>
      </c>
      <c r="Q679" s="29" t="str">
        <f t="shared" si="122"/>
        <v/>
      </c>
      <c r="S679" t="str">
        <f t="shared" si="120"/>
        <v/>
      </c>
      <c r="AA679" s="21" t="str">
        <f t="shared" si="114"/>
        <v/>
      </c>
      <c r="AB679" t="str">
        <f t="shared" si="121"/>
        <v/>
      </c>
    </row>
    <row r="680" spans="8:28" x14ac:dyDescent="0.3">
      <c r="H680" s="21" t="str">
        <f t="shared" si="115"/>
        <v/>
      </c>
      <c r="I680" s="21" t="str">
        <f t="shared" si="116"/>
        <v/>
      </c>
      <c r="J680" s="29" t="str">
        <f t="shared" si="117"/>
        <v/>
      </c>
      <c r="N680" s="21" t="str">
        <f t="shared" si="118"/>
        <v/>
      </c>
      <c r="O680" t="str">
        <f t="shared" si="119"/>
        <v/>
      </c>
      <c r="Q680" s="29" t="str">
        <f t="shared" si="122"/>
        <v/>
      </c>
      <c r="S680" t="str">
        <f t="shared" si="120"/>
        <v/>
      </c>
      <c r="AA680" s="21" t="str">
        <f t="shared" si="114"/>
        <v/>
      </c>
      <c r="AB680" t="str">
        <f t="shared" si="121"/>
        <v/>
      </c>
    </row>
    <row r="681" spans="8:28" x14ac:dyDescent="0.3">
      <c r="H681" s="21" t="str">
        <f t="shared" si="115"/>
        <v/>
      </c>
      <c r="I681" s="21" t="str">
        <f t="shared" si="116"/>
        <v/>
      </c>
      <c r="J681" s="29" t="str">
        <f t="shared" si="117"/>
        <v/>
      </c>
      <c r="N681" s="21" t="str">
        <f t="shared" si="118"/>
        <v/>
      </c>
      <c r="O681" t="str">
        <f t="shared" si="119"/>
        <v/>
      </c>
      <c r="Q681" s="29" t="str">
        <f t="shared" si="122"/>
        <v/>
      </c>
      <c r="S681" t="str">
        <f t="shared" si="120"/>
        <v/>
      </c>
      <c r="AA681" s="21" t="str">
        <f t="shared" si="114"/>
        <v/>
      </c>
      <c r="AB681" t="str">
        <f t="shared" si="121"/>
        <v/>
      </c>
    </row>
    <row r="682" spans="8:28" x14ac:dyDescent="0.3">
      <c r="H682" s="21" t="str">
        <f t="shared" si="115"/>
        <v/>
      </c>
      <c r="I682" s="21" t="str">
        <f t="shared" si="116"/>
        <v/>
      </c>
      <c r="J682" s="29" t="str">
        <f t="shared" si="117"/>
        <v/>
      </c>
      <c r="N682" s="21" t="str">
        <f t="shared" si="118"/>
        <v/>
      </c>
      <c r="O682" t="str">
        <f t="shared" si="119"/>
        <v/>
      </c>
      <c r="Q682" s="29" t="str">
        <f t="shared" si="122"/>
        <v/>
      </c>
      <c r="S682" t="str">
        <f t="shared" si="120"/>
        <v/>
      </c>
      <c r="AA682" s="21" t="str">
        <f t="shared" si="114"/>
        <v/>
      </c>
      <c r="AB682" t="str">
        <f t="shared" si="121"/>
        <v/>
      </c>
    </row>
    <row r="683" spans="8:28" x14ac:dyDescent="0.3">
      <c r="H683" s="21" t="str">
        <f t="shared" si="115"/>
        <v/>
      </c>
      <c r="I683" s="21" t="str">
        <f t="shared" si="116"/>
        <v/>
      </c>
      <c r="J683" s="29" t="str">
        <f t="shared" si="117"/>
        <v/>
      </c>
      <c r="N683" s="21" t="str">
        <f t="shared" si="118"/>
        <v/>
      </c>
      <c r="O683" t="str">
        <f t="shared" si="119"/>
        <v/>
      </c>
      <c r="Q683" s="29" t="str">
        <f t="shared" si="122"/>
        <v/>
      </c>
      <c r="S683" t="str">
        <f t="shared" si="120"/>
        <v/>
      </c>
      <c r="AA683" s="21" t="str">
        <f t="shared" si="114"/>
        <v/>
      </c>
      <c r="AB683" t="str">
        <f t="shared" si="121"/>
        <v/>
      </c>
    </row>
    <row r="684" spans="8:28" x14ac:dyDescent="0.3">
      <c r="H684" s="21" t="str">
        <f t="shared" si="115"/>
        <v/>
      </c>
      <c r="I684" s="21" t="str">
        <f t="shared" si="116"/>
        <v/>
      </c>
      <c r="J684" s="29" t="str">
        <f t="shared" si="117"/>
        <v/>
      </c>
      <c r="N684" s="21" t="str">
        <f t="shared" si="118"/>
        <v/>
      </c>
      <c r="O684" t="str">
        <f t="shared" si="119"/>
        <v/>
      </c>
      <c r="Q684" s="29" t="str">
        <f t="shared" si="122"/>
        <v/>
      </c>
      <c r="S684" t="str">
        <f t="shared" si="120"/>
        <v/>
      </c>
      <c r="AA684" s="21" t="str">
        <f t="shared" si="114"/>
        <v/>
      </c>
      <c r="AB684" t="str">
        <f t="shared" si="121"/>
        <v/>
      </c>
    </row>
    <row r="685" spans="8:28" x14ac:dyDescent="0.3">
      <c r="H685" s="21" t="str">
        <f t="shared" si="115"/>
        <v/>
      </c>
      <c r="I685" s="21" t="str">
        <f t="shared" si="116"/>
        <v/>
      </c>
      <c r="J685" s="29" t="str">
        <f t="shared" si="117"/>
        <v/>
      </c>
      <c r="N685" s="21" t="str">
        <f t="shared" si="118"/>
        <v/>
      </c>
      <c r="O685" t="str">
        <f t="shared" si="119"/>
        <v/>
      </c>
      <c r="Q685" s="29" t="str">
        <f t="shared" si="122"/>
        <v/>
      </c>
      <c r="S685" t="str">
        <f t="shared" si="120"/>
        <v/>
      </c>
      <c r="AA685" s="21" t="str">
        <f t="shared" si="114"/>
        <v/>
      </c>
      <c r="AB685" t="str">
        <f t="shared" si="121"/>
        <v/>
      </c>
    </row>
    <row r="686" spans="8:28" x14ac:dyDescent="0.3">
      <c r="H686" s="21" t="str">
        <f t="shared" si="115"/>
        <v/>
      </c>
      <c r="I686" s="21" t="str">
        <f t="shared" si="116"/>
        <v/>
      </c>
      <c r="J686" s="29" t="str">
        <f t="shared" si="117"/>
        <v/>
      </c>
      <c r="N686" s="21" t="str">
        <f t="shared" si="118"/>
        <v/>
      </c>
      <c r="O686" t="str">
        <f t="shared" si="119"/>
        <v/>
      </c>
      <c r="Q686" s="29" t="str">
        <f t="shared" si="122"/>
        <v/>
      </c>
      <c r="S686" t="str">
        <f t="shared" si="120"/>
        <v/>
      </c>
      <c r="AA686" s="21" t="str">
        <f t="shared" si="114"/>
        <v/>
      </c>
      <c r="AB686" t="str">
        <f t="shared" si="121"/>
        <v/>
      </c>
    </row>
    <row r="687" spans="8:28" x14ac:dyDescent="0.3">
      <c r="H687" s="21" t="str">
        <f t="shared" si="115"/>
        <v/>
      </c>
      <c r="I687" s="21" t="str">
        <f t="shared" si="116"/>
        <v/>
      </c>
      <c r="J687" s="29" t="str">
        <f t="shared" si="117"/>
        <v/>
      </c>
      <c r="N687" s="21" t="str">
        <f t="shared" si="118"/>
        <v/>
      </c>
      <c r="O687" t="str">
        <f t="shared" si="119"/>
        <v/>
      </c>
      <c r="Q687" s="29" t="str">
        <f t="shared" si="122"/>
        <v/>
      </c>
      <c r="S687" t="str">
        <f t="shared" si="120"/>
        <v/>
      </c>
      <c r="AA687" s="21" t="str">
        <f t="shared" si="114"/>
        <v/>
      </c>
      <c r="AB687" t="str">
        <f t="shared" si="121"/>
        <v/>
      </c>
    </row>
    <row r="688" spans="8:28" x14ac:dyDescent="0.3">
      <c r="H688" s="21" t="str">
        <f t="shared" si="115"/>
        <v/>
      </c>
      <c r="I688" s="21" t="str">
        <f t="shared" si="116"/>
        <v/>
      </c>
      <c r="J688" s="29" t="str">
        <f t="shared" si="117"/>
        <v/>
      </c>
      <c r="N688" s="21" t="str">
        <f t="shared" si="118"/>
        <v/>
      </c>
      <c r="O688" t="str">
        <f t="shared" si="119"/>
        <v/>
      </c>
      <c r="Q688" s="29" t="str">
        <f t="shared" si="122"/>
        <v/>
      </c>
      <c r="S688" t="str">
        <f t="shared" si="120"/>
        <v/>
      </c>
      <c r="AA688" s="21" t="str">
        <f t="shared" si="114"/>
        <v/>
      </c>
      <c r="AB688" t="str">
        <f t="shared" si="121"/>
        <v/>
      </c>
    </row>
    <row r="689" spans="8:28" x14ac:dyDescent="0.3">
      <c r="H689" s="21" t="str">
        <f t="shared" si="115"/>
        <v/>
      </c>
      <c r="I689" s="21" t="str">
        <f t="shared" si="116"/>
        <v/>
      </c>
      <c r="J689" s="29" t="str">
        <f t="shared" si="117"/>
        <v/>
      </c>
      <c r="N689" s="21" t="str">
        <f t="shared" si="118"/>
        <v/>
      </c>
      <c r="O689" t="str">
        <f t="shared" si="119"/>
        <v/>
      </c>
      <c r="Q689" s="29" t="str">
        <f t="shared" si="122"/>
        <v/>
      </c>
      <c r="S689" t="str">
        <f t="shared" si="120"/>
        <v/>
      </c>
      <c r="AA689" s="21" t="str">
        <f t="shared" si="114"/>
        <v/>
      </c>
      <c r="AB689" t="str">
        <f t="shared" si="121"/>
        <v/>
      </c>
    </row>
    <row r="690" spans="8:28" x14ac:dyDescent="0.3">
      <c r="H690" s="21" t="str">
        <f t="shared" si="115"/>
        <v/>
      </c>
      <c r="I690" s="21" t="str">
        <f t="shared" si="116"/>
        <v/>
      </c>
      <c r="J690" s="29" t="str">
        <f t="shared" si="117"/>
        <v/>
      </c>
      <c r="N690" s="21" t="str">
        <f t="shared" si="118"/>
        <v/>
      </c>
      <c r="O690" t="str">
        <f t="shared" si="119"/>
        <v/>
      </c>
      <c r="Q690" s="29" t="str">
        <f t="shared" si="122"/>
        <v/>
      </c>
      <c r="S690" t="str">
        <f t="shared" si="120"/>
        <v/>
      </c>
      <c r="AA690" s="21" t="str">
        <f t="shared" si="114"/>
        <v/>
      </c>
      <c r="AB690" t="str">
        <f t="shared" si="121"/>
        <v/>
      </c>
    </row>
    <row r="691" spans="8:28" x14ac:dyDescent="0.3">
      <c r="H691" s="21" t="str">
        <f t="shared" si="115"/>
        <v/>
      </c>
      <c r="I691" s="21" t="str">
        <f t="shared" si="116"/>
        <v/>
      </c>
      <c r="J691" s="29" t="str">
        <f t="shared" si="117"/>
        <v/>
      </c>
      <c r="N691" s="21" t="str">
        <f t="shared" si="118"/>
        <v/>
      </c>
      <c r="O691" t="str">
        <f t="shared" si="119"/>
        <v/>
      </c>
      <c r="Q691" s="29" t="str">
        <f t="shared" si="122"/>
        <v/>
      </c>
      <c r="S691" t="str">
        <f t="shared" si="120"/>
        <v/>
      </c>
      <c r="AA691" s="21" t="str">
        <f t="shared" si="114"/>
        <v/>
      </c>
      <c r="AB691" t="str">
        <f t="shared" si="121"/>
        <v/>
      </c>
    </row>
    <row r="692" spans="8:28" x14ac:dyDescent="0.3">
      <c r="H692" s="21" t="str">
        <f t="shared" si="115"/>
        <v/>
      </c>
      <c r="I692" s="21" t="str">
        <f t="shared" si="116"/>
        <v/>
      </c>
      <c r="J692" s="29" t="str">
        <f t="shared" si="117"/>
        <v/>
      </c>
      <c r="N692" s="21" t="str">
        <f t="shared" si="118"/>
        <v/>
      </c>
      <c r="O692" t="str">
        <f t="shared" si="119"/>
        <v/>
      </c>
      <c r="Q692" s="29" t="str">
        <f t="shared" si="122"/>
        <v/>
      </c>
      <c r="S692" t="str">
        <f t="shared" si="120"/>
        <v/>
      </c>
      <c r="AA692" s="21" t="str">
        <f t="shared" si="114"/>
        <v/>
      </c>
      <c r="AB692" t="str">
        <f t="shared" si="121"/>
        <v/>
      </c>
    </row>
    <row r="693" spans="8:28" x14ac:dyDescent="0.3">
      <c r="H693" s="21" t="str">
        <f t="shared" si="115"/>
        <v/>
      </c>
      <c r="I693" s="21" t="str">
        <f t="shared" si="116"/>
        <v/>
      </c>
      <c r="J693" s="29" t="str">
        <f t="shared" si="117"/>
        <v/>
      </c>
      <c r="N693" s="21" t="str">
        <f t="shared" si="118"/>
        <v/>
      </c>
      <c r="O693" t="str">
        <f t="shared" si="119"/>
        <v/>
      </c>
      <c r="Q693" s="29" t="str">
        <f t="shared" si="122"/>
        <v/>
      </c>
      <c r="S693" t="str">
        <f t="shared" si="120"/>
        <v/>
      </c>
      <c r="AA693" s="21" t="str">
        <f t="shared" si="114"/>
        <v/>
      </c>
      <c r="AB693" t="str">
        <f t="shared" si="121"/>
        <v/>
      </c>
    </row>
    <row r="694" spans="8:28" x14ac:dyDescent="0.3">
      <c r="H694" s="21" t="str">
        <f t="shared" si="115"/>
        <v/>
      </c>
      <c r="I694" s="21" t="str">
        <f t="shared" si="116"/>
        <v/>
      </c>
      <c r="J694" s="29" t="str">
        <f t="shared" si="117"/>
        <v/>
      </c>
      <c r="N694" s="21" t="str">
        <f t="shared" si="118"/>
        <v/>
      </c>
      <c r="O694" t="str">
        <f t="shared" si="119"/>
        <v/>
      </c>
      <c r="Q694" s="29" t="str">
        <f t="shared" si="122"/>
        <v/>
      </c>
      <c r="S694" t="str">
        <f t="shared" si="120"/>
        <v/>
      </c>
      <c r="AA694" s="21" t="str">
        <f t="shared" si="114"/>
        <v/>
      </c>
      <c r="AB694" t="str">
        <f t="shared" si="121"/>
        <v/>
      </c>
    </row>
    <row r="695" spans="8:28" x14ac:dyDescent="0.3">
      <c r="H695" s="21" t="str">
        <f t="shared" si="115"/>
        <v/>
      </c>
      <c r="I695" s="21" t="str">
        <f t="shared" si="116"/>
        <v/>
      </c>
      <c r="J695" s="29" t="str">
        <f t="shared" si="117"/>
        <v/>
      </c>
      <c r="N695" s="21" t="str">
        <f t="shared" si="118"/>
        <v/>
      </c>
      <c r="O695" t="str">
        <f t="shared" si="119"/>
        <v/>
      </c>
      <c r="Q695" s="29" t="str">
        <f t="shared" si="122"/>
        <v/>
      </c>
      <c r="S695" t="str">
        <f t="shared" si="120"/>
        <v/>
      </c>
      <c r="AA695" s="21" t="str">
        <f t="shared" si="114"/>
        <v/>
      </c>
      <c r="AB695" t="str">
        <f t="shared" si="121"/>
        <v/>
      </c>
    </row>
    <row r="696" spans="8:28" x14ac:dyDescent="0.3">
      <c r="H696" s="21" t="str">
        <f t="shared" si="115"/>
        <v/>
      </c>
      <c r="I696" s="21" t="str">
        <f t="shared" si="116"/>
        <v/>
      </c>
      <c r="J696" s="29" t="str">
        <f t="shared" si="117"/>
        <v/>
      </c>
      <c r="N696" s="21" t="str">
        <f t="shared" si="118"/>
        <v/>
      </c>
      <c r="O696" t="str">
        <f t="shared" si="119"/>
        <v/>
      </c>
      <c r="Q696" s="29" t="str">
        <f t="shared" si="122"/>
        <v/>
      </c>
      <c r="S696" t="str">
        <f t="shared" si="120"/>
        <v/>
      </c>
      <c r="AA696" s="21" t="str">
        <f t="shared" ref="AA696:AA759" si="123">+IF(Y696="","",AA695+1)</f>
        <v/>
      </c>
      <c r="AB696" t="str">
        <f t="shared" si="121"/>
        <v/>
      </c>
    </row>
    <row r="697" spans="8:28" x14ac:dyDescent="0.3">
      <c r="H697" s="21" t="str">
        <f t="shared" si="115"/>
        <v/>
      </c>
      <c r="I697" s="21" t="str">
        <f t="shared" si="116"/>
        <v/>
      </c>
      <c r="J697" s="29" t="str">
        <f t="shared" si="117"/>
        <v/>
      </c>
      <c r="N697" s="21" t="str">
        <f t="shared" si="118"/>
        <v/>
      </c>
      <c r="O697" t="str">
        <f t="shared" si="119"/>
        <v/>
      </c>
      <c r="Q697" s="29" t="str">
        <f t="shared" si="122"/>
        <v/>
      </c>
      <c r="S697" t="str">
        <f t="shared" si="120"/>
        <v/>
      </c>
      <c r="AA697" s="21" t="str">
        <f t="shared" si="123"/>
        <v/>
      </c>
      <c r="AB697" t="str">
        <f t="shared" si="121"/>
        <v/>
      </c>
    </row>
    <row r="698" spans="8:28" x14ac:dyDescent="0.3">
      <c r="H698" s="21" t="str">
        <f t="shared" si="115"/>
        <v/>
      </c>
      <c r="I698" s="21" t="str">
        <f t="shared" si="116"/>
        <v/>
      </c>
      <c r="J698" s="29" t="str">
        <f t="shared" si="117"/>
        <v/>
      </c>
      <c r="N698" s="21" t="str">
        <f t="shared" si="118"/>
        <v/>
      </c>
      <c r="O698" t="str">
        <f t="shared" si="119"/>
        <v/>
      </c>
      <c r="Q698" s="29" t="str">
        <f t="shared" si="122"/>
        <v/>
      </c>
      <c r="S698" t="str">
        <f t="shared" si="120"/>
        <v/>
      </c>
      <c r="AA698" s="21" t="str">
        <f t="shared" si="123"/>
        <v/>
      </c>
      <c r="AB698" t="str">
        <f t="shared" si="121"/>
        <v/>
      </c>
    </row>
    <row r="699" spans="8:28" x14ac:dyDescent="0.3">
      <c r="H699" s="21" t="str">
        <f t="shared" si="115"/>
        <v/>
      </c>
      <c r="I699" s="21" t="str">
        <f t="shared" si="116"/>
        <v/>
      </c>
      <c r="J699" s="29" t="str">
        <f t="shared" si="117"/>
        <v/>
      </c>
      <c r="N699" s="21" t="str">
        <f t="shared" si="118"/>
        <v/>
      </c>
      <c r="O699" t="str">
        <f t="shared" si="119"/>
        <v/>
      </c>
      <c r="Q699" s="29" t="str">
        <f t="shared" si="122"/>
        <v/>
      </c>
      <c r="S699" t="str">
        <f t="shared" si="120"/>
        <v/>
      </c>
      <c r="AA699" s="21" t="str">
        <f t="shared" si="123"/>
        <v/>
      </c>
      <c r="AB699" t="str">
        <f t="shared" si="121"/>
        <v/>
      </c>
    </row>
    <row r="700" spans="8:28" x14ac:dyDescent="0.3">
      <c r="H700" s="21" t="str">
        <f t="shared" si="115"/>
        <v/>
      </c>
      <c r="I700" s="21" t="str">
        <f t="shared" si="116"/>
        <v/>
      </c>
      <c r="J700" s="29" t="str">
        <f t="shared" si="117"/>
        <v/>
      </c>
      <c r="N700" s="21" t="str">
        <f t="shared" si="118"/>
        <v/>
      </c>
      <c r="O700" t="str">
        <f t="shared" si="119"/>
        <v/>
      </c>
      <c r="Q700" s="29" t="str">
        <f t="shared" si="122"/>
        <v/>
      </c>
      <c r="S700" t="str">
        <f t="shared" si="120"/>
        <v/>
      </c>
      <c r="AA700" s="21" t="str">
        <f t="shared" si="123"/>
        <v/>
      </c>
      <c r="AB700" t="str">
        <f t="shared" si="121"/>
        <v/>
      </c>
    </row>
    <row r="701" spans="8:28" x14ac:dyDescent="0.3">
      <c r="H701" s="21" t="str">
        <f t="shared" si="115"/>
        <v/>
      </c>
      <c r="I701" s="21" t="str">
        <f t="shared" si="116"/>
        <v/>
      </c>
      <c r="J701" s="29" t="str">
        <f t="shared" si="117"/>
        <v/>
      </c>
      <c r="N701" s="21" t="str">
        <f t="shared" si="118"/>
        <v/>
      </c>
      <c r="O701" t="str">
        <f t="shared" si="119"/>
        <v/>
      </c>
      <c r="Q701" s="29" t="str">
        <f t="shared" si="122"/>
        <v/>
      </c>
      <c r="S701" t="str">
        <f t="shared" si="120"/>
        <v/>
      </c>
      <c r="AA701" s="21" t="str">
        <f t="shared" si="123"/>
        <v/>
      </c>
      <c r="AB701" t="str">
        <f t="shared" si="121"/>
        <v/>
      </c>
    </row>
    <row r="702" spans="8:28" x14ac:dyDescent="0.3">
      <c r="H702" s="21" t="str">
        <f t="shared" si="115"/>
        <v/>
      </c>
      <c r="I702" s="21" t="str">
        <f t="shared" si="116"/>
        <v/>
      </c>
      <c r="J702" s="29" t="str">
        <f t="shared" si="117"/>
        <v/>
      </c>
      <c r="N702" s="21" t="str">
        <f t="shared" si="118"/>
        <v/>
      </c>
      <c r="O702" t="str">
        <f t="shared" si="119"/>
        <v/>
      </c>
      <c r="Q702" s="29" t="str">
        <f t="shared" si="122"/>
        <v/>
      </c>
      <c r="S702" t="str">
        <f t="shared" si="120"/>
        <v/>
      </c>
      <c r="AA702" s="21" t="str">
        <f t="shared" si="123"/>
        <v/>
      </c>
      <c r="AB702" t="str">
        <f t="shared" si="121"/>
        <v/>
      </c>
    </row>
    <row r="703" spans="8:28" x14ac:dyDescent="0.3">
      <c r="H703" s="21" t="str">
        <f t="shared" si="115"/>
        <v/>
      </c>
      <c r="I703" s="21" t="str">
        <f t="shared" si="116"/>
        <v/>
      </c>
      <c r="J703" s="29" t="str">
        <f t="shared" si="117"/>
        <v/>
      </c>
      <c r="N703" s="21" t="str">
        <f t="shared" si="118"/>
        <v/>
      </c>
      <c r="O703" t="str">
        <f t="shared" si="119"/>
        <v/>
      </c>
      <c r="Q703" s="29" t="str">
        <f t="shared" si="122"/>
        <v/>
      </c>
      <c r="S703" t="str">
        <f t="shared" si="120"/>
        <v/>
      </c>
      <c r="AA703" s="21" t="str">
        <f t="shared" si="123"/>
        <v/>
      </c>
      <c r="AB703" t="str">
        <f t="shared" si="121"/>
        <v/>
      </c>
    </row>
    <row r="704" spans="8:28" x14ac:dyDescent="0.3">
      <c r="H704" s="21" t="str">
        <f t="shared" si="115"/>
        <v/>
      </c>
      <c r="I704" s="21" t="str">
        <f t="shared" si="116"/>
        <v/>
      </c>
      <c r="J704" s="29" t="str">
        <f t="shared" si="117"/>
        <v/>
      </c>
      <c r="N704" s="21" t="str">
        <f t="shared" si="118"/>
        <v/>
      </c>
      <c r="O704" t="str">
        <f t="shared" si="119"/>
        <v/>
      </c>
      <c r="Q704" s="29" t="str">
        <f t="shared" si="122"/>
        <v/>
      </c>
      <c r="S704" t="str">
        <f t="shared" si="120"/>
        <v/>
      </c>
      <c r="AA704" s="21" t="str">
        <f t="shared" si="123"/>
        <v/>
      </c>
      <c r="AB704" t="str">
        <f t="shared" si="121"/>
        <v/>
      </c>
    </row>
    <row r="705" spans="8:28" x14ac:dyDescent="0.3">
      <c r="H705" s="21" t="str">
        <f t="shared" si="115"/>
        <v/>
      </c>
      <c r="I705" s="21" t="str">
        <f t="shared" si="116"/>
        <v/>
      </c>
      <c r="J705" s="29" t="str">
        <f t="shared" si="117"/>
        <v/>
      </c>
      <c r="N705" s="21" t="str">
        <f t="shared" si="118"/>
        <v/>
      </c>
      <c r="O705" t="str">
        <f t="shared" si="119"/>
        <v/>
      </c>
      <c r="Q705" s="29" t="str">
        <f t="shared" si="122"/>
        <v/>
      </c>
      <c r="S705" t="str">
        <f t="shared" si="120"/>
        <v/>
      </c>
      <c r="AA705" s="21" t="str">
        <f t="shared" si="123"/>
        <v/>
      </c>
      <c r="AB705" t="str">
        <f t="shared" si="121"/>
        <v/>
      </c>
    </row>
    <row r="706" spans="8:28" x14ac:dyDescent="0.3">
      <c r="H706" s="21" t="str">
        <f t="shared" si="115"/>
        <v/>
      </c>
      <c r="I706" s="21" t="str">
        <f t="shared" si="116"/>
        <v/>
      </c>
      <c r="J706" s="29" t="str">
        <f t="shared" si="117"/>
        <v/>
      </c>
      <c r="N706" s="21" t="str">
        <f t="shared" si="118"/>
        <v/>
      </c>
      <c r="O706" t="str">
        <f t="shared" si="119"/>
        <v/>
      </c>
      <c r="Q706" s="29" t="str">
        <f t="shared" si="122"/>
        <v/>
      </c>
      <c r="S706" t="str">
        <f t="shared" si="120"/>
        <v/>
      </c>
      <c r="AA706" s="21" t="str">
        <f t="shared" si="123"/>
        <v/>
      </c>
      <c r="AB706" t="str">
        <f t="shared" si="121"/>
        <v/>
      </c>
    </row>
    <row r="707" spans="8:28" x14ac:dyDescent="0.3">
      <c r="H707" s="21" t="str">
        <f t="shared" si="115"/>
        <v/>
      </c>
      <c r="I707" s="21" t="str">
        <f t="shared" si="116"/>
        <v/>
      </c>
      <c r="J707" s="29" t="str">
        <f t="shared" si="117"/>
        <v/>
      </c>
      <c r="N707" s="21" t="str">
        <f t="shared" si="118"/>
        <v/>
      </c>
      <c r="O707" t="str">
        <f t="shared" si="119"/>
        <v/>
      </c>
      <c r="Q707" s="29" t="str">
        <f t="shared" si="122"/>
        <v/>
      </c>
      <c r="S707" t="str">
        <f t="shared" si="120"/>
        <v/>
      </c>
      <c r="AA707" s="21" t="str">
        <f t="shared" si="123"/>
        <v/>
      </c>
      <c r="AB707" t="str">
        <f t="shared" si="121"/>
        <v/>
      </c>
    </row>
    <row r="708" spans="8:28" x14ac:dyDescent="0.3">
      <c r="H708" s="21" t="str">
        <f t="shared" si="115"/>
        <v/>
      </c>
      <c r="I708" s="21" t="str">
        <f t="shared" si="116"/>
        <v/>
      </c>
      <c r="J708" s="29" t="str">
        <f t="shared" si="117"/>
        <v/>
      </c>
      <c r="N708" s="21" t="str">
        <f t="shared" si="118"/>
        <v/>
      </c>
      <c r="O708" t="str">
        <f t="shared" si="119"/>
        <v/>
      </c>
      <c r="Q708" s="29" t="str">
        <f t="shared" si="122"/>
        <v/>
      </c>
      <c r="S708" t="str">
        <f t="shared" si="120"/>
        <v/>
      </c>
      <c r="AA708" s="21" t="str">
        <f t="shared" si="123"/>
        <v/>
      </c>
      <c r="AB708" t="str">
        <f t="shared" si="121"/>
        <v/>
      </c>
    </row>
    <row r="709" spans="8:28" x14ac:dyDescent="0.3">
      <c r="H709" s="21" t="str">
        <f t="shared" ref="H709:H772" si="124">+IF(G709="","",H708+1)</f>
        <v/>
      </c>
      <c r="I709" s="21" t="str">
        <f t="shared" ref="I709:I772" si="125">+IF(H709="","",I708+1)</f>
        <v/>
      </c>
      <c r="J709" s="29" t="str">
        <f t="shared" ref="J709:J772" si="126">+IF(G709="","","T-"&amp;VLOOKUP(H709,$A$4:$C$46,3,0)+I709-1)</f>
        <v/>
      </c>
      <c r="N709" s="21" t="str">
        <f t="shared" ref="N709:N772" si="127">+IF(L709="","",N708+1)</f>
        <v/>
      </c>
      <c r="O709" t="str">
        <f t="shared" ref="O709:O772" si="128">+IF(L709="","","C-"&amp;VLOOKUP(M709,$A$4:$C$495,3,0)+N709)</f>
        <v/>
      </c>
      <c r="Q709" s="29" t="str">
        <f t="shared" si="122"/>
        <v/>
      </c>
      <c r="S709" t="str">
        <f t="shared" ref="S709:S772" si="129">+Q709</f>
        <v/>
      </c>
      <c r="AA709" s="21" t="str">
        <f t="shared" si="123"/>
        <v/>
      </c>
      <c r="AB709" t="str">
        <f t="shared" ref="AB709:AB772" si="130">+IF(Y709="","","M-"&amp;VLOOKUP(Z709,$A$4:$C$390,3,0)+AA709)</f>
        <v/>
      </c>
    </row>
    <row r="710" spans="8:28" x14ac:dyDescent="0.3">
      <c r="H710" s="21" t="str">
        <f t="shared" si="124"/>
        <v/>
      </c>
      <c r="I710" s="21" t="str">
        <f t="shared" si="125"/>
        <v/>
      </c>
      <c r="J710" s="29" t="str">
        <f t="shared" si="126"/>
        <v/>
      </c>
      <c r="N710" s="21" t="str">
        <f t="shared" si="127"/>
        <v/>
      </c>
      <c r="O710" t="str">
        <f t="shared" si="128"/>
        <v/>
      </c>
      <c r="Q710" s="29" t="str">
        <f t="shared" ref="Q710:Q773" si="131">++IF(R710="","",Q709+1)</f>
        <v/>
      </c>
      <c r="S710" t="str">
        <f t="shared" si="129"/>
        <v/>
      </c>
      <c r="AA710" s="21" t="str">
        <f t="shared" si="123"/>
        <v/>
      </c>
      <c r="AB710" t="str">
        <f t="shared" si="130"/>
        <v/>
      </c>
    </row>
    <row r="711" spans="8:28" x14ac:dyDescent="0.3">
      <c r="H711" s="21" t="str">
        <f t="shared" si="124"/>
        <v/>
      </c>
      <c r="I711" s="21" t="str">
        <f t="shared" si="125"/>
        <v/>
      </c>
      <c r="J711" s="29" t="str">
        <f t="shared" si="126"/>
        <v/>
      </c>
      <c r="N711" s="21" t="str">
        <f t="shared" si="127"/>
        <v/>
      </c>
      <c r="O711" t="str">
        <f t="shared" si="128"/>
        <v/>
      </c>
      <c r="Q711" s="29" t="str">
        <f t="shared" si="131"/>
        <v/>
      </c>
      <c r="S711" t="str">
        <f t="shared" si="129"/>
        <v/>
      </c>
      <c r="AA711" s="21" t="str">
        <f t="shared" si="123"/>
        <v/>
      </c>
      <c r="AB711" t="str">
        <f t="shared" si="130"/>
        <v/>
      </c>
    </row>
    <row r="712" spans="8:28" x14ac:dyDescent="0.3">
      <c r="H712" s="21" t="str">
        <f t="shared" si="124"/>
        <v/>
      </c>
      <c r="I712" s="21" t="str">
        <f t="shared" si="125"/>
        <v/>
      </c>
      <c r="J712" s="29" t="str">
        <f t="shared" si="126"/>
        <v/>
      </c>
      <c r="N712" s="21" t="str">
        <f t="shared" si="127"/>
        <v/>
      </c>
      <c r="O712" t="str">
        <f t="shared" si="128"/>
        <v/>
      </c>
      <c r="Q712" s="29" t="str">
        <f t="shared" si="131"/>
        <v/>
      </c>
      <c r="S712" t="str">
        <f t="shared" si="129"/>
        <v/>
      </c>
      <c r="AA712" s="21" t="str">
        <f t="shared" si="123"/>
        <v/>
      </c>
      <c r="AB712" t="str">
        <f t="shared" si="130"/>
        <v/>
      </c>
    </row>
    <row r="713" spans="8:28" x14ac:dyDescent="0.3">
      <c r="H713" s="21" t="str">
        <f t="shared" si="124"/>
        <v/>
      </c>
      <c r="I713" s="21" t="str">
        <f t="shared" si="125"/>
        <v/>
      </c>
      <c r="J713" s="29" t="str">
        <f t="shared" si="126"/>
        <v/>
      </c>
      <c r="N713" s="21" t="str">
        <f t="shared" si="127"/>
        <v/>
      </c>
      <c r="O713" t="str">
        <f t="shared" si="128"/>
        <v/>
      </c>
      <c r="Q713" s="29" t="str">
        <f t="shared" si="131"/>
        <v/>
      </c>
      <c r="S713" t="str">
        <f t="shared" si="129"/>
        <v/>
      </c>
      <c r="AA713" s="21" t="str">
        <f t="shared" si="123"/>
        <v/>
      </c>
      <c r="AB713" t="str">
        <f t="shared" si="130"/>
        <v/>
      </c>
    </row>
    <row r="714" spans="8:28" x14ac:dyDescent="0.3">
      <c r="H714" s="21" t="str">
        <f t="shared" si="124"/>
        <v/>
      </c>
      <c r="I714" s="21" t="str">
        <f t="shared" si="125"/>
        <v/>
      </c>
      <c r="J714" s="29" t="str">
        <f t="shared" si="126"/>
        <v/>
      </c>
      <c r="N714" s="21" t="str">
        <f t="shared" si="127"/>
        <v/>
      </c>
      <c r="O714" t="str">
        <f t="shared" si="128"/>
        <v/>
      </c>
      <c r="Q714" s="29" t="str">
        <f t="shared" si="131"/>
        <v/>
      </c>
      <c r="S714" t="str">
        <f t="shared" si="129"/>
        <v/>
      </c>
      <c r="AA714" s="21" t="str">
        <f t="shared" si="123"/>
        <v/>
      </c>
      <c r="AB714" t="str">
        <f t="shared" si="130"/>
        <v/>
      </c>
    </row>
    <row r="715" spans="8:28" x14ac:dyDescent="0.3">
      <c r="H715" s="21" t="str">
        <f t="shared" si="124"/>
        <v/>
      </c>
      <c r="I715" s="21" t="str">
        <f t="shared" si="125"/>
        <v/>
      </c>
      <c r="J715" s="29" t="str">
        <f t="shared" si="126"/>
        <v/>
      </c>
      <c r="N715" s="21" t="str">
        <f t="shared" si="127"/>
        <v/>
      </c>
      <c r="O715" t="str">
        <f t="shared" si="128"/>
        <v/>
      </c>
      <c r="Q715" s="29" t="str">
        <f t="shared" si="131"/>
        <v/>
      </c>
      <c r="S715" t="str">
        <f t="shared" si="129"/>
        <v/>
      </c>
      <c r="AA715" s="21" t="str">
        <f t="shared" si="123"/>
        <v/>
      </c>
      <c r="AB715" t="str">
        <f t="shared" si="130"/>
        <v/>
      </c>
    </row>
    <row r="716" spans="8:28" x14ac:dyDescent="0.3">
      <c r="H716" s="21" t="str">
        <f t="shared" si="124"/>
        <v/>
      </c>
      <c r="I716" s="21" t="str">
        <f t="shared" si="125"/>
        <v/>
      </c>
      <c r="J716" s="29" t="str">
        <f t="shared" si="126"/>
        <v/>
      </c>
      <c r="N716" s="21" t="str">
        <f t="shared" si="127"/>
        <v/>
      </c>
      <c r="O716" t="str">
        <f t="shared" si="128"/>
        <v/>
      </c>
      <c r="Q716" s="29" t="str">
        <f t="shared" si="131"/>
        <v/>
      </c>
      <c r="S716" t="str">
        <f t="shared" si="129"/>
        <v/>
      </c>
      <c r="AA716" s="21" t="str">
        <f t="shared" si="123"/>
        <v/>
      </c>
      <c r="AB716" t="str">
        <f t="shared" si="130"/>
        <v/>
      </c>
    </row>
    <row r="717" spans="8:28" x14ac:dyDescent="0.3">
      <c r="H717" s="21" t="str">
        <f t="shared" si="124"/>
        <v/>
      </c>
      <c r="I717" s="21" t="str">
        <f t="shared" si="125"/>
        <v/>
      </c>
      <c r="J717" s="29" t="str">
        <f t="shared" si="126"/>
        <v/>
      </c>
      <c r="N717" s="21" t="str">
        <f t="shared" si="127"/>
        <v/>
      </c>
      <c r="O717" t="str">
        <f t="shared" si="128"/>
        <v/>
      </c>
      <c r="Q717" s="29" t="str">
        <f t="shared" si="131"/>
        <v/>
      </c>
      <c r="S717" t="str">
        <f t="shared" si="129"/>
        <v/>
      </c>
      <c r="AA717" s="21" t="str">
        <f t="shared" si="123"/>
        <v/>
      </c>
      <c r="AB717" t="str">
        <f t="shared" si="130"/>
        <v/>
      </c>
    </row>
    <row r="718" spans="8:28" x14ac:dyDescent="0.3">
      <c r="H718" s="21" t="str">
        <f t="shared" si="124"/>
        <v/>
      </c>
      <c r="I718" s="21" t="str">
        <f t="shared" si="125"/>
        <v/>
      </c>
      <c r="J718" s="29" t="str">
        <f t="shared" si="126"/>
        <v/>
      </c>
      <c r="N718" s="21" t="str">
        <f t="shared" si="127"/>
        <v/>
      </c>
      <c r="O718" t="str">
        <f t="shared" si="128"/>
        <v/>
      </c>
      <c r="Q718" s="29" t="str">
        <f t="shared" si="131"/>
        <v/>
      </c>
      <c r="S718" t="str">
        <f t="shared" si="129"/>
        <v/>
      </c>
      <c r="AA718" s="21" t="str">
        <f t="shared" si="123"/>
        <v/>
      </c>
      <c r="AB718" t="str">
        <f t="shared" si="130"/>
        <v/>
      </c>
    </row>
    <row r="719" spans="8:28" x14ac:dyDescent="0.3">
      <c r="H719" s="21" t="str">
        <f t="shared" si="124"/>
        <v/>
      </c>
      <c r="I719" s="21" t="str">
        <f t="shared" si="125"/>
        <v/>
      </c>
      <c r="J719" s="29" t="str">
        <f t="shared" si="126"/>
        <v/>
      </c>
      <c r="N719" s="21" t="str">
        <f t="shared" si="127"/>
        <v/>
      </c>
      <c r="O719" t="str">
        <f t="shared" si="128"/>
        <v/>
      </c>
      <c r="Q719" s="29" t="str">
        <f t="shared" si="131"/>
        <v/>
      </c>
      <c r="S719" t="str">
        <f t="shared" si="129"/>
        <v/>
      </c>
      <c r="AA719" s="21" t="str">
        <f t="shared" si="123"/>
        <v/>
      </c>
      <c r="AB719" t="str">
        <f t="shared" si="130"/>
        <v/>
      </c>
    </row>
    <row r="720" spans="8:28" x14ac:dyDescent="0.3">
      <c r="H720" s="21" t="str">
        <f t="shared" si="124"/>
        <v/>
      </c>
      <c r="I720" s="21" t="str">
        <f t="shared" si="125"/>
        <v/>
      </c>
      <c r="J720" s="29" t="str">
        <f t="shared" si="126"/>
        <v/>
      </c>
      <c r="N720" s="21" t="str">
        <f t="shared" si="127"/>
        <v/>
      </c>
      <c r="O720" t="str">
        <f t="shared" si="128"/>
        <v/>
      </c>
      <c r="Q720" s="29" t="str">
        <f t="shared" si="131"/>
        <v/>
      </c>
      <c r="S720" t="str">
        <f t="shared" si="129"/>
        <v/>
      </c>
      <c r="AA720" s="21" t="str">
        <f t="shared" si="123"/>
        <v/>
      </c>
      <c r="AB720" t="str">
        <f t="shared" si="130"/>
        <v/>
      </c>
    </row>
    <row r="721" spans="8:28" x14ac:dyDescent="0.3">
      <c r="H721" s="21" t="str">
        <f t="shared" si="124"/>
        <v/>
      </c>
      <c r="I721" s="21" t="str">
        <f t="shared" si="125"/>
        <v/>
      </c>
      <c r="J721" s="29" t="str">
        <f t="shared" si="126"/>
        <v/>
      </c>
      <c r="N721" s="21" t="str">
        <f t="shared" si="127"/>
        <v/>
      </c>
      <c r="O721" t="str">
        <f t="shared" si="128"/>
        <v/>
      </c>
      <c r="Q721" s="29" t="str">
        <f t="shared" si="131"/>
        <v/>
      </c>
      <c r="S721" t="str">
        <f t="shared" si="129"/>
        <v/>
      </c>
      <c r="AA721" s="21" t="str">
        <f t="shared" si="123"/>
        <v/>
      </c>
      <c r="AB721" t="str">
        <f t="shared" si="130"/>
        <v/>
      </c>
    </row>
    <row r="722" spans="8:28" x14ac:dyDescent="0.3">
      <c r="H722" s="21" t="str">
        <f t="shared" si="124"/>
        <v/>
      </c>
      <c r="I722" s="21" t="str">
        <f t="shared" si="125"/>
        <v/>
      </c>
      <c r="J722" s="29" t="str">
        <f t="shared" si="126"/>
        <v/>
      </c>
      <c r="N722" s="21" t="str">
        <f t="shared" si="127"/>
        <v/>
      </c>
      <c r="O722" t="str">
        <f t="shared" si="128"/>
        <v/>
      </c>
      <c r="Q722" s="29" t="str">
        <f t="shared" si="131"/>
        <v/>
      </c>
      <c r="S722" t="str">
        <f t="shared" si="129"/>
        <v/>
      </c>
      <c r="AA722" s="21" t="str">
        <f t="shared" si="123"/>
        <v/>
      </c>
      <c r="AB722" t="str">
        <f t="shared" si="130"/>
        <v/>
      </c>
    </row>
    <row r="723" spans="8:28" x14ac:dyDescent="0.3">
      <c r="H723" s="21" t="str">
        <f t="shared" si="124"/>
        <v/>
      </c>
      <c r="I723" s="21" t="str">
        <f t="shared" si="125"/>
        <v/>
      </c>
      <c r="J723" s="29" t="str">
        <f t="shared" si="126"/>
        <v/>
      </c>
      <c r="N723" s="21" t="str">
        <f t="shared" si="127"/>
        <v/>
      </c>
      <c r="O723" t="str">
        <f t="shared" si="128"/>
        <v/>
      </c>
      <c r="Q723" s="29" t="str">
        <f t="shared" si="131"/>
        <v/>
      </c>
      <c r="S723" t="str">
        <f t="shared" si="129"/>
        <v/>
      </c>
      <c r="AA723" s="21" t="str">
        <f t="shared" si="123"/>
        <v/>
      </c>
      <c r="AB723" t="str">
        <f t="shared" si="130"/>
        <v/>
      </c>
    </row>
    <row r="724" spans="8:28" x14ac:dyDescent="0.3">
      <c r="H724" s="21" t="str">
        <f t="shared" si="124"/>
        <v/>
      </c>
      <c r="I724" s="21" t="str">
        <f t="shared" si="125"/>
        <v/>
      </c>
      <c r="J724" s="29" t="str">
        <f t="shared" si="126"/>
        <v/>
      </c>
      <c r="N724" s="21" t="str">
        <f t="shared" si="127"/>
        <v/>
      </c>
      <c r="O724" t="str">
        <f t="shared" si="128"/>
        <v/>
      </c>
      <c r="Q724" s="29" t="str">
        <f t="shared" si="131"/>
        <v/>
      </c>
      <c r="S724" t="str">
        <f t="shared" si="129"/>
        <v/>
      </c>
      <c r="AA724" s="21" t="str">
        <f t="shared" si="123"/>
        <v/>
      </c>
      <c r="AB724" t="str">
        <f t="shared" si="130"/>
        <v/>
      </c>
    </row>
    <row r="725" spans="8:28" x14ac:dyDescent="0.3">
      <c r="H725" s="21" t="str">
        <f t="shared" si="124"/>
        <v/>
      </c>
      <c r="I725" s="21" t="str">
        <f t="shared" si="125"/>
        <v/>
      </c>
      <c r="J725" s="29" t="str">
        <f t="shared" si="126"/>
        <v/>
      </c>
      <c r="N725" s="21" t="str">
        <f t="shared" si="127"/>
        <v/>
      </c>
      <c r="O725" t="str">
        <f t="shared" si="128"/>
        <v/>
      </c>
      <c r="Q725" s="29" t="str">
        <f t="shared" si="131"/>
        <v/>
      </c>
      <c r="S725" t="str">
        <f t="shared" si="129"/>
        <v/>
      </c>
      <c r="AA725" s="21" t="str">
        <f t="shared" si="123"/>
        <v/>
      </c>
      <c r="AB725" t="str">
        <f t="shared" si="130"/>
        <v/>
      </c>
    </row>
    <row r="726" spans="8:28" x14ac:dyDescent="0.3">
      <c r="H726" s="21" t="str">
        <f t="shared" si="124"/>
        <v/>
      </c>
      <c r="I726" s="21" t="str">
        <f t="shared" si="125"/>
        <v/>
      </c>
      <c r="J726" s="29" t="str">
        <f t="shared" si="126"/>
        <v/>
      </c>
      <c r="N726" s="21" t="str">
        <f t="shared" si="127"/>
        <v/>
      </c>
      <c r="O726" t="str">
        <f t="shared" si="128"/>
        <v/>
      </c>
      <c r="Q726" s="29" t="str">
        <f t="shared" si="131"/>
        <v/>
      </c>
      <c r="S726" t="str">
        <f t="shared" si="129"/>
        <v/>
      </c>
      <c r="AA726" s="21" t="str">
        <f t="shared" si="123"/>
        <v/>
      </c>
      <c r="AB726" t="str">
        <f t="shared" si="130"/>
        <v/>
      </c>
    </row>
    <row r="727" spans="8:28" x14ac:dyDescent="0.3">
      <c r="H727" s="21" t="str">
        <f t="shared" si="124"/>
        <v/>
      </c>
      <c r="I727" s="21" t="str">
        <f t="shared" si="125"/>
        <v/>
      </c>
      <c r="J727" s="29" t="str">
        <f t="shared" si="126"/>
        <v/>
      </c>
      <c r="N727" s="21" t="str">
        <f t="shared" si="127"/>
        <v/>
      </c>
      <c r="O727" t="str">
        <f t="shared" si="128"/>
        <v/>
      </c>
      <c r="Q727" s="29" t="str">
        <f t="shared" si="131"/>
        <v/>
      </c>
      <c r="S727" t="str">
        <f t="shared" si="129"/>
        <v/>
      </c>
      <c r="AA727" s="21" t="str">
        <f t="shared" si="123"/>
        <v/>
      </c>
      <c r="AB727" t="str">
        <f t="shared" si="130"/>
        <v/>
      </c>
    </row>
    <row r="728" spans="8:28" x14ac:dyDescent="0.3">
      <c r="H728" s="21" t="str">
        <f t="shared" si="124"/>
        <v/>
      </c>
      <c r="I728" s="21" t="str">
        <f t="shared" si="125"/>
        <v/>
      </c>
      <c r="J728" s="29" t="str">
        <f t="shared" si="126"/>
        <v/>
      </c>
      <c r="N728" s="21" t="str">
        <f t="shared" si="127"/>
        <v/>
      </c>
      <c r="O728" t="str">
        <f t="shared" si="128"/>
        <v/>
      </c>
      <c r="Q728" s="29" t="str">
        <f t="shared" si="131"/>
        <v/>
      </c>
      <c r="S728" t="str">
        <f t="shared" si="129"/>
        <v/>
      </c>
      <c r="AA728" s="21" t="str">
        <f t="shared" si="123"/>
        <v/>
      </c>
      <c r="AB728" t="str">
        <f t="shared" si="130"/>
        <v/>
      </c>
    </row>
    <row r="729" spans="8:28" x14ac:dyDescent="0.3">
      <c r="H729" s="21" t="str">
        <f t="shared" si="124"/>
        <v/>
      </c>
      <c r="I729" s="21" t="str">
        <f t="shared" si="125"/>
        <v/>
      </c>
      <c r="J729" s="29" t="str">
        <f t="shared" si="126"/>
        <v/>
      </c>
      <c r="N729" s="21" t="str">
        <f t="shared" si="127"/>
        <v/>
      </c>
      <c r="O729" t="str">
        <f t="shared" si="128"/>
        <v/>
      </c>
      <c r="Q729" s="29" t="str">
        <f t="shared" si="131"/>
        <v/>
      </c>
      <c r="S729" t="str">
        <f t="shared" si="129"/>
        <v/>
      </c>
      <c r="AA729" s="21" t="str">
        <f t="shared" si="123"/>
        <v/>
      </c>
      <c r="AB729" t="str">
        <f t="shared" si="130"/>
        <v/>
      </c>
    </row>
    <row r="730" spans="8:28" x14ac:dyDescent="0.3">
      <c r="H730" s="21" t="str">
        <f t="shared" si="124"/>
        <v/>
      </c>
      <c r="I730" s="21" t="str">
        <f t="shared" si="125"/>
        <v/>
      </c>
      <c r="J730" s="29" t="str">
        <f t="shared" si="126"/>
        <v/>
      </c>
      <c r="N730" s="21" t="str">
        <f t="shared" si="127"/>
        <v/>
      </c>
      <c r="O730" t="str">
        <f t="shared" si="128"/>
        <v/>
      </c>
      <c r="Q730" s="29" t="str">
        <f t="shared" si="131"/>
        <v/>
      </c>
      <c r="S730" t="str">
        <f t="shared" si="129"/>
        <v/>
      </c>
      <c r="AA730" s="21" t="str">
        <f t="shared" si="123"/>
        <v/>
      </c>
      <c r="AB730" t="str">
        <f t="shared" si="130"/>
        <v/>
      </c>
    </row>
    <row r="731" spans="8:28" x14ac:dyDescent="0.3">
      <c r="H731" s="21" t="str">
        <f t="shared" si="124"/>
        <v/>
      </c>
      <c r="I731" s="21" t="str">
        <f t="shared" si="125"/>
        <v/>
      </c>
      <c r="J731" s="29" t="str">
        <f t="shared" si="126"/>
        <v/>
      </c>
      <c r="N731" s="21" t="str">
        <f t="shared" si="127"/>
        <v/>
      </c>
      <c r="O731" t="str">
        <f t="shared" si="128"/>
        <v/>
      </c>
      <c r="Q731" s="29" t="str">
        <f t="shared" si="131"/>
        <v/>
      </c>
      <c r="S731" t="str">
        <f t="shared" si="129"/>
        <v/>
      </c>
      <c r="AA731" s="21" t="str">
        <f t="shared" si="123"/>
        <v/>
      </c>
      <c r="AB731" t="str">
        <f t="shared" si="130"/>
        <v/>
      </c>
    </row>
    <row r="732" spans="8:28" x14ac:dyDescent="0.3">
      <c r="H732" s="21" t="str">
        <f t="shared" si="124"/>
        <v/>
      </c>
      <c r="I732" s="21" t="str">
        <f t="shared" si="125"/>
        <v/>
      </c>
      <c r="J732" s="29" t="str">
        <f t="shared" si="126"/>
        <v/>
      </c>
      <c r="N732" s="21" t="str">
        <f t="shared" si="127"/>
        <v/>
      </c>
      <c r="O732" t="str">
        <f t="shared" si="128"/>
        <v/>
      </c>
      <c r="Q732" s="29" t="str">
        <f t="shared" si="131"/>
        <v/>
      </c>
      <c r="S732" t="str">
        <f t="shared" si="129"/>
        <v/>
      </c>
      <c r="AA732" s="21" t="str">
        <f t="shared" si="123"/>
        <v/>
      </c>
      <c r="AB732" t="str">
        <f t="shared" si="130"/>
        <v/>
      </c>
    </row>
    <row r="733" spans="8:28" x14ac:dyDescent="0.3">
      <c r="H733" s="21" t="str">
        <f t="shared" si="124"/>
        <v/>
      </c>
      <c r="I733" s="21" t="str">
        <f t="shared" si="125"/>
        <v/>
      </c>
      <c r="J733" s="29" t="str">
        <f t="shared" si="126"/>
        <v/>
      </c>
      <c r="N733" s="21" t="str">
        <f t="shared" si="127"/>
        <v/>
      </c>
      <c r="O733" t="str">
        <f t="shared" si="128"/>
        <v/>
      </c>
      <c r="Q733" s="29" t="str">
        <f t="shared" si="131"/>
        <v/>
      </c>
      <c r="S733" t="str">
        <f t="shared" si="129"/>
        <v/>
      </c>
      <c r="AA733" s="21" t="str">
        <f t="shared" si="123"/>
        <v/>
      </c>
      <c r="AB733" t="str">
        <f t="shared" si="130"/>
        <v/>
      </c>
    </row>
    <row r="734" spans="8:28" x14ac:dyDescent="0.3">
      <c r="H734" s="21" t="str">
        <f t="shared" si="124"/>
        <v/>
      </c>
      <c r="I734" s="21" t="str">
        <f t="shared" si="125"/>
        <v/>
      </c>
      <c r="J734" s="29" t="str">
        <f t="shared" si="126"/>
        <v/>
      </c>
      <c r="N734" s="21" t="str">
        <f t="shared" si="127"/>
        <v/>
      </c>
      <c r="O734" t="str">
        <f t="shared" si="128"/>
        <v/>
      </c>
      <c r="Q734" s="29" t="str">
        <f t="shared" si="131"/>
        <v/>
      </c>
      <c r="S734" t="str">
        <f t="shared" si="129"/>
        <v/>
      </c>
      <c r="AA734" s="21" t="str">
        <f t="shared" si="123"/>
        <v/>
      </c>
      <c r="AB734" t="str">
        <f t="shared" si="130"/>
        <v/>
      </c>
    </row>
    <row r="735" spans="8:28" x14ac:dyDescent="0.3">
      <c r="H735" s="21" t="str">
        <f t="shared" si="124"/>
        <v/>
      </c>
      <c r="I735" s="21" t="str">
        <f t="shared" si="125"/>
        <v/>
      </c>
      <c r="J735" s="29" t="str">
        <f t="shared" si="126"/>
        <v/>
      </c>
      <c r="N735" s="21" t="str">
        <f t="shared" si="127"/>
        <v/>
      </c>
      <c r="O735" t="str">
        <f t="shared" si="128"/>
        <v/>
      </c>
      <c r="Q735" s="29" t="str">
        <f t="shared" si="131"/>
        <v/>
      </c>
      <c r="S735" t="str">
        <f t="shared" si="129"/>
        <v/>
      </c>
      <c r="AA735" s="21" t="str">
        <f t="shared" si="123"/>
        <v/>
      </c>
      <c r="AB735" t="str">
        <f t="shared" si="130"/>
        <v/>
      </c>
    </row>
    <row r="736" spans="8:28" x14ac:dyDescent="0.3">
      <c r="H736" s="21" t="str">
        <f t="shared" si="124"/>
        <v/>
      </c>
      <c r="I736" s="21" t="str">
        <f t="shared" si="125"/>
        <v/>
      </c>
      <c r="J736" s="29" t="str">
        <f t="shared" si="126"/>
        <v/>
      </c>
      <c r="N736" s="21" t="str">
        <f t="shared" si="127"/>
        <v/>
      </c>
      <c r="O736" t="str">
        <f t="shared" si="128"/>
        <v/>
      </c>
      <c r="Q736" s="29" t="str">
        <f t="shared" si="131"/>
        <v/>
      </c>
      <c r="S736" t="str">
        <f t="shared" si="129"/>
        <v/>
      </c>
      <c r="AA736" s="21" t="str">
        <f t="shared" si="123"/>
        <v/>
      </c>
      <c r="AB736" t="str">
        <f t="shared" si="130"/>
        <v/>
      </c>
    </row>
    <row r="737" spans="8:28" x14ac:dyDescent="0.3">
      <c r="H737" s="21" t="str">
        <f t="shared" si="124"/>
        <v/>
      </c>
      <c r="I737" s="21" t="str">
        <f t="shared" si="125"/>
        <v/>
      </c>
      <c r="J737" s="29" t="str">
        <f t="shared" si="126"/>
        <v/>
      </c>
      <c r="N737" s="21" t="str">
        <f t="shared" si="127"/>
        <v/>
      </c>
      <c r="O737" t="str">
        <f t="shared" si="128"/>
        <v/>
      </c>
      <c r="Q737" s="29" t="str">
        <f t="shared" si="131"/>
        <v/>
      </c>
      <c r="S737" t="str">
        <f t="shared" si="129"/>
        <v/>
      </c>
      <c r="AA737" s="21" t="str">
        <f t="shared" si="123"/>
        <v/>
      </c>
      <c r="AB737" t="str">
        <f t="shared" si="130"/>
        <v/>
      </c>
    </row>
    <row r="738" spans="8:28" x14ac:dyDescent="0.3">
      <c r="H738" s="21" t="str">
        <f t="shared" si="124"/>
        <v/>
      </c>
      <c r="I738" s="21" t="str">
        <f t="shared" si="125"/>
        <v/>
      </c>
      <c r="J738" s="29" t="str">
        <f t="shared" si="126"/>
        <v/>
      </c>
      <c r="N738" s="21" t="str">
        <f t="shared" si="127"/>
        <v/>
      </c>
      <c r="O738" t="str">
        <f t="shared" si="128"/>
        <v/>
      </c>
      <c r="Q738" s="29" t="str">
        <f t="shared" si="131"/>
        <v/>
      </c>
      <c r="S738" t="str">
        <f t="shared" si="129"/>
        <v/>
      </c>
      <c r="AA738" s="21" t="str">
        <f t="shared" si="123"/>
        <v/>
      </c>
      <c r="AB738" t="str">
        <f t="shared" si="130"/>
        <v/>
      </c>
    </row>
    <row r="739" spans="8:28" x14ac:dyDescent="0.3">
      <c r="H739" s="21" t="str">
        <f t="shared" si="124"/>
        <v/>
      </c>
      <c r="I739" s="21" t="str">
        <f t="shared" si="125"/>
        <v/>
      </c>
      <c r="J739" s="29" t="str">
        <f t="shared" si="126"/>
        <v/>
      </c>
      <c r="N739" s="21" t="str">
        <f t="shared" si="127"/>
        <v/>
      </c>
      <c r="O739" t="str">
        <f t="shared" si="128"/>
        <v/>
      </c>
      <c r="Q739" s="29" t="str">
        <f t="shared" si="131"/>
        <v/>
      </c>
      <c r="S739" t="str">
        <f t="shared" si="129"/>
        <v/>
      </c>
      <c r="AA739" s="21" t="str">
        <f t="shared" si="123"/>
        <v/>
      </c>
      <c r="AB739" t="str">
        <f t="shared" si="130"/>
        <v/>
      </c>
    </row>
    <row r="740" spans="8:28" x14ac:dyDescent="0.3">
      <c r="H740" s="21" t="str">
        <f t="shared" si="124"/>
        <v/>
      </c>
      <c r="I740" s="21" t="str">
        <f t="shared" si="125"/>
        <v/>
      </c>
      <c r="J740" s="29" t="str">
        <f t="shared" si="126"/>
        <v/>
      </c>
      <c r="N740" s="21" t="str">
        <f t="shared" si="127"/>
        <v/>
      </c>
      <c r="O740" t="str">
        <f t="shared" si="128"/>
        <v/>
      </c>
      <c r="Q740" s="29" t="str">
        <f t="shared" si="131"/>
        <v/>
      </c>
      <c r="S740" t="str">
        <f t="shared" si="129"/>
        <v/>
      </c>
      <c r="AA740" s="21" t="str">
        <f t="shared" si="123"/>
        <v/>
      </c>
      <c r="AB740" t="str">
        <f t="shared" si="130"/>
        <v/>
      </c>
    </row>
    <row r="741" spans="8:28" x14ac:dyDescent="0.3">
      <c r="H741" s="21" t="str">
        <f t="shared" si="124"/>
        <v/>
      </c>
      <c r="I741" s="21" t="str">
        <f t="shared" si="125"/>
        <v/>
      </c>
      <c r="J741" s="29" t="str">
        <f t="shared" si="126"/>
        <v/>
      </c>
      <c r="N741" s="21" t="str">
        <f t="shared" si="127"/>
        <v/>
      </c>
      <c r="O741" t="str">
        <f t="shared" si="128"/>
        <v/>
      </c>
      <c r="Q741" s="29" t="str">
        <f t="shared" si="131"/>
        <v/>
      </c>
      <c r="S741" t="str">
        <f t="shared" si="129"/>
        <v/>
      </c>
      <c r="AA741" s="21" t="str">
        <f t="shared" si="123"/>
        <v/>
      </c>
      <c r="AB741" t="str">
        <f t="shared" si="130"/>
        <v/>
      </c>
    </row>
    <row r="742" spans="8:28" x14ac:dyDescent="0.3">
      <c r="H742" s="21" t="str">
        <f t="shared" si="124"/>
        <v/>
      </c>
      <c r="I742" s="21" t="str">
        <f t="shared" si="125"/>
        <v/>
      </c>
      <c r="J742" s="29" t="str">
        <f t="shared" si="126"/>
        <v/>
      </c>
      <c r="N742" s="21" t="str">
        <f t="shared" si="127"/>
        <v/>
      </c>
      <c r="O742" t="str">
        <f t="shared" si="128"/>
        <v/>
      </c>
      <c r="Q742" s="29" t="str">
        <f t="shared" si="131"/>
        <v/>
      </c>
      <c r="S742" t="str">
        <f t="shared" si="129"/>
        <v/>
      </c>
      <c r="AA742" s="21" t="str">
        <f t="shared" si="123"/>
        <v/>
      </c>
      <c r="AB742" t="str">
        <f t="shared" si="130"/>
        <v/>
      </c>
    </row>
    <row r="743" spans="8:28" x14ac:dyDescent="0.3">
      <c r="H743" s="21" t="str">
        <f t="shared" si="124"/>
        <v/>
      </c>
      <c r="I743" s="21" t="str">
        <f t="shared" si="125"/>
        <v/>
      </c>
      <c r="J743" s="29" t="str">
        <f t="shared" si="126"/>
        <v/>
      </c>
      <c r="N743" s="21" t="str">
        <f t="shared" si="127"/>
        <v/>
      </c>
      <c r="O743" t="str">
        <f t="shared" si="128"/>
        <v/>
      </c>
      <c r="Q743" s="29" t="str">
        <f t="shared" si="131"/>
        <v/>
      </c>
      <c r="S743" t="str">
        <f t="shared" si="129"/>
        <v/>
      </c>
      <c r="AA743" s="21" t="str">
        <f t="shared" si="123"/>
        <v/>
      </c>
      <c r="AB743" t="str">
        <f t="shared" si="130"/>
        <v/>
      </c>
    </row>
    <row r="744" spans="8:28" x14ac:dyDescent="0.3">
      <c r="H744" s="21" t="str">
        <f t="shared" si="124"/>
        <v/>
      </c>
      <c r="I744" s="21" t="str">
        <f t="shared" si="125"/>
        <v/>
      </c>
      <c r="J744" s="29" t="str">
        <f t="shared" si="126"/>
        <v/>
      </c>
      <c r="N744" s="21" t="str">
        <f t="shared" si="127"/>
        <v/>
      </c>
      <c r="O744" t="str">
        <f t="shared" si="128"/>
        <v/>
      </c>
      <c r="Q744" s="29" t="str">
        <f t="shared" si="131"/>
        <v/>
      </c>
      <c r="S744" t="str">
        <f t="shared" si="129"/>
        <v/>
      </c>
      <c r="AA744" s="21" t="str">
        <f t="shared" si="123"/>
        <v/>
      </c>
      <c r="AB744" t="str">
        <f t="shared" si="130"/>
        <v/>
      </c>
    </row>
    <row r="745" spans="8:28" x14ac:dyDescent="0.3">
      <c r="H745" s="21" t="str">
        <f t="shared" si="124"/>
        <v/>
      </c>
      <c r="I745" s="21" t="str">
        <f t="shared" si="125"/>
        <v/>
      </c>
      <c r="J745" s="29" t="str">
        <f t="shared" si="126"/>
        <v/>
      </c>
      <c r="N745" s="21" t="str">
        <f t="shared" si="127"/>
        <v/>
      </c>
      <c r="O745" t="str">
        <f t="shared" si="128"/>
        <v/>
      </c>
      <c r="Q745" s="29" t="str">
        <f t="shared" si="131"/>
        <v/>
      </c>
      <c r="S745" t="str">
        <f t="shared" si="129"/>
        <v/>
      </c>
      <c r="AA745" s="21" t="str">
        <f t="shared" si="123"/>
        <v/>
      </c>
      <c r="AB745" t="str">
        <f t="shared" si="130"/>
        <v/>
      </c>
    </row>
    <row r="746" spans="8:28" x14ac:dyDescent="0.3">
      <c r="H746" s="21" t="str">
        <f t="shared" si="124"/>
        <v/>
      </c>
      <c r="I746" s="21" t="str">
        <f t="shared" si="125"/>
        <v/>
      </c>
      <c r="J746" s="29" t="str">
        <f t="shared" si="126"/>
        <v/>
      </c>
      <c r="N746" s="21" t="str">
        <f t="shared" si="127"/>
        <v/>
      </c>
      <c r="O746" t="str">
        <f t="shared" si="128"/>
        <v/>
      </c>
      <c r="Q746" s="29" t="str">
        <f t="shared" si="131"/>
        <v/>
      </c>
      <c r="S746" t="str">
        <f t="shared" si="129"/>
        <v/>
      </c>
      <c r="AA746" s="21" t="str">
        <f t="shared" si="123"/>
        <v/>
      </c>
      <c r="AB746" t="str">
        <f t="shared" si="130"/>
        <v/>
      </c>
    </row>
    <row r="747" spans="8:28" x14ac:dyDescent="0.3">
      <c r="H747" s="21" t="str">
        <f t="shared" si="124"/>
        <v/>
      </c>
      <c r="I747" s="21" t="str">
        <f t="shared" si="125"/>
        <v/>
      </c>
      <c r="J747" s="29" t="str">
        <f t="shared" si="126"/>
        <v/>
      </c>
      <c r="N747" s="21" t="str">
        <f t="shared" si="127"/>
        <v/>
      </c>
      <c r="O747" t="str">
        <f t="shared" si="128"/>
        <v/>
      </c>
      <c r="Q747" s="29" t="str">
        <f t="shared" si="131"/>
        <v/>
      </c>
      <c r="S747" t="str">
        <f t="shared" si="129"/>
        <v/>
      </c>
      <c r="AA747" s="21" t="str">
        <f t="shared" si="123"/>
        <v/>
      </c>
      <c r="AB747" t="str">
        <f t="shared" si="130"/>
        <v/>
      </c>
    </row>
    <row r="748" spans="8:28" x14ac:dyDescent="0.3">
      <c r="H748" s="21" t="str">
        <f t="shared" si="124"/>
        <v/>
      </c>
      <c r="I748" s="21" t="str">
        <f t="shared" si="125"/>
        <v/>
      </c>
      <c r="J748" s="29" t="str">
        <f t="shared" si="126"/>
        <v/>
      </c>
      <c r="N748" s="21" t="str">
        <f t="shared" si="127"/>
        <v/>
      </c>
      <c r="O748" t="str">
        <f t="shared" si="128"/>
        <v/>
      </c>
      <c r="Q748" s="29" t="str">
        <f t="shared" si="131"/>
        <v/>
      </c>
      <c r="S748" t="str">
        <f t="shared" si="129"/>
        <v/>
      </c>
      <c r="AA748" s="21" t="str">
        <f t="shared" si="123"/>
        <v/>
      </c>
      <c r="AB748" t="str">
        <f t="shared" si="130"/>
        <v/>
      </c>
    </row>
    <row r="749" spans="8:28" x14ac:dyDescent="0.3">
      <c r="H749" s="21" t="str">
        <f t="shared" si="124"/>
        <v/>
      </c>
      <c r="I749" s="21" t="str">
        <f t="shared" si="125"/>
        <v/>
      </c>
      <c r="J749" s="29" t="str">
        <f t="shared" si="126"/>
        <v/>
      </c>
      <c r="N749" s="21" t="str">
        <f t="shared" si="127"/>
        <v/>
      </c>
      <c r="O749" t="str">
        <f t="shared" si="128"/>
        <v/>
      </c>
      <c r="Q749" s="29" t="str">
        <f t="shared" si="131"/>
        <v/>
      </c>
      <c r="S749" t="str">
        <f t="shared" si="129"/>
        <v/>
      </c>
      <c r="AA749" s="21" t="str">
        <f t="shared" si="123"/>
        <v/>
      </c>
      <c r="AB749" t="str">
        <f t="shared" si="130"/>
        <v/>
      </c>
    </row>
    <row r="750" spans="8:28" x14ac:dyDescent="0.3">
      <c r="H750" s="21" t="str">
        <f t="shared" si="124"/>
        <v/>
      </c>
      <c r="I750" s="21" t="str">
        <f t="shared" si="125"/>
        <v/>
      </c>
      <c r="J750" s="29" t="str">
        <f t="shared" si="126"/>
        <v/>
      </c>
      <c r="N750" s="21" t="str">
        <f t="shared" si="127"/>
        <v/>
      </c>
      <c r="O750" t="str">
        <f t="shared" si="128"/>
        <v/>
      </c>
      <c r="Q750" s="29" t="str">
        <f t="shared" si="131"/>
        <v/>
      </c>
      <c r="S750" t="str">
        <f t="shared" si="129"/>
        <v/>
      </c>
      <c r="AA750" s="21" t="str">
        <f t="shared" si="123"/>
        <v/>
      </c>
      <c r="AB750" t="str">
        <f t="shared" si="130"/>
        <v/>
      </c>
    </row>
    <row r="751" spans="8:28" x14ac:dyDescent="0.3">
      <c r="H751" s="21" t="str">
        <f t="shared" si="124"/>
        <v/>
      </c>
      <c r="I751" s="21" t="str">
        <f t="shared" si="125"/>
        <v/>
      </c>
      <c r="J751" s="29" t="str">
        <f t="shared" si="126"/>
        <v/>
      </c>
      <c r="N751" s="21" t="str">
        <f t="shared" si="127"/>
        <v/>
      </c>
      <c r="O751" t="str">
        <f t="shared" si="128"/>
        <v/>
      </c>
      <c r="Q751" s="29" t="str">
        <f t="shared" si="131"/>
        <v/>
      </c>
      <c r="S751" t="str">
        <f t="shared" si="129"/>
        <v/>
      </c>
      <c r="AA751" s="21" t="str">
        <f t="shared" si="123"/>
        <v/>
      </c>
      <c r="AB751" t="str">
        <f t="shared" si="130"/>
        <v/>
      </c>
    </row>
    <row r="752" spans="8:28" x14ac:dyDescent="0.3">
      <c r="H752" s="21" t="str">
        <f t="shared" si="124"/>
        <v/>
      </c>
      <c r="I752" s="21" t="str">
        <f t="shared" si="125"/>
        <v/>
      </c>
      <c r="J752" s="29" t="str">
        <f t="shared" si="126"/>
        <v/>
      </c>
      <c r="N752" s="21" t="str">
        <f t="shared" si="127"/>
        <v/>
      </c>
      <c r="O752" t="str">
        <f t="shared" si="128"/>
        <v/>
      </c>
      <c r="Q752" s="29" t="str">
        <f t="shared" si="131"/>
        <v/>
      </c>
      <c r="S752" t="str">
        <f t="shared" si="129"/>
        <v/>
      </c>
      <c r="AA752" s="21" t="str">
        <f t="shared" si="123"/>
        <v/>
      </c>
      <c r="AB752" t="str">
        <f t="shared" si="130"/>
        <v/>
      </c>
    </row>
    <row r="753" spans="8:28" x14ac:dyDescent="0.3">
      <c r="H753" s="21" t="str">
        <f t="shared" si="124"/>
        <v/>
      </c>
      <c r="I753" s="21" t="str">
        <f t="shared" si="125"/>
        <v/>
      </c>
      <c r="J753" s="29" t="str">
        <f t="shared" si="126"/>
        <v/>
      </c>
      <c r="N753" s="21" t="str">
        <f t="shared" si="127"/>
        <v/>
      </c>
      <c r="O753" t="str">
        <f t="shared" si="128"/>
        <v/>
      </c>
      <c r="Q753" s="29" t="str">
        <f t="shared" si="131"/>
        <v/>
      </c>
      <c r="S753" t="str">
        <f t="shared" si="129"/>
        <v/>
      </c>
      <c r="AA753" s="21" t="str">
        <f t="shared" si="123"/>
        <v/>
      </c>
      <c r="AB753" t="str">
        <f t="shared" si="130"/>
        <v/>
      </c>
    </row>
    <row r="754" spans="8:28" x14ac:dyDescent="0.3">
      <c r="H754" s="21" t="str">
        <f t="shared" si="124"/>
        <v/>
      </c>
      <c r="I754" s="21" t="str">
        <f t="shared" si="125"/>
        <v/>
      </c>
      <c r="J754" s="29" t="str">
        <f t="shared" si="126"/>
        <v/>
      </c>
      <c r="N754" s="21" t="str">
        <f t="shared" si="127"/>
        <v/>
      </c>
      <c r="O754" t="str">
        <f t="shared" si="128"/>
        <v/>
      </c>
      <c r="Q754" s="29" t="str">
        <f t="shared" si="131"/>
        <v/>
      </c>
      <c r="S754" t="str">
        <f t="shared" si="129"/>
        <v/>
      </c>
      <c r="AA754" s="21" t="str">
        <f t="shared" si="123"/>
        <v/>
      </c>
      <c r="AB754" t="str">
        <f t="shared" si="130"/>
        <v/>
      </c>
    </row>
    <row r="755" spans="8:28" x14ac:dyDescent="0.3">
      <c r="H755" s="21" t="str">
        <f t="shared" si="124"/>
        <v/>
      </c>
      <c r="I755" s="21" t="str">
        <f t="shared" si="125"/>
        <v/>
      </c>
      <c r="J755" s="29" t="str">
        <f t="shared" si="126"/>
        <v/>
      </c>
      <c r="N755" s="21" t="str">
        <f t="shared" si="127"/>
        <v/>
      </c>
      <c r="O755" t="str">
        <f t="shared" si="128"/>
        <v/>
      </c>
      <c r="Q755" s="29" t="str">
        <f t="shared" si="131"/>
        <v/>
      </c>
      <c r="S755" t="str">
        <f t="shared" si="129"/>
        <v/>
      </c>
      <c r="AA755" s="21" t="str">
        <f t="shared" si="123"/>
        <v/>
      </c>
      <c r="AB755" t="str">
        <f t="shared" si="130"/>
        <v/>
      </c>
    </row>
    <row r="756" spans="8:28" x14ac:dyDescent="0.3">
      <c r="H756" s="21" t="str">
        <f t="shared" si="124"/>
        <v/>
      </c>
      <c r="I756" s="21" t="str">
        <f t="shared" si="125"/>
        <v/>
      </c>
      <c r="J756" s="29" t="str">
        <f t="shared" si="126"/>
        <v/>
      </c>
      <c r="N756" s="21" t="str">
        <f t="shared" si="127"/>
        <v/>
      </c>
      <c r="O756" t="str">
        <f t="shared" si="128"/>
        <v/>
      </c>
      <c r="Q756" s="29" t="str">
        <f t="shared" si="131"/>
        <v/>
      </c>
      <c r="S756" t="str">
        <f t="shared" si="129"/>
        <v/>
      </c>
      <c r="AA756" s="21" t="str">
        <f t="shared" si="123"/>
        <v/>
      </c>
      <c r="AB756" t="str">
        <f t="shared" si="130"/>
        <v/>
      </c>
    </row>
    <row r="757" spans="8:28" x14ac:dyDescent="0.3">
      <c r="H757" s="21" t="str">
        <f t="shared" si="124"/>
        <v/>
      </c>
      <c r="I757" s="21" t="str">
        <f t="shared" si="125"/>
        <v/>
      </c>
      <c r="J757" s="29" t="str">
        <f t="shared" si="126"/>
        <v/>
      </c>
      <c r="N757" s="21" t="str">
        <f t="shared" si="127"/>
        <v/>
      </c>
      <c r="O757" t="str">
        <f t="shared" si="128"/>
        <v/>
      </c>
      <c r="Q757" s="29" t="str">
        <f t="shared" si="131"/>
        <v/>
      </c>
      <c r="S757" t="str">
        <f t="shared" si="129"/>
        <v/>
      </c>
      <c r="AA757" s="21" t="str">
        <f t="shared" si="123"/>
        <v/>
      </c>
      <c r="AB757" t="str">
        <f t="shared" si="130"/>
        <v/>
      </c>
    </row>
    <row r="758" spans="8:28" x14ac:dyDescent="0.3">
      <c r="H758" s="21" t="str">
        <f t="shared" si="124"/>
        <v/>
      </c>
      <c r="I758" s="21" t="str">
        <f t="shared" si="125"/>
        <v/>
      </c>
      <c r="J758" s="29" t="str">
        <f t="shared" si="126"/>
        <v/>
      </c>
      <c r="N758" s="21" t="str">
        <f t="shared" si="127"/>
        <v/>
      </c>
      <c r="O758" t="str">
        <f t="shared" si="128"/>
        <v/>
      </c>
      <c r="Q758" s="29" t="str">
        <f t="shared" si="131"/>
        <v/>
      </c>
      <c r="S758" t="str">
        <f t="shared" si="129"/>
        <v/>
      </c>
      <c r="AA758" s="21" t="str">
        <f t="shared" si="123"/>
        <v/>
      </c>
      <c r="AB758" t="str">
        <f t="shared" si="130"/>
        <v/>
      </c>
    </row>
    <row r="759" spans="8:28" x14ac:dyDescent="0.3">
      <c r="H759" s="21" t="str">
        <f t="shared" si="124"/>
        <v/>
      </c>
      <c r="I759" s="21" t="str">
        <f t="shared" si="125"/>
        <v/>
      </c>
      <c r="J759" s="29" t="str">
        <f t="shared" si="126"/>
        <v/>
      </c>
      <c r="N759" s="21" t="str">
        <f t="shared" si="127"/>
        <v/>
      </c>
      <c r="O759" t="str">
        <f t="shared" si="128"/>
        <v/>
      </c>
      <c r="Q759" s="29" t="str">
        <f t="shared" si="131"/>
        <v/>
      </c>
      <c r="S759" t="str">
        <f t="shared" si="129"/>
        <v/>
      </c>
      <c r="AA759" s="21" t="str">
        <f t="shared" si="123"/>
        <v/>
      </c>
      <c r="AB759" t="str">
        <f t="shared" si="130"/>
        <v/>
      </c>
    </row>
    <row r="760" spans="8:28" x14ac:dyDescent="0.3">
      <c r="H760" s="21" t="str">
        <f t="shared" si="124"/>
        <v/>
      </c>
      <c r="I760" s="21" t="str">
        <f t="shared" si="125"/>
        <v/>
      </c>
      <c r="J760" s="29" t="str">
        <f t="shared" si="126"/>
        <v/>
      </c>
      <c r="N760" s="21" t="str">
        <f t="shared" si="127"/>
        <v/>
      </c>
      <c r="O760" t="str">
        <f t="shared" si="128"/>
        <v/>
      </c>
      <c r="Q760" s="29" t="str">
        <f t="shared" si="131"/>
        <v/>
      </c>
      <c r="S760" t="str">
        <f t="shared" si="129"/>
        <v/>
      </c>
      <c r="AA760" s="21" t="str">
        <f t="shared" ref="AA760:AA823" si="132">+IF(Y760="","",AA759+1)</f>
        <v/>
      </c>
      <c r="AB760" t="str">
        <f t="shared" si="130"/>
        <v/>
      </c>
    </row>
    <row r="761" spans="8:28" x14ac:dyDescent="0.3">
      <c r="H761" s="21" t="str">
        <f t="shared" si="124"/>
        <v/>
      </c>
      <c r="I761" s="21" t="str">
        <f t="shared" si="125"/>
        <v/>
      </c>
      <c r="J761" s="29" t="str">
        <f t="shared" si="126"/>
        <v/>
      </c>
      <c r="N761" s="21" t="str">
        <f t="shared" si="127"/>
        <v/>
      </c>
      <c r="O761" t="str">
        <f t="shared" si="128"/>
        <v/>
      </c>
      <c r="Q761" s="29" t="str">
        <f t="shared" si="131"/>
        <v/>
      </c>
      <c r="S761" t="str">
        <f t="shared" si="129"/>
        <v/>
      </c>
      <c r="AA761" s="21" t="str">
        <f t="shared" si="132"/>
        <v/>
      </c>
      <c r="AB761" t="str">
        <f t="shared" si="130"/>
        <v/>
      </c>
    </row>
    <row r="762" spans="8:28" x14ac:dyDescent="0.3">
      <c r="H762" s="21" t="str">
        <f t="shared" si="124"/>
        <v/>
      </c>
      <c r="I762" s="21" t="str">
        <f t="shared" si="125"/>
        <v/>
      </c>
      <c r="J762" s="29" t="str">
        <f t="shared" si="126"/>
        <v/>
      </c>
      <c r="N762" s="21" t="str">
        <f t="shared" si="127"/>
        <v/>
      </c>
      <c r="O762" t="str">
        <f t="shared" si="128"/>
        <v/>
      </c>
      <c r="Q762" s="29" t="str">
        <f t="shared" si="131"/>
        <v/>
      </c>
      <c r="S762" t="str">
        <f t="shared" si="129"/>
        <v/>
      </c>
      <c r="AA762" s="21" t="str">
        <f t="shared" si="132"/>
        <v/>
      </c>
      <c r="AB762" t="str">
        <f t="shared" si="130"/>
        <v/>
      </c>
    </row>
    <row r="763" spans="8:28" x14ac:dyDescent="0.3">
      <c r="H763" s="21" t="str">
        <f t="shared" si="124"/>
        <v/>
      </c>
      <c r="I763" s="21" t="str">
        <f t="shared" si="125"/>
        <v/>
      </c>
      <c r="J763" s="29" t="str">
        <f t="shared" si="126"/>
        <v/>
      </c>
      <c r="N763" s="21" t="str">
        <f t="shared" si="127"/>
        <v/>
      </c>
      <c r="O763" t="str">
        <f t="shared" si="128"/>
        <v/>
      </c>
      <c r="Q763" s="29" t="str">
        <f t="shared" si="131"/>
        <v/>
      </c>
      <c r="S763" t="str">
        <f t="shared" si="129"/>
        <v/>
      </c>
      <c r="AA763" s="21" t="str">
        <f t="shared" si="132"/>
        <v/>
      </c>
      <c r="AB763" t="str">
        <f t="shared" si="130"/>
        <v/>
      </c>
    </row>
    <row r="764" spans="8:28" x14ac:dyDescent="0.3">
      <c r="H764" s="21" t="str">
        <f t="shared" si="124"/>
        <v/>
      </c>
      <c r="I764" s="21" t="str">
        <f t="shared" si="125"/>
        <v/>
      </c>
      <c r="J764" s="29" t="str">
        <f t="shared" si="126"/>
        <v/>
      </c>
      <c r="N764" s="21" t="str">
        <f t="shared" si="127"/>
        <v/>
      </c>
      <c r="O764" t="str">
        <f t="shared" si="128"/>
        <v/>
      </c>
      <c r="Q764" s="29" t="str">
        <f t="shared" si="131"/>
        <v/>
      </c>
      <c r="S764" t="str">
        <f t="shared" si="129"/>
        <v/>
      </c>
      <c r="AA764" s="21" t="str">
        <f t="shared" si="132"/>
        <v/>
      </c>
      <c r="AB764" t="str">
        <f t="shared" si="130"/>
        <v/>
      </c>
    </row>
    <row r="765" spans="8:28" x14ac:dyDescent="0.3">
      <c r="H765" s="21" t="str">
        <f t="shared" si="124"/>
        <v/>
      </c>
      <c r="I765" s="21" t="str">
        <f t="shared" si="125"/>
        <v/>
      </c>
      <c r="J765" s="29" t="str">
        <f t="shared" si="126"/>
        <v/>
      </c>
      <c r="N765" s="21" t="str">
        <f t="shared" si="127"/>
        <v/>
      </c>
      <c r="O765" t="str">
        <f t="shared" si="128"/>
        <v/>
      </c>
      <c r="Q765" s="29" t="str">
        <f t="shared" si="131"/>
        <v/>
      </c>
      <c r="S765" t="str">
        <f t="shared" si="129"/>
        <v/>
      </c>
      <c r="AA765" s="21" t="str">
        <f t="shared" si="132"/>
        <v/>
      </c>
      <c r="AB765" t="str">
        <f t="shared" si="130"/>
        <v/>
      </c>
    </row>
    <row r="766" spans="8:28" x14ac:dyDescent="0.3">
      <c r="H766" s="21" t="str">
        <f t="shared" si="124"/>
        <v/>
      </c>
      <c r="I766" s="21" t="str">
        <f t="shared" si="125"/>
        <v/>
      </c>
      <c r="J766" s="29" t="str">
        <f t="shared" si="126"/>
        <v/>
      </c>
      <c r="N766" s="21" t="str">
        <f t="shared" si="127"/>
        <v/>
      </c>
      <c r="O766" t="str">
        <f t="shared" si="128"/>
        <v/>
      </c>
      <c r="Q766" s="29" t="str">
        <f t="shared" si="131"/>
        <v/>
      </c>
      <c r="S766" t="str">
        <f t="shared" si="129"/>
        <v/>
      </c>
      <c r="AA766" s="21" t="str">
        <f t="shared" si="132"/>
        <v/>
      </c>
      <c r="AB766" t="str">
        <f t="shared" si="130"/>
        <v/>
      </c>
    </row>
    <row r="767" spans="8:28" x14ac:dyDescent="0.3">
      <c r="H767" s="21" t="str">
        <f t="shared" si="124"/>
        <v/>
      </c>
      <c r="I767" s="21" t="str">
        <f t="shared" si="125"/>
        <v/>
      </c>
      <c r="J767" s="29" t="str">
        <f t="shared" si="126"/>
        <v/>
      </c>
      <c r="N767" s="21" t="str">
        <f t="shared" si="127"/>
        <v/>
      </c>
      <c r="O767" t="str">
        <f t="shared" si="128"/>
        <v/>
      </c>
      <c r="Q767" s="29" t="str">
        <f t="shared" si="131"/>
        <v/>
      </c>
      <c r="S767" t="str">
        <f t="shared" si="129"/>
        <v/>
      </c>
      <c r="AA767" s="21" t="str">
        <f t="shared" si="132"/>
        <v/>
      </c>
      <c r="AB767" t="str">
        <f t="shared" si="130"/>
        <v/>
      </c>
    </row>
    <row r="768" spans="8:28" x14ac:dyDescent="0.3">
      <c r="H768" s="21" t="str">
        <f t="shared" si="124"/>
        <v/>
      </c>
      <c r="I768" s="21" t="str">
        <f t="shared" si="125"/>
        <v/>
      </c>
      <c r="J768" s="29" t="str">
        <f t="shared" si="126"/>
        <v/>
      </c>
      <c r="N768" s="21" t="str">
        <f t="shared" si="127"/>
        <v/>
      </c>
      <c r="O768" t="str">
        <f t="shared" si="128"/>
        <v/>
      </c>
      <c r="Q768" s="29" t="str">
        <f t="shared" si="131"/>
        <v/>
      </c>
      <c r="S768" t="str">
        <f t="shared" si="129"/>
        <v/>
      </c>
      <c r="AA768" s="21" t="str">
        <f t="shared" si="132"/>
        <v/>
      </c>
      <c r="AB768" t="str">
        <f t="shared" si="130"/>
        <v/>
      </c>
    </row>
    <row r="769" spans="8:28" x14ac:dyDescent="0.3">
      <c r="H769" s="21" t="str">
        <f t="shared" si="124"/>
        <v/>
      </c>
      <c r="I769" s="21" t="str">
        <f t="shared" si="125"/>
        <v/>
      </c>
      <c r="J769" s="29" t="str">
        <f t="shared" si="126"/>
        <v/>
      </c>
      <c r="N769" s="21" t="str">
        <f t="shared" si="127"/>
        <v/>
      </c>
      <c r="O769" t="str">
        <f t="shared" si="128"/>
        <v/>
      </c>
      <c r="Q769" s="29" t="str">
        <f t="shared" si="131"/>
        <v/>
      </c>
      <c r="S769" t="str">
        <f t="shared" si="129"/>
        <v/>
      </c>
      <c r="AA769" s="21" t="str">
        <f t="shared" si="132"/>
        <v/>
      </c>
      <c r="AB769" t="str">
        <f t="shared" si="130"/>
        <v/>
      </c>
    </row>
    <row r="770" spans="8:28" x14ac:dyDescent="0.3">
      <c r="H770" s="21" t="str">
        <f t="shared" si="124"/>
        <v/>
      </c>
      <c r="I770" s="21" t="str">
        <f t="shared" si="125"/>
        <v/>
      </c>
      <c r="J770" s="29" t="str">
        <f t="shared" si="126"/>
        <v/>
      </c>
      <c r="N770" s="21" t="str">
        <f t="shared" si="127"/>
        <v/>
      </c>
      <c r="O770" t="str">
        <f t="shared" si="128"/>
        <v/>
      </c>
      <c r="Q770" s="29" t="str">
        <f t="shared" si="131"/>
        <v/>
      </c>
      <c r="S770" t="str">
        <f t="shared" si="129"/>
        <v/>
      </c>
      <c r="AA770" s="21" t="str">
        <f t="shared" si="132"/>
        <v/>
      </c>
      <c r="AB770" t="str">
        <f t="shared" si="130"/>
        <v/>
      </c>
    </row>
    <row r="771" spans="8:28" x14ac:dyDescent="0.3">
      <c r="H771" s="21" t="str">
        <f t="shared" si="124"/>
        <v/>
      </c>
      <c r="I771" s="21" t="str">
        <f t="shared" si="125"/>
        <v/>
      </c>
      <c r="J771" s="29" t="str">
        <f t="shared" si="126"/>
        <v/>
      </c>
      <c r="N771" s="21" t="str">
        <f t="shared" si="127"/>
        <v/>
      </c>
      <c r="O771" t="str">
        <f t="shared" si="128"/>
        <v/>
      </c>
      <c r="Q771" s="29" t="str">
        <f t="shared" si="131"/>
        <v/>
      </c>
      <c r="S771" t="str">
        <f t="shared" si="129"/>
        <v/>
      </c>
      <c r="AA771" s="21" t="str">
        <f t="shared" si="132"/>
        <v/>
      </c>
      <c r="AB771" t="str">
        <f t="shared" si="130"/>
        <v/>
      </c>
    </row>
    <row r="772" spans="8:28" x14ac:dyDescent="0.3">
      <c r="H772" s="21" t="str">
        <f t="shared" si="124"/>
        <v/>
      </c>
      <c r="I772" s="21" t="str">
        <f t="shared" si="125"/>
        <v/>
      </c>
      <c r="J772" s="29" t="str">
        <f t="shared" si="126"/>
        <v/>
      </c>
      <c r="N772" s="21" t="str">
        <f t="shared" si="127"/>
        <v/>
      </c>
      <c r="O772" t="str">
        <f t="shared" si="128"/>
        <v/>
      </c>
      <c r="Q772" s="29" t="str">
        <f t="shared" si="131"/>
        <v/>
      </c>
      <c r="S772" t="str">
        <f t="shared" si="129"/>
        <v/>
      </c>
      <c r="AA772" s="21" t="str">
        <f t="shared" si="132"/>
        <v/>
      </c>
      <c r="AB772" t="str">
        <f t="shared" si="130"/>
        <v/>
      </c>
    </row>
    <row r="773" spans="8:28" x14ac:dyDescent="0.3">
      <c r="H773" s="21" t="str">
        <f t="shared" ref="H773:H836" si="133">+IF(G773="","",H772+1)</f>
        <v/>
      </c>
      <c r="I773" s="21" t="str">
        <f t="shared" ref="I773:I836" si="134">+IF(H773="","",I772+1)</f>
        <v/>
      </c>
      <c r="J773" s="29" t="str">
        <f t="shared" ref="J773:J836" si="135">+IF(G773="","","T-"&amp;VLOOKUP(H773,$A$4:$C$46,3,0)+I773-1)</f>
        <v/>
      </c>
      <c r="N773" s="21" t="str">
        <f t="shared" ref="N773:N836" si="136">+IF(L773="","",N772+1)</f>
        <v/>
      </c>
      <c r="O773" t="str">
        <f t="shared" ref="O773:O836" si="137">+IF(L773="","","C-"&amp;VLOOKUP(M773,$A$4:$C$495,3,0)+N773)</f>
        <v/>
      </c>
      <c r="Q773" s="29" t="str">
        <f t="shared" si="131"/>
        <v/>
      </c>
      <c r="S773" t="str">
        <f t="shared" ref="S773:S836" si="138">+Q773</f>
        <v/>
      </c>
      <c r="AA773" s="21" t="str">
        <f t="shared" si="132"/>
        <v/>
      </c>
      <c r="AB773" t="str">
        <f t="shared" ref="AB773:AB836" si="139">+IF(Y773="","","M-"&amp;VLOOKUP(Z773,$A$4:$C$390,3,0)+AA773)</f>
        <v/>
      </c>
    </row>
    <row r="774" spans="8:28" x14ac:dyDescent="0.3">
      <c r="H774" s="21" t="str">
        <f t="shared" si="133"/>
        <v/>
      </c>
      <c r="I774" s="21" t="str">
        <f t="shared" si="134"/>
        <v/>
      </c>
      <c r="J774" s="29" t="str">
        <f t="shared" si="135"/>
        <v/>
      </c>
      <c r="N774" s="21" t="str">
        <f t="shared" si="136"/>
        <v/>
      </c>
      <c r="O774" t="str">
        <f t="shared" si="137"/>
        <v/>
      </c>
      <c r="Q774" s="29" t="str">
        <f t="shared" ref="Q774:Q837" si="140">++IF(R774="","",Q773+1)</f>
        <v/>
      </c>
      <c r="S774" t="str">
        <f t="shared" si="138"/>
        <v/>
      </c>
      <c r="AA774" s="21" t="str">
        <f t="shared" si="132"/>
        <v/>
      </c>
      <c r="AB774" t="str">
        <f t="shared" si="139"/>
        <v/>
      </c>
    </row>
    <row r="775" spans="8:28" x14ac:dyDescent="0.3">
      <c r="H775" s="21" t="str">
        <f t="shared" si="133"/>
        <v/>
      </c>
      <c r="I775" s="21" t="str">
        <f t="shared" si="134"/>
        <v/>
      </c>
      <c r="J775" s="29" t="str">
        <f t="shared" si="135"/>
        <v/>
      </c>
      <c r="N775" s="21" t="str">
        <f t="shared" si="136"/>
        <v/>
      </c>
      <c r="O775" t="str">
        <f t="shared" si="137"/>
        <v/>
      </c>
      <c r="Q775" s="29" t="str">
        <f t="shared" si="140"/>
        <v/>
      </c>
      <c r="S775" t="str">
        <f t="shared" si="138"/>
        <v/>
      </c>
      <c r="AA775" s="21" t="str">
        <f t="shared" si="132"/>
        <v/>
      </c>
      <c r="AB775" t="str">
        <f t="shared" si="139"/>
        <v/>
      </c>
    </row>
    <row r="776" spans="8:28" x14ac:dyDescent="0.3">
      <c r="H776" s="21" t="str">
        <f t="shared" si="133"/>
        <v/>
      </c>
      <c r="I776" s="21" t="str">
        <f t="shared" si="134"/>
        <v/>
      </c>
      <c r="J776" s="29" t="str">
        <f t="shared" si="135"/>
        <v/>
      </c>
      <c r="N776" s="21" t="str">
        <f t="shared" si="136"/>
        <v/>
      </c>
      <c r="O776" t="str">
        <f t="shared" si="137"/>
        <v/>
      </c>
      <c r="Q776" s="29" t="str">
        <f t="shared" si="140"/>
        <v/>
      </c>
      <c r="S776" t="str">
        <f t="shared" si="138"/>
        <v/>
      </c>
      <c r="AA776" s="21" t="str">
        <f t="shared" si="132"/>
        <v/>
      </c>
      <c r="AB776" t="str">
        <f t="shared" si="139"/>
        <v/>
      </c>
    </row>
    <row r="777" spans="8:28" x14ac:dyDescent="0.3">
      <c r="H777" s="21" t="str">
        <f t="shared" si="133"/>
        <v/>
      </c>
      <c r="I777" s="21" t="str">
        <f t="shared" si="134"/>
        <v/>
      </c>
      <c r="J777" s="29" t="str">
        <f t="shared" si="135"/>
        <v/>
      </c>
      <c r="N777" s="21" t="str">
        <f t="shared" si="136"/>
        <v/>
      </c>
      <c r="O777" t="str">
        <f t="shared" si="137"/>
        <v/>
      </c>
      <c r="Q777" s="29" t="str">
        <f t="shared" si="140"/>
        <v/>
      </c>
      <c r="S777" t="str">
        <f t="shared" si="138"/>
        <v/>
      </c>
      <c r="AA777" s="21" t="str">
        <f t="shared" si="132"/>
        <v/>
      </c>
      <c r="AB777" t="str">
        <f t="shared" si="139"/>
        <v/>
      </c>
    </row>
    <row r="778" spans="8:28" x14ac:dyDescent="0.3">
      <c r="H778" s="21" t="str">
        <f t="shared" si="133"/>
        <v/>
      </c>
      <c r="I778" s="21" t="str">
        <f t="shared" si="134"/>
        <v/>
      </c>
      <c r="J778" s="29" t="str">
        <f t="shared" si="135"/>
        <v/>
      </c>
      <c r="N778" s="21" t="str">
        <f t="shared" si="136"/>
        <v/>
      </c>
      <c r="O778" t="str">
        <f t="shared" si="137"/>
        <v/>
      </c>
      <c r="Q778" s="29" t="str">
        <f t="shared" si="140"/>
        <v/>
      </c>
      <c r="S778" t="str">
        <f t="shared" si="138"/>
        <v/>
      </c>
      <c r="AA778" s="21" t="str">
        <f t="shared" si="132"/>
        <v/>
      </c>
      <c r="AB778" t="str">
        <f t="shared" si="139"/>
        <v/>
      </c>
    </row>
    <row r="779" spans="8:28" x14ac:dyDescent="0.3">
      <c r="H779" s="21" t="str">
        <f t="shared" si="133"/>
        <v/>
      </c>
      <c r="I779" s="21" t="str">
        <f t="shared" si="134"/>
        <v/>
      </c>
      <c r="J779" s="29" t="str">
        <f t="shared" si="135"/>
        <v/>
      </c>
      <c r="N779" s="21" t="str">
        <f t="shared" si="136"/>
        <v/>
      </c>
      <c r="O779" t="str">
        <f t="shared" si="137"/>
        <v/>
      </c>
      <c r="Q779" s="29" t="str">
        <f t="shared" si="140"/>
        <v/>
      </c>
      <c r="S779" t="str">
        <f t="shared" si="138"/>
        <v/>
      </c>
      <c r="AA779" s="21" t="str">
        <f t="shared" si="132"/>
        <v/>
      </c>
      <c r="AB779" t="str">
        <f t="shared" si="139"/>
        <v/>
      </c>
    </row>
    <row r="780" spans="8:28" x14ac:dyDescent="0.3">
      <c r="H780" s="21" t="str">
        <f t="shared" si="133"/>
        <v/>
      </c>
      <c r="I780" s="21" t="str">
        <f t="shared" si="134"/>
        <v/>
      </c>
      <c r="J780" s="29" t="str">
        <f t="shared" si="135"/>
        <v/>
      </c>
      <c r="N780" s="21" t="str">
        <f t="shared" si="136"/>
        <v/>
      </c>
      <c r="O780" t="str">
        <f t="shared" si="137"/>
        <v/>
      </c>
      <c r="Q780" s="29" t="str">
        <f t="shared" si="140"/>
        <v/>
      </c>
      <c r="S780" t="str">
        <f t="shared" si="138"/>
        <v/>
      </c>
      <c r="AA780" s="21" t="str">
        <f t="shared" si="132"/>
        <v/>
      </c>
      <c r="AB780" t="str">
        <f t="shared" si="139"/>
        <v/>
      </c>
    </row>
    <row r="781" spans="8:28" x14ac:dyDescent="0.3">
      <c r="H781" s="21" t="str">
        <f t="shared" si="133"/>
        <v/>
      </c>
      <c r="I781" s="21" t="str">
        <f t="shared" si="134"/>
        <v/>
      </c>
      <c r="J781" s="29" t="str">
        <f t="shared" si="135"/>
        <v/>
      </c>
      <c r="N781" s="21" t="str">
        <f t="shared" si="136"/>
        <v/>
      </c>
      <c r="O781" t="str">
        <f t="shared" si="137"/>
        <v/>
      </c>
      <c r="Q781" s="29" t="str">
        <f t="shared" si="140"/>
        <v/>
      </c>
      <c r="S781" t="str">
        <f t="shared" si="138"/>
        <v/>
      </c>
      <c r="AA781" s="21" t="str">
        <f t="shared" si="132"/>
        <v/>
      </c>
      <c r="AB781" t="str">
        <f t="shared" si="139"/>
        <v/>
      </c>
    </row>
    <row r="782" spans="8:28" x14ac:dyDescent="0.3">
      <c r="H782" s="21" t="str">
        <f t="shared" si="133"/>
        <v/>
      </c>
      <c r="I782" s="21" t="str">
        <f t="shared" si="134"/>
        <v/>
      </c>
      <c r="J782" s="29" t="str">
        <f t="shared" si="135"/>
        <v/>
      </c>
      <c r="N782" s="21" t="str">
        <f t="shared" si="136"/>
        <v/>
      </c>
      <c r="O782" t="str">
        <f t="shared" si="137"/>
        <v/>
      </c>
      <c r="Q782" s="29" t="str">
        <f t="shared" si="140"/>
        <v/>
      </c>
      <c r="S782" t="str">
        <f t="shared" si="138"/>
        <v/>
      </c>
      <c r="AA782" s="21" t="str">
        <f t="shared" si="132"/>
        <v/>
      </c>
      <c r="AB782" t="str">
        <f t="shared" si="139"/>
        <v/>
      </c>
    </row>
    <row r="783" spans="8:28" x14ac:dyDescent="0.3">
      <c r="H783" s="21" t="str">
        <f t="shared" si="133"/>
        <v/>
      </c>
      <c r="I783" s="21" t="str">
        <f t="shared" si="134"/>
        <v/>
      </c>
      <c r="J783" s="29" t="str">
        <f t="shared" si="135"/>
        <v/>
      </c>
      <c r="N783" s="21" t="str">
        <f t="shared" si="136"/>
        <v/>
      </c>
      <c r="O783" t="str">
        <f t="shared" si="137"/>
        <v/>
      </c>
      <c r="Q783" s="29" t="str">
        <f t="shared" si="140"/>
        <v/>
      </c>
      <c r="S783" t="str">
        <f t="shared" si="138"/>
        <v/>
      </c>
      <c r="AA783" s="21" t="str">
        <f t="shared" si="132"/>
        <v/>
      </c>
      <c r="AB783" t="str">
        <f t="shared" si="139"/>
        <v/>
      </c>
    </row>
    <row r="784" spans="8:28" x14ac:dyDescent="0.3">
      <c r="H784" s="21" t="str">
        <f t="shared" si="133"/>
        <v/>
      </c>
      <c r="I784" s="21" t="str">
        <f t="shared" si="134"/>
        <v/>
      </c>
      <c r="J784" s="29" t="str">
        <f t="shared" si="135"/>
        <v/>
      </c>
      <c r="N784" s="21" t="str">
        <f t="shared" si="136"/>
        <v/>
      </c>
      <c r="O784" t="str">
        <f t="shared" si="137"/>
        <v/>
      </c>
      <c r="Q784" s="29" t="str">
        <f t="shared" si="140"/>
        <v/>
      </c>
      <c r="S784" t="str">
        <f t="shared" si="138"/>
        <v/>
      </c>
      <c r="AA784" s="21" t="str">
        <f t="shared" si="132"/>
        <v/>
      </c>
      <c r="AB784" t="str">
        <f t="shared" si="139"/>
        <v/>
      </c>
    </row>
    <row r="785" spans="8:28" x14ac:dyDescent="0.3">
      <c r="H785" s="21" t="str">
        <f t="shared" si="133"/>
        <v/>
      </c>
      <c r="I785" s="21" t="str">
        <f t="shared" si="134"/>
        <v/>
      </c>
      <c r="J785" s="29" t="str">
        <f t="shared" si="135"/>
        <v/>
      </c>
      <c r="N785" s="21" t="str">
        <f t="shared" si="136"/>
        <v/>
      </c>
      <c r="O785" t="str">
        <f t="shared" si="137"/>
        <v/>
      </c>
      <c r="Q785" s="29" t="str">
        <f t="shared" si="140"/>
        <v/>
      </c>
      <c r="S785" t="str">
        <f t="shared" si="138"/>
        <v/>
      </c>
      <c r="AA785" s="21" t="str">
        <f t="shared" si="132"/>
        <v/>
      </c>
      <c r="AB785" t="str">
        <f t="shared" si="139"/>
        <v/>
      </c>
    </row>
    <row r="786" spans="8:28" x14ac:dyDescent="0.3">
      <c r="H786" s="21" t="str">
        <f t="shared" si="133"/>
        <v/>
      </c>
      <c r="I786" s="21" t="str">
        <f t="shared" si="134"/>
        <v/>
      </c>
      <c r="J786" s="29" t="str">
        <f t="shared" si="135"/>
        <v/>
      </c>
      <c r="N786" s="21" t="str">
        <f t="shared" si="136"/>
        <v/>
      </c>
      <c r="O786" t="str">
        <f t="shared" si="137"/>
        <v/>
      </c>
      <c r="Q786" s="29" t="str">
        <f t="shared" si="140"/>
        <v/>
      </c>
      <c r="S786" t="str">
        <f t="shared" si="138"/>
        <v/>
      </c>
      <c r="AA786" s="21" t="str">
        <f t="shared" si="132"/>
        <v/>
      </c>
      <c r="AB786" t="str">
        <f t="shared" si="139"/>
        <v/>
      </c>
    </row>
    <row r="787" spans="8:28" x14ac:dyDescent="0.3">
      <c r="H787" s="21" t="str">
        <f t="shared" si="133"/>
        <v/>
      </c>
      <c r="I787" s="21" t="str">
        <f t="shared" si="134"/>
        <v/>
      </c>
      <c r="J787" s="29" t="str">
        <f t="shared" si="135"/>
        <v/>
      </c>
      <c r="N787" s="21" t="str">
        <f t="shared" si="136"/>
        <v/>
      </c>
      <c r="O787" t="str">
        <f t="shared" si="137"/>
        <v/>
      </c>
      <c r="Q787" s="29" t="str">
        <f t="shared" si="140"/>
        <v/>
      </c>
      <c r="S787" t="str">
        <f t="shared" si="138"/>
        <v/>
      </c>
      <c r="AA787" s="21" t="str">
        <f t="shared" si="132"/>
        <v/>
      </c>
      <c r="AB787" t="str">
        <f t="shared" si="139"/>
        <v/>
      </c>
    </row>
    <row r="788" spans="8:28" x14ac:dyDescent="0.3">
      <c r="H788" s="21" t="str">
        <f t="shared" si="133"/>
        <v/>
      </c>
      <c r="I788" s="21" t="str">
        <f t="shared" si="134"/>
        <v/>
      </c>
      <c r="J788" s="29" t="str">
        <f t="shared" si="135"/>
        <v/>
      </c>
      <c r="N788" s="21" t="str">
        <f t="shared" si="136"/>
        <v/>
      </c>
      <c r="O788" t="str">
        <f t="shared" si="137"/>
        <v/>
      </c>
      <c r="Q788" s="29" t="str">
        <f t="shared" si="140"/>
        <v/>
      </c>
      <c r="S788" t="str">
        <f t="shared" si="138"/>
        <v/>
      </c>
      <c r="AA788" s="21" t="str">
        <f t="shared" si="132"/>
        <v/>
      </c>
      <c r="AB788" t="str">
        <f t="shared" si="139"/>
        <v/>
      </c>
    </row>
    <row r="789" spans="8:28" x14ac:dyDescent="0.3">
      <c r="H789" s="21" t="str">
        <f t="shared" si="133"/>
        <v/>
      </c>
      <c r="I789" s="21" t="str">
        <f t="shared" si="134"/>
        <v/>
      </c>
      <c r="J789" s="29" t="str">
        <f t="shared" si="135"/>
        <v/>
      </c>
      <c r="N789" s="21" t="str">
        <f t="shared" si="136"/>
        <v/>
      </c>
      <c r="O789" t="str">
        <f t="shared" si="137"/>
        <v/>
      </c>
      <c r="Q789" s="29" t="str">
        <f t="shared" si="140"/>
        <v/>
      </c>
      <c r="S789" t="str">
        <f t="shared" si="138"/>
        <v/>
      </c>
      <c r="AA789" s="21" t="str">
        <f t="shared" si="132"/>
        <v/>
      </c>
      <c r="AB789" t="str">
        <f t="shared" si="139"/>
        <v/>
      </c>
    </row>
    <row r="790" spans="8:28" x14ac:dyDescent="0.3">
      <c r="H790" s="21" t="str">
        <f t="shared" si="133"/>
        <v/>
      </c>
      <c r="I790" s="21" t="str">
        <f t="shared" si="134"/>
        <v/>
      </c>
      <c r="J790" s="29" t="str">
        <f t="shared" si="135"/>
        <v/>
      </c>
      <c r="N790" s="21" t="str">
        <f t="shared" si="136"/>
        <v/>
      </c>
      <c r="O790" t="str">
        <f t="shared" si="137"/>
        <v/>
      </c>
      <c r="Q790" s="29" t="str">
        <f t="shared" si="140"/>
        <v/>
      </c>
      <c r="S790" t="str">
        <f t="shared" si="138"/>
        <v/>
      </c>
      <c r="AA790" s="21" t="str">
        <f t="shared" si="132"/>
        <v/>
      </c>
      <c r="AB790" t="str">
        <f t="shared" si="139"/>
        <v/>
      </c>
    </row>
    <row r="791" spans="8:28" x14ac:dyDescent="0.3">
      <c r="H791" s="21" t="str">
        <f t="shared" si="133"/>
        <v/>
      </c>
      <c r="I791" s="21" t="str">
        <f t="shared" si="134"/>
        <v/>
      </c>
      <c r="J791" s="29" t="str">
        <f t="shared" si="135"/>
        <v/>
      </c>
      <c r="N791" s="21" t="str">
        <f t="shared" si="136"/>
        <v/>
      </c>
      <c r="O791" t="str">
        <f t="shared" si="137"/>
        <v/>
      </c>
      <c r="Q791" s="29" t="str">
        <f t="shared" si="140"/>
        <v/>
      </c>
      <c r="S791" t="str">
        <f t="shared" si="138"/>
        <v/>
      </c>
      <c r="AA791" s="21" t="str">
        <f t="shared" si="132"/>
        <v/>
      </c>
      <c r="AB791" t="str">
        <f t="shared" si="139"/>
        <v/>
      </c>
    </row>
    <row r="792" spans="8:28" x14ac:dyDescent="0.3">
      <c r="H792" s="21" t="str">
        <f t="shared" si="133"/>
        <v/>
      </c>
      <c r="I792" s="21" t="str">
        <f t="shared" si="134"/>
        <v/>
      </c>
      <c r="J792" s="29" t="str">
        <f t="shared" si="135"/>
        <v/>
      </c>
      <c r="N792" s="21" t="str">
        <f t="shared" si="136"/>
        <v/>
      </c>
      <c r="O792" t="str">
        <f t="shared" si="137"/>
        <v/>
      </c>
      <c r="Q792" s="29" t="str">
        <f t="shared" si="140"/>
        <v/>
      </c>
      <c r="S792" t="str">
        <f t="shared" si="138"/>
        <v/>
      </c>
      <c r="AA792" s="21" t="str">
        <f t="shared" si="132"/>
        <v/>
      </c>
      <c r="AB792" t="str">
        <f t="shared" si="139"/>
        <v/>
      </c>
    </row>
    <row r="793" spans="8:28" x14ac:dyDescent="0.3">
      <c r="H793" s="21" t="str">
        <f t="shared" si="133"/>
        <v/>
      </c>
      <c r="I793" s="21" t="str">
        <f t="shared" si="134"/>
        <v/>
      </c>
      <c r="J793" s="29" t="str">
        <f t="shared" si="135"/>
        <v/>
      </c>
      <c r="N793" s="21" t="str">
        <f t="shared" si="136"/>
        <v/>
      </c>
      <c r="O793" t="str">
        <f t="shared" si="137"/>
        <v/>
      </c>
      <c r="Q793" s="29" t="str">
        <f t="shared" si="140"/>
        <v/>
      </c>
      <c r="S793" t="str">
        <f t="shared" si="138"/>
        <v/>
      </c>
      <c r="AA793" s="21" t="str">
        <f t="shared" si="132"/>
        <v/>
      </c>
      <c r="AB793" t="str">
        <f t="shared" si="139"/>
        <v/>
      </c>
    </row>
    <row r="794" spans="8:28" x14ac:dyDescent="0.3">
      <c r="H794" s="21" t="str">
        <f t="shared" si="133"/>
        <v/>
      </c>
      <c r="I794" s="21" t="str">
        <f t="shared" si="134"/>
        <v/>
      </c>
      <c r="J794" s="29" t="str">
        <f t="shared" si="135"/>
        <v/>
      </c>
      <c r="N794" s="21" t="str">
        <f t="shared" si="136"/>
        <v/>
      </c>
      <c r="O794" t="str">
        <f t="shared" si="137"/>
        <v/>
      </c>
      <c r="Q794" s="29" t="str">
        <f t="shared" si="140"/>
        <v/>
      </c>
      <c r="S794" t="str">
        <f t="shared" si="138"/>
        <v/>
      </c>
      <c r="AA794" s="21" t="str">
        <f t="shared" si="132"/>
        <v/>
      </c>
      <c r="AB794" t="str">
        <f t="shared" si="139"/>
        <v/>
      </c>
    </row>
    <row r="795" spans="8:28" x14ac:dyDescent="0.3">
      <c r="H795" s="21" t="str">
        <f t="shared" si="133"/>
        <v/>
      </c>
      <c r="I795" s="21" t="str">
        <f t="shared" si="134"/>
        <v/>
      </c>
      <c r="J795" s="29" t="str">
        <f t="shared" si="135"/>
        <v/>
      </c>
      <c r="N795" s="21" t="str">
        <f t="shared" si="136"/>
        <v/>
      </c>
      <c r="O795" t="str">
        <f t="shared" si="137"/>
        <v/>
      </c>
      <c r="Q795" s="29" t="str">
        <f t="shared" si="140"/>
        <v/>
      </c>
      <c r="S795" t="str">
        <f t="shared" si="138"/>
        <v/>
      </c>
      <c r="AA795" s="21" t="str">
        <f t="shared" si="132"/>
        <v/>
      </c>
      <c r="AB795" t="str">
        <f t="shared" si="139"/>
        <v/>
      </c>
    </row>
    <row r="796" spans="8:28" x14ac:dyDescent="0.3">
      <c r="H796" s="21" t="str">
        <f t="shared" si="133"/>
        <v/>
      </c>
      <c r="I796" s="21" t="str">
        <f t="shared" si="134"/>
        <v/>
      </c>
      <c r="J796" s="29" t="str">
        <f t="shared" si="135"/>
        <v/>
      </c>
      <c r="N796" s="21" t="str">
        <f t="shared" si="136"/>
        <v/>
      </c>
      <c r="O796" t="str">
        <f t="shared" si="137"/>
        <v/>
      </c>
      <c r="Q796" s="29" t="str">
        <f t="shared" si="140"/>
        <v/>
      </c>
      <c r="S796" t="str">
        <f t="shared" si="138"/>
        <v/>
      </c>
      <c r="AA796" s="21" t="str">
        <f t="shared" si="132"/>
        <v/>
      </c>
      <c r="AB796" t="str">
        <f t="shared" si="139"/>
        <v/>
      </c>
    </row>
    <row r="797" spans="8:28" x14ac:dyDescent="0.3">
      <c r="H797" s="21" t="str">
        <f t="shared" si="133"/>
        <v/>
      </c>
      <c r="I797" s="21" t="str">
        <f t="shared" si="134"/>
        <v/>
      </c>
      <c r="J797" s="29" t="str">
        <f t="shared" si="135"/>
        <v/>
      </c>
      <c r="N797" s="21" t="str">
        <f t="shared" si="136"/>
        <v/>
      </c>
      <c r="O797" t="str">
        <f t="shared" si="137"/>
        <v/>
      </c>
      <c r="Q797" s="29" t="str">
        <f t="shared" si="140"/>
        <v/>
      </c>
      <c r="S797" t="str">
        <f t="shared" si="138"/>
        <v/>
      </c>
      <c r="AA797" s="21" t="str">
        <f t="shared" si="132"/>
        <v/>
      </c>
      <c r="AB797" t="str">
        <f t="shared" si="139"/>
        <v/>
      </c>
    </row>
    <row r="798" spans="8:28" x14ac:dyDescent="0.3">
      <c r="H798" s="21" t="str">
        <f t="shared" si="133"/>
        <v/>
      </c>
      <c r="I798" s="21" t="str">
        <f t="shared" si="134"/>
        <v/>
      </c>
      <c r="J798" s="29" t="str">
        <f t="shared" si="135"/>
        <v/>
      </c>
      <c r="N798" s="21" t="str">
        <f t="shared" si="136"/>
        <v/>
      </c>
      <c r="O798" t="str">
        <f t="shared" si="137"/>
        <v/>
      </c>
      <c r="Q798" s="29" t="str">
        <f t="shared" si="140"/>
        <v/>
      </c>
      <c r="S798" t="str">
        <f t="shared" si="138"/>
        <v/>
      </c>
      <c r="AA798" s="21" t="str">
        <f t="shared" si="132"/>
        <v/>
      </c>
      <c r="AB798" t="str">
        <f t="shared" si="139"/>
        <v/>
      </c>
    </row>
    <row r="799" spans="8:28" x14ac:dyDescent="0.3">
      <c r="H799" s="21" t="str">
        <f t="shared" si="133"/>
        <v/>
      </c>
      <c r="I799" s="21" t="str">
        <f t="shared" si="134"/>
        <v/>
      </c>
      <c r="J799" s="29" t="str">
        <f t="shared" si="135"/>
        <v/>
      </c>
      <c r="N799" s="21" t="str">
        <f t="shared" si="136"/>
        <v/>
      </c>
      <c r="O799" t="str">
        <f t="shared" si="137"/>
        <v/>
      </c>
      <c r="Q799" s="29" t="str">
        <f t="shared" si="140"/>
        <v/>
      </c>
      <c r="S799" t="str">
        <f t="shared" si="138"/>
        <v/>
      </c>
      <c r="AA799" s="21" t="str">
        <f t="shared" si="132"/>
        <v/>
      </c>
      <c r="AB799" t="str">
        <f t="shared" si="139"/>
        <v/>
      </c>
    </row>
    <row r="800" spans="8:28" x14ac:dyDescent="0.3">
      <c r="H800" s="21" t="str">
        <f t="shared" si="133"/>
        <v/>
      </c>
      <c r="I800" s="21" t="str">
        <f t="shared" si="134"/>
        <v/>
      </c>
      <c r="J800" s="29" t="str">
        <f t="shared" si="135"/>
        <v/>
      </c>
      <c r="N800" s="21" t="str">
        <f t="shared" si="136"/>
        <v/>
      </c>
      <c r="O800" t="str">
        <f t="shared" si="137"/>
        <v/>
      </c>
      <c r="Q800" s="29" t="str">
        <f t="shared" si="140"/>
        <v/>
      </c>
      <c r="S800" t="str">
        <f t="shared" si="138"/>
        <v/>
      </c>
      <c r="AA800" s="21" t="str">
        <f t="shared" si="132"/>
        <v/>
      </c>
      <c r="AB800" t="str">
        <f t="shared" si="139"/>
        <v/>
      </c>
    </row>
    <row r="801" spans="8:28" x14ac:dyDescent="0.3">
      <c r="H801" s="21" t="str">
        <f t="shared" si="133"/>
        <v/>
      </c>
      <c r="I801" s="21" t="str">
        <f t="shared" si="134"/>
        <v/>
      </c>
      <c r="J801" s="29" t="str">
        <f t="shared" si="135"/>
        <v/>
      </c>
      <c r="N801" s="21" t="str">
        <f t="shared" si="136"/>
        <v/>
      </c>
      <c r="O801" t="str">
        <f t="shared" si="137"/>
        <v/>
      </c>
      <c r="Q801" s="29" t="str">
        <f t="shared" si="140"/>
        <v/>
      </c>
      <c r="S801" t="str">
        <f t="shared" si="138"/>
        <v/>
      </c>
      <c r="AA801" s="21" t="str">
        <f t="shared" si="132"/>
        <v/>
      </c>
      <c r="AB801" t="str">
        <f t="shared" si="139"/>
        <v/>
      </c>
    </row>
    <row r="802" spans="8:28" x14ac:dyDescent="0.3">
      <c r="H802" s="21" t="str">
        <f t="shared" si="133"/>
        <v/>
      </c>
      <c r="I802" s="21" t="str">
        <f t="shared" si="134"/>
        <v/>
      </c>
      <c r="J802" s="29" t="str">
        <f t="shared" si="135"/>
        <v/>
      </c>
      <c r="N802" s="21" t="str">
        <f t="shared" si="136"/>
        <v/>
      </c>
      <c r="O802" t="str">
        <f t="shared" si="137"/>
        <v/>
      </c>
      <c r="Q802" s="29" t="str">
        <f t="shared" si="140"/>
        <v/>
      </c>
      <c r="S802" t="str">
        <f t="shared" si="138"/>
        <v/>
      </c>
      <c r="AA802" s="21" t="str">
        <f t="shared" si="132"/>
        <v/>
      </c>
      <c r="AB802" t="str">
        <f t="shared" si="139"/>
        <v/>
      </c>
    </row>
    <row r="803" spans="8:28" x14ac:dyDescent="0.3">
      <c r="H803" s="21" t="str">
        <f t="shared" si="133"/>
        <v/>
      </c>
      <c r="I803" s="21" t="str">
        <f t="shared" si="134"/>
        <v/>
      </c>
      <c r="J803" s="29" t="str">
        <f t="shared" si="135"/>
        <v/>
      </c>
      <c r="N803" s="21" t="str">
        <f t="shared" si="136"/>
        <v/>
      </c>
      <c r="O803" t="str">
        <f t="shared" si="137"/>
        <v/>
      </c>
      <c r="Q803" s="29" t="str">
        <f t="shared" si="140"/>
        <v/>
      </c>
      <c r="S803" t="str">
        <f t="shared" si="138"/>
        <v/>
      </c>
      <c r="AA803" s="21" t="str">
        <f t="shared" si="132"/>
        <v/>
      </c>
      <c r="AB803" t="str">
        <f t="shared" si="139"/>
        <v/>
      </c>
    </row>
    <row r="804" spans="8:28" x14ac:dyDescent="0.3">
      <c r="H804" s="21" t="str">
        <f t="shared" si="133"/>
        <v/>
      </c>
      <c r="I804" s="21" t="str">
        <f t="shared" si="134"/>
        <v/>
      </c>
      <c r="J804" s="29" t="str">
        <f t="shared" si="135"/>
        <v/>
      </c>
      <c r="N804" s="21" t="str">
        <f t="shared" si="136"/>
        <v/>
      </c>
      <c r="O804" t="str">
        <f t="shared" si="137"/>
        <v/>
      </c>
      <c r="Q804" s="29" t="str">
        <f t="shared" si="140"/>
        <v/>
      </c>
      <c r="S804" t="str">
        <f t="shared" si="138"/>
        <v/>
      </c>
      <c r="AA804" s="21" t="str">
        <f t="shared" si="132"/>
        <v/>
      </c>
      <c r="AB804" t="str">
        <f t="shared" si="139"/>
        <v/>
      </c>
    </row>
    <row r="805" spans="8:28" x14ac:dyDescent="0.3">
      <c r="H805" s="21" t="str">
        <f t="shared" si="133"/>
        <v/>
      </c>
      <c r="I805" s="21" t="str">
        <f t="shared" si="134"/>
        <v/>
      </c>
      <c r="J805" s="29" t="str">
        <f t="shared" si="135"/>
        <v/>
      </c>
      <c r="N805" s="21" t="str">
        <f t="shared" si="136"/>
        <v/>
      </c>
      <c r="O805" t="str">
        <f t="shared" si="137"/>
        <v/>
      </c>
      <c r="Q805" s="29" t="str">
        <f t="shared" si="140"/>
        <v/>
      </c>
      <c r="S805" t="str">
        <f t="shared" si="138"/>
        <v/>
      </c>
      <c r="AA805" s="21" t="str">
        <f t="shared" si="132"/>
        <v/>
      </c>
      <c r="AB805" t="str">
        <f t="shared" si="139"/>
        <v/>
      </c>
    </row>
    <row r="806" spans="8:28" x14ac:dyDescent="0.3">
      <c r="H806" s="21" t="str">
        <f t="shared" si="133"/>
        <v/>
      </c>
      <c r="I806" s="21" t="str">
        <f t="shared" si="134"/>
        <v/>
      </c>
      <c r="J806" s="29" t="str">
        <f t="shared" si="135"/>
        <v/>
      </c>
      <c r="N806" s="21" t="str">
        <f t="shared" si="136"/>
        <v/>
      </c>
      <c r="O806" t="str">
        <f t="shared" si="137"/>
        <v/>
      </c>
      <c r="Q806" s="29" t="str">
        <f t="shared" si="140"/>
        <v/>
      </c>
      <c r="S806" t="str">
        <f t="shared" si="138"/>
        <v/>
      </c>
      <c r="AA806" s="21" t="str">
        <f t="shared" si="132"/>
        <v/>
      </c>
      <c r="AB806" t="str">
        <f t="shared" si="139"/>
        <v/>
      </c>
    </row>
    <row r="807" spans="8:28" x14ac:dyDescent="0.3">
      <c r="H807" s="21" t="str">
        <f t="shared" si="133"/>
        <v/>
      </c>
      <c r="I807" s="21" t="str">
        <f t="shared" si="134"/>
        <v/>
      </c>
      <c r="J807" s="29" t="str">
        <f t="shared" si="135"/>
        <v/>
      </c>
      <c r="N807" s="21" t="str">
        <f t="shared" si="136"/>
        <v/>
      </c>
      <c r="O807" t="str">
        <f t="shared" si="137"/>
        <v/>
      </c>
      <c r="Q807" s="29" t="str">
        <f t="shared" si="140"/>
        <v/>
      </c>
      <c r="S807" t="str">
        <f t="shared" si="138"/>
        <v/>
      </c>
      <c r="AA807" s="21" t="str">
        <f t="shared" si="132"/>
        <v/>
      </c>
      <c r="AB807" t="str">
        <f t="shared" si="139"/>
        <v/>
      </c>
    </row>
    <row r="808" spans="8:28" x14ac:dyDescent="0.3">
      <c r="H808" s="21" t="str">
        <f t="shared" si="133"/>
        <v/>
      </c>
      <c r="I808" s="21" t="str">
        <f t="shared" si="134"/>
        <v/>
      </c>
      <c r="J808" s="29" t="str">
        <f t="shared" si="135"/>
        <v/>
      </c>
      <c r="N808" s="21" t="str">
        <f t="shared" si="136"/>
        <v/>
      </c>
      <c r="O808" t="str">
        <f t="shared" si="137"/>
        <v/>
      </c>
      <c r="Q808" s="29" t="str">
        <f t="shared" si="140"/>
        <v/>
      </c>
      <c r="S808" t="str">
        <f t="shared" si="138"/>
        <v/>
      </c>
      <c r="AA808" s="21" t="str">
        <f t="shared" si="132"/>
        <v/>
      </c>
      <c r="AB808" t="str">
        <f t="shared" si="139"/>
        <v/>
      </c>
    </row>
    <row r="809" spans="8:28" x14ac:dyDescent="0.3">
      <c r="H809" s="21" t="str">
        <f t="shared" si="133"/>
        <v/>
      </c>
      <c r="I809" s="21" t="str">
        <f t="shared" si="134"/>
        <v/>
      </c>
      <c r="J809" s="29" t="str">
        <f t="shared" si="135"/>
        <v/>
      </c>
      <c r="N809" s="21" t="str">
        <f t="shared" si="136"/>
        <v/>
      </c>
      <c r="O809" t="str">
        <f t="shared" si="137"/>
        <v/>
      </c>
      <c r="Q809" s="29" t="str">
        <f t="shared" si="140"/>
        <v/>
      </c>
      <c r="S809" t="str">
        <f t="shared" si="138"/>
        <v/>
      </c>
      <c r="AA809" s="21" t="str">
        <f t="shared" si="132"/>
        <v/>
      </c>
      <c r="AB809" t="str">
        <f t="shared" si="139"/>
        <v/>
      </c>
    </row>
    <row r="810" spans="8:28" x14ac:dyDescent="0.3">
      <c r="H810" s="21" t="str">
        <f t="shared" si="133"/>
        <v/>
      </c>
      <c r="I810" s="21" t="str">
        <f t="shared" si="134"/>
        <v/>
      </c>
      <c r="J810" s="29" t="str">
        <f t="shared" si="135"/>
        <v/>
      </c>
      <c r="N810" s="21" t="str">
        <f t="shared" si="136"/>
        <v/>
      </c>
      <c r="O810" t="str">
        <f t="shared" si="137"/>
        <v/>
      </c>
      <c r="Q810" s="29" t="str">
        <f t="shared" si="140"/>
        <v/>
      </c>
      <c r="S810" t="str">
        <f t="shared" si="138"/>
        <v/>
      </c>
      <c r="AA810" s="21" t="str">
        <f t="shared" si="132"/>
        <v/>
      </c>
      <c r="AB810" t="str">
        <f t="shared" si="139"/>
        <v/>
      </c>
    </row>
    <row r="811" spans="8:28" x14ac:dyDescent="0.3">
      <c r="H811" s="21" t="str">
        <f t="shared" si="133"/>
        <v/>
      </c>
      <c r="I811" s="21" t="str">
        <f t="shared" si="134"/>
        <v/>
      </c>
      <c r="J811" s="29" t="str">
        <f t="shared" si="135"/>
        <v/>
      </c>
      <c r="N811" s="21" t="str">
        <f t="shared" si="136"/>
        <v/>
      </c>
      <c r="O811" t="str">
        <f t="shared" si="137"/>
        <v/>
      </c>
      <c r="Q811" s="29" t="str">
        <f t="shared" si="140"/>
        <v/>
      </c>
      <c r="S811" t="str">
        <f t="shared" si="138"/>
        <v/>
      </c>
      <c r="AA811" s="21" t="str">
        <f t="shared" si="132"/>
        <v/>
      </c>
      <c r="AB811" t="str">
        <f t="shared" si="139"/>
        <v/>
      </c>
    </row>
    <row r="812" spans="8:28" x14ac:dyDescent="0.3">
      <c r="H812" s="21" t="str">
        <f t="shared" si="133"/>
        <v/>
      </c>
      <c r="I812" s="21" t="str">
        <f t="shared" si="134"/>
        <v/>
      </c>
      <c r="J812" s="29" t="str">
        <f t="shared" si="135"/>
        <v/>
      </c>
      <c r="N812" s="21" t="str">
        <f t="shared" si="136"/>
        <v/>
      </c>
      <c r="O812" t="str">
        <f t="shared" si="137"/>
        <v/>
      </c>
      <c r="Q812" s="29" t="str">
        <f t="shared" si="140"/>
        <v/>
      </c>
      <c r="S812" t="str">
        <f t="shared" si="138"/>
        <v/>
      </c>
      <c r="AA812" s="21" t="str">
        <f t="shared" si="132"/>
        <v/>
      </c>
      <c r="AB812" t="str">
        <f t="shared" si="139"/>
        <v/>
      </c>
    </row>
    <row r="813" spans="8:28" x14ac:dyDescent="0.3">
      <c r="H813" s="21" t="str">
        <f t="shared" si="133"/>
        <v/>
      </c>
      <c r="I813" s="21" t="str">
        <f t="shared" si="134"/>
        <v/>
      </c>
      <c r="J813" s="29" t="str">
        <f t="shared" si="135"/>
        <v/>
      </c>
      <c r="N813" s="21" t="str">
        <f t="shared" si="136"/>
        <v/>
      </c>
      <c r="O813" t="str">
        <f t="shared" si="137"/>
        <v/>
      </c>
      <c r="Q813" s="29" t="str">
        <f t="shared" si="140"/>
        <v/>
      </c>
      <c r="S813" t="str">
        <f t="shared" si="138"/>
        <v/>
      </c>
      <c r="AA813" s="21" t="str">
        <f t="shared" si="132"/>
        <v/>
      </c>
      <c r="AB813" t="str">
        <f t="shared" si="139"/>
        <v/>
      </c>
    </row>
    <row r="814" spans="8:28" x14ac:dyDescent="0.3">
      <c r="H814" s="21" t="str">
        <f t="shared" si="133"/>
        <v/>
      </c>
      <c r="I814" s="21" t="str">
        <f t="shared" si="134"/>
        <v/>
      </c>
      <c r="J814" s="29" t="str">
        <f t="shared" si="135"/>
        <v/>
      </c>
      <c r="N814" s="21" t="str">
        <f t="shared" si="136"/>
        <v/>
      </c>
      <c r="O814" t="str">
        <f t="shared" si="137"/>
        <v/>
      </c>
      <c r="Q814" s="29" t="str">
        <f t="shared" si="140"/>
        <v/>
      </c>
      <c r="S814" t="str">
        <f t="shared" si="138"/>
        <v/>
      </c>
      <c r="AA814" s="21" t="str">
        <f t="shared" si="132"/>
        <v/>
      </c>
      <c r="AB814" t="str">
        <f t="shared" si="139"/>
        <v/>
      </c>
    </row>
    <row r="815" spans="8:28" x14ac:dyDescent="0.3">
      <c r="H815" s="21" t="str">
        <f t="shared" si="133"/>
        <v/>
      </c>
      <c r="I815" s="21" t="str">
        <f t="shared" si="134"/>
        <v/>
      </c>
      <c r="J815" s="29" t="str">
        <f t="shared" si="135"/>
        <v/>
      </c>
      <c r="N815" s="21" t="str">
        <f t="shared" si="136"/>
        <v/>
      </c>
      <c r="O815" t="str">
        <f t="shared" si="137"/>
        <v/>
      </c>
      <c r="Q815" s="29" t="str">
        <f t="shared" si="140"/>
        <v/>
      </c>
      <c r="S815" t="str">
        <f t="shared" si="138"/>
        <v/>
      </c>
      <c r="AA815" s="21" t="str">
        <f t="shared" si="132"/>
        <v/>
      </c>
      <c r="AB815" t="str">
        <f t="shared" si="139"/>
        <v/>
      </c>
    </row>
    <row r="816" spans="8:28" x14ac:dyDescent="0.3">
      <c r="H816" s="21" t="str">
        <f t="shared" si="133"/>
        <v/>
      </c>
      <c r="I816" s="21" t="str">
        <f t="shared" si="134"/>
        <v/>
      </c>
      <c r="J816" s="29" t="str">
        <f t="shared" si="135"/>
        <v/>
      </c>
      <c r="N816" s="21" t="str">
        <f t="shared" si="136"/>
        <v/>
      </c>
      <c r="O816" t="str">
        <f t="shared" si="137"/>
        <v/>
      </c>
      <c r="Q816" s="29" t="str">
        <f t="shared" si="140"/>
        <v/>
      </c>
      <c r="S816" t="str">
        <f t="shared" si="138"/>
        <v/>
      </c>
      <c r="AA816" s="21" t="str">
        <f t="shared" si="132"/>
        <v/>
      </c>
      <c r="AB816" t="str">
        <f t="shared" si="139"/>
        <v/>
      </c>
    </row>
    <row r="817" spans="8:28" x14ac:dyDescent="0.3">
      <c r="H817" s="21" t="str">
        <f t="shared" si="133"/>
        <v/>
      </c>
      <c r="I817" s="21" t="str">
        <f t="shared" si="134"/>
        <v/>
      </c>
      <c r="J817" s="29" t="str">
        <f t="shared" si="135"/>
        <v/>
      </c>
      <c r="N817" s="21" t="str">
        <f t="shared" si="136"/>
        <v/>
      </c>
      <c r="O817" t="str">
        <f t="shared" si="137"/>
        <v/>
      </c>
      <c r="Q817" s="29" t="str">
        <f t="shared" si="140"/>
        <v/>
      </c>
      <c r="S817" t="str">
        <f t="shared" si="138"/>
        <v/>
      </c>
      <c r="AA817" s="21" t="str">
        <f t="shared" si="132"/>
        <v/>
      </c>
      <c r="AB817" t="str">
        <f t="shared" si="139"/>
        <v/>
      </c>
    </row>
    <row r="818" spans="8:28" x14ac:dyDescent="0.3">
      <c r="H818" s="21" t="str">
        <f t="shared" si="133"/>
        <v/>
      </c>
      <c r="I818" s="21" t="str">
        <f t="shared" si="134"/>
        <v/>
      </c>
      <c r="J818" s="29" t="str">
        <f t="shared" si="135"/>
        <v/>
      </c>
      <c r="N818" s="21" t="str">
        <f t="shared" si="136"/>
        <v/>
      </c>
      <c r="O818" t="str">
        <f t="shared" si="137"/>
        <v/>
      </c>
      <c r="Q818" s="29" t="str">
        <f t="shared" si="140"/>
        <v/>
      </c>
      <c r="S818" t="str">
        <f t="shared" si="138"/>
        <v/>
      </c>
      <c r="AA818" s="21" t="str">
        <f t="shared" si="132"/>
        <v/>
      </c>
      <c r="AB818" t="str">
        <f t="shared" si="139"/>
        <v/>
      </c>
    </row>
    <row r="819" spans="8:28" x14ac:dyDescent="0.3">
      <c r="H819" s="21" t="str">
        <f t="shared" si="133"/>
        <v/>
      </c>
      <c r="I819" s="21" t="str">
        <f t="shared" si="134"/>
        <v/>
      </c>
      <c r="J819" s="29" t="str">
        <f t="shared" si="135"/>
        <v/>
      </c>
      <c r="N819" s="21" t="str">
        <f t="shared" si="136"/>
        <v/>
      </c>
      <c r="O819" t="str">
        <f t="shared" si="137"/>
        <v/>
      </c>
      <c r="Q819" s="29" t="str">
        <f t="shared" si="140"/>
        <v/>
      </c>
      <c r="S819" t="str">
        <f t="shared" si="138"/>
        <v/>
      </c>
      <c r="AA819" s="21" t="str">
        <f t="shared" si="132"/>
        <v/>
      </c>
      <c r="AB819" t="str">
        <f t="shared" si="139"/>
        <v/>
      </c>
    </row>
    <row r="820" spans="8:28" x14ac:dyDescent="0.3">
      <c r="H820" s="21" t="str">
        <f t="shared" si="133"/>
        <v/>
      </c>
      <c r="I820" s="21" t="str">
        <f t="shared" si="134"/>
        <v/>
      </c>
      <c r="J820" s="29" t="str">
        <f t="shared" si="135"/>
        <v/>
      </c>
      <c r="N820" s="21" t="str">
        <f t="shared" si="136"/>
        <v/>
      </c>
      <c r="O820" t="str">
        <f t="shared" si="137"/>
        <v/>
      </c>
      <c r="Q820" s="29" t="str">
        <f t="shared" si="140"/>
        <v/>
      </c>
      <c r="S820" t="str">
        <f t="shared" si="138"/>
        <v/>
      </c>
      <c r="AA820" s="21" t="str">
        <f t="shared" si="132"/>
        <v/>
      </c>
      <c r="AB820" t="str">
        <f t="shared" si="139"/>
        <v/>
      </c>
    </row>
    <row r="821" spans="8:28" x14ac:dyDescent="0.3">
      <c r="H821" s="21" t="str">
        <f t="shared" si="133"/>
        <v/>
      </c>
      <c r="I821" s="21" t="str">
        <f t="shared" si="134"/>
        <v/>
      </c>
      <c r="J821" s="29" t="str">
        <f t="shared" si="135"/>
        <v/>
      </c>
      <c r="N821" s="21" t="str">
        <f t="shared" si="136"/>
        <v/>
      </c>
      <c r="O821" t="str">
        <f t="shared" si="137"/>
        <v/>
      </c>
      <c r="Q821" s="29" t="str">
        <f t="shared" si="140"/>
        <v/>
      </c>
      <c r="S821" t="str">
        <f t="shared" si="138"/>
        <v/>
      </c>
      <c r="AA821" s="21" t="str">
        <f t="shared" si="132"/>
        <v/>
      </c>
      <c r="AB821" t="str">
        <f t="shared" si="139"/>
        <v/>
      </c>
    </row>
    <row r="822" spans="8:28" x14ac:dyDescent="0.3">
      <c r="H822" s="21" t="str">
        <f t="shared" si="133"/>
        <v/>
      </c>
      <c r="I822" s="21" t="str">
        <f t="shared" si="134"/>
        <v/>
      </c>
      <c r="J822" s="29" t="str">
        <f t="shared" si="135"/>
        <v/>
      </c>
      <c r="N822" s="21" t="str">
        <f t="shared" si="136"/>
        <v/>
      </c>
      <c r="O822" t="str">
        <f t="shared" si="137"/>
        <v/>
      </c>
      <c r="Q822" s="29" t="str">
        <f t="shared" si="140"/>
        <v/>
      </c>
      <c r="S822" t="str">
        <f t="shared" si="138"/>
        <v/>
      </c>
      <c r="AA822" s="21" t="str">
        <f t="shared" si="132"/>
        <v/>
      </c>
      <c r="AB822" t="str">
        <f t="shared" si="139"/>
        <v/>
      </c>
    </row>
    <row r="823" spans="8:28" x14ac:dyDescent="0.3">
      <c r="H823" s="21" t="str">
        <f t="shared" si="133"/>
        <v/>
      </c>
      <c r="I823" s="21" t="str">
        <f t="shared" si="134"/>
        <v/>
      </c>
      <c r="J823" s="29" t="str">
        <f t="shared" si="135"/>
        <v/>
      </c>
      <c r="N823" s="21" t="str">
        <f t="shared" si="136"/>
        <v/>
      </c>
      <c r="O823" t="str">
        <f t="shared" si="137"/>
        <v/>
      </c>
      <c r="Q823" s="29" t="str">
        <f t="shared" si="140"/>
        <v/>
      </c>
      <c r="S823" t="str">
        <f t="shared" si="138"/>
        <v/>
      </c>
      <c r="AA823" s="21" t="str">
        <f t="shared" si="132"/>
        <v/>
      </c>
      <c r="AB823" t="str">
        <f t="shared" si="139"/>
        <v/>
      </c>
    </row>
    <row r="824" spans="8:28" x14ac:dyDescent="0.3">
      <c r="H824" s="21" t="str">
        <f t="shared" si="133"/>
        <v/>
      </c>
      <c r="I824" s="21" t="str">
        <f t="shared" si="134"/>
        <v/>
      </c>
      <c r="J824" s="29" t="str">
        <f t="shared" si="135"/>
        <v/>
      </c>
      <c r="N824" s="21" t="str">
        <f t="shared" si="136"/>
        <v/>
      </c>
      <c r="O824" t="str">
        <f t="shared" si="137"/>
        <v/>
      </c>
      <c r="Q824" s="29" t="str">
        <f t="shared" si="140"/>
        <v/>
      </c>
      <c r="S824" t="str">
        <f t="shared" si="138"/>
        <v/>
      </c>
      <c r="AA824" s="21" t="str">
        <f t="shared" ref="AA824:AA887" si="141">+IF(Y824="","",AA823+1)</f>
        <v/>
      </c>
      <c r="AB824" t="str">
        <f t="shared" si="139"/>
        <v/>
      </c>
    </row>
    <row r="825" spans="8:28" x14ac:dyDescent="0.3">
      <c r="H825" s="21" t="str">
        <f t="shared" si="133"/>
        <v/>
      </c>
      <c r="I825" s="21" t="str">
        <f t="shared" si="134"/>
        <v/>
      </c>
      <c r="J825" s="29" t="str">
        <f t="shared" si="135"/>
        <v/>
      </c>
      <c r="N825" s="21" t="str">
        <f t="shared" si="136"/>
        <v/>
      </c>
      <c r="O825" t="str">
        <f t="shared" si="137"/>
        <v/>
      </c>
      <c r="Q825" s="29" t="str">
        <f t="shared" si="140"/>
        <v/>
      </c>
      <c r="S825" t="str">
        <f t="shared" si="138"/>
        <v/>
      </c>
      <c r="AA825" s="21" t="str">
        <f t="shared" si="141"/>
        <v/>
      </c>
      <c r="AB825" t="str">
        <f t="shared" si="139"/>
        <v/>
      </c>
    </row>
    <row r="826" spans="8:28" x14ac:dyDescent="0.3">
      <c r="H826" s="21" t="str">
        <f t="shared" si="133"/>
        <v/>
      </c>
      <c r="I826" s="21" t="str">
        <f t="shared" si="134"/>
        <v/>
      </c>
      <c r="J826" s="29" t="str">
        <f t="shared" si="135"/>
        <v/>
      </c>
      <c r="N826" s="21" t="str">
        <f t="shared" si="136"/>
        <v/>
      </c>
      <c r="O826" t="str">
        <f t="shared" si="137"/>
        <v/>
      </c>
      <c r="Q826" s="29" t="str">
        <f t="shared" si="140"/>
        <v/>
      </c>
      <c r="S826" t="str">
        <f t="shared" si="138"/>
        <v/>
      </c>
      <c r="AA826" s="21" t="str">
        <f t="shared" si="141"/>
        <v/>
      </c>
      <c r="AB826" t="str">
        <f t="shared" si="139"/>
        <v/>
      </c>
    </row>
    <row r="827" spans="8:28" x14ac:dyDescent="0.3">
      <c r="H827" s="21" t="str">
        <f t="shared" si="133"/>
        <v/>
      </c>
      <c r="I827" s="21" t="str">
        <f t="shared" si="134"/>
        <v/>
      </c>
      <c r="J827" s="29" t="str">
        <f t="shared" si="135"/>
        <v/>
      </c>
      <c r="N827" s="21" t="str">
        <f t="shared" si="136"/>
        <v/>
      </c>
      <c r="O827" t="str">
        <f t="shared" si="137"/>
        <v/>
      </c>
      <c r="Q827" s="29" t="str">
        <f t="shared" si="140"/>
        <v/>
      </c>
      <c r="S827" t="str">
        <f t="shared" si="138"/>
        <v/>
      </c>
      <c r="AA827" s="21" t="str">
        <f t="shared" si="141"/>
        <v/>
      </c>
      <c r="AB827" t="str">
        <f t="shared" si="139"/>
        <v/>
      </c>
    </row>
    <row r="828" spans="8:28" x14ac:dyDescent="0.3">
      <c r="H828" s="21" t="str">
        <f t="shared" si="133"/>
        <v/>
      </c>
      <c r="I828" s="21" t="str">
        <f t="shared" si="134"/>
        <v/>
      </c>
      <c r="J828" s="29" t="str">
        <f t="shared" si="135"/>
        <v/>
      </c>
      <c r="N828" s="21" t="str">
        <f t="shared" si="136"/>
        <v/>
      </c>
      <c r="O828" t="str">
        <f t="shared" si="137"/>
        <v/>
      </c>
      <c r="Q828" s="29" t="str">
        <f t="shared" si="140"/>
        <v/>
      </c>
      <c r="S828" t="str">
        <f t="shared" si="138"/>
        <v/>
      </c>
      <c r="AA828" s="21" t="str">
        <f t="shared" si="141"/>
        <v/>
      </c>
      <c r="AB828" t="str">
        <f t="shared" si="139"/>
        <v/>
      </c>
    </row>
    <row r="829" spans="8:28" x14ac:dyDescent="0.3">
      <c r="H829" s="21" t="str">
        <f t="shared" si="133"/>
        <v/>
      </c>
      <c r="I829" s="21" t="str">
        <f t="shared" si="134"/>
        <v/>
      </c>
      <c r="J829" s="29" t="str">
        <f t="shared" si="135"/>
        <v/>
      </c>
      <c r="N829" s="21" t="str">
        <f t="shared" si="136"/>
        <v/>
      </c>
      <c r="O829" t="str">
        <f t="shared" si="137"/>
        <v/>
      </c>
      <c r="Q829" s="29" t="str">
        <f t="shared" si="140"/>
        <v/>
      </c>
      <c r="S829" t="str">
        <f t="shared" si="138"/>
        <v/>
      </c>
      <c r="AA829" s="21" t="str">
        <f t="shared" si="141"/>
        <v/>
      </c>
      <c r="AB829" t="str">
        <f t="shared" si="139"/>
        <v/>
      </c>
    </row>
    <row r="830" spans="8:28" x14ac:dyDescent="0.3">
      <c r="H830" s="21" t="str">
        <f t="shared" si="133"/>
        <v/>
      </c>
      <c r="I830" s="21" t="str">
        <f t="shared" si="134"/>
        <v/>
      </c>
      <c r="J830" s="29" t="str">
        <f t="shared" si="135"/>
        <v/>
      </c>
      <c r="N830" s="21" t="str">
        <f t="shared" si="136"/>
        <v/>
      </c>
      <c r="O830" t="str">
        <f t="shared" si="137"/>
        <v/>
      </c>
      <c r="Q830" s="29" t="str">
        <f t="shared" si="140"/>
        <v/>
      </c>
      <c r="S830" t="str">
        <f t="shared" si="138"/>
        <v/>
      </c>
      <c r="AA830" s="21" t="str">
        <f t="shared" si="141"/>
        <v/>
      </c>
      <c r="AB830" t="str">
        <f t="shared" si="139"/>
        <v/>
      </c>
    </row>
    <row r="831" spans="8:28" x14ac:dyDescent="0.3">
      <c r="H831" s="21" t="str">
        <f t="shared" si="133"/>
        <v/>
      </c>
      <c r="I831" s="21" t="str">
        <f t="shared" si="134"/>
        <v/>
      </c>
      <c r="J831" s="29" t="str">
        <f t="shared" si="135"/>
        <v/>
      </c>
      <c r="N831" s="21" t="str">
        <f t="shared" si="136"/>
        <v/>
      </c>
      <c r="O831" t="str">
        <f t="shared" si="137"/>
        <v/>
      </c>
      <c r="Q831" s="29" t="str">
        <f t="shared" si="140"/>
        <v/>
      </c>
      <c r="S831" t="str">
        <f t="shared" si="138"/>
        <v/>
      </c>
      <c r="AA831" s="21" t="str">
        <f t="shared" si="141"/>
        <v/>
      </c>
      <c r="AB831" t="str">
        <f t="shared" si="139"/>
        <v/>
      </c>
    </row>
    <row r="832" spans="8:28" x14ac:dyDescent="0.3">
      <c r="H832" s="21" t="str">
        <f t="shared" si="133"/>
        <v/>
      </c>
      <c r="I832" s="21" t="str">
        <f t="shared" si="134"/>
        <v/>
      </c>
      <c r="J832" s="29" t="str">
        <f t="shared" si="135"/>
        <v/>
      </c>
      <c r="N832" s="21" t="str">
        <f t="shared" si="136"/>
        <v/>
      </c>
      <c r="O832" t="str">
        <f t="shared" si="137"/>
        <v/>
      </c>
      <c r="Q832" s="29" t="str">
        <f t="shared" si="140"/>
        <v/>
      </c>
      <c r="S832" t="str">
        <f t="shared" si="138"/>
        <v/>
      </c>
      <c r="AA832" s="21" t="str">
        <f t="shared" si="141"/>
        <v/>
      </c>
      <c r="AB832" t="str">
        <f t="shared" si="139"/>
        <v/>
      </c>
    </row>
    <row r="833" spans="8:28" x14ac:dyDescent="0.3">
      <c r="H833" s="21" t="str">
        <f t="shared" si="133"/>
        <v/>
      </c>
      <c r="I833" s="21" t="str">
        <f t="shared" si="134"/>
        <v/>
      </c>
      <c r="J833" s="29" t="str">
        <f t="shared" si="135"/>
        <v/>
      </c>
      <c r="N833" s="21" t="str">
        <f t="shared" si="136"/>
        <v/>
      </c>
      <c r="O833" t="str">
        <f t="shared" si="137"/>
        <v/>
      </c>
      <c r="Q833" s="29" t="str">
        <f t="shared" si="140"/>
        <v/>
      </c>
      <c r="S833" t="str">
        <f t="shared" si="138"/>
        <v/>
      </c>
      <c r="AA833" s="21" t="str">
        <f t="shared" si="141"/>
        <v/>
      </c>
      <c r="AB833" t="str">
        <f t="shared" si="139"/>
        <v/>
      </c>
    </row>
    <row r="834" spans="8:28" x14ac:dyDescent="0.3">
      <c r="H834" s="21" t="str">
        <f t="shared" si="133"/>
        <v/>
      </c>
      <c r="I834" s="21" t="str">
        <f t="shared" si="134"/>
        <v/>
      </c>
      <c r="J834" s="29" t="str">
        <f t="shared" si="135"/>
        <v/>
      </c>
      <c r="N834" s="21" t="str">
        <f t="shared" si="136"/>
        <v/>
      </c>
      <c r="O834" t="str">
        <f t="shared" si="137"/>
        <v/>
      </c>
      <c r="Q834" s="29" t="str">
        <f t="shared" si="140"/>
        <v/>
      </c>
      <c r="S834" t="str">
        <f t="shared" si="138"/>
        <v/>
      </c>
      <c r="AA834" s="21" t="str">
        <f t="shared" si="141"/>
        <v/>
      </c>
      <c r="AB834" t="str">
        <f t="shared" si="139"/>
        <v/>
      </c>
    </row>
    <row r="835" spans="8:28" x14ac:dyDescent="0.3">
      <c r="H835" s="21" t="str">
        <f t="shared" si="133"/>
        <v/>
      </c>
      <c r="I835" s="21" t="str">
        <f t="shared" si="134"/>
        <v/>
      </c>
      <c r="J835" s="29" t="str">
        <f t="shared" si="135"/>
        <v/>
      </c>
      <c r="N835" s="21" t="str">
        <f t="shared" si="136"/>
        <v/>
      </c>
      <c r="O835" t="str">
        <f t="shared" si="137"/>
        <v/>
      </c>
      <c r="Q835" s="29" t="str">
        <f t="shared" si="140"/>
        <v/>
      </c>
      <c r="S835" t="str">
        <f t="shared" si="138"/>
        <v/>
      </c>
      <c r="AA835" s="21" t="str">
        <f t="shared" si="141"/>
        <v/>
      </c>
      <c r="AB835" t="str">
        <f t="shared" si="139"/>
        <v/>
      </c>
    </row>
    <row r="836" spans="8:28" x14ac:dyDescent="0.3">
      <c r="H836" s="21" t="str">
        <f t="shared" si="133"/>
        <v/>
      </c>
      <c r="I836" s="21" t="str">
        <f t="shared" si="134"/>
        <v/>
      </c>
      <c r="J836" s="29" t="str">
        <f t="shared" si="135"/>
        <v/>
      </c>
      <c r="N836" s="21" t="str">
        <f t="shared" si="136"/>
        <v/>
      </c>
      <c r="O836" t="str">
        <f t="shared" si="137"/>
        <v/>
      </c>
      <c r="Q836" s="29" t="str">
        <f t="shared" si="140"/>
        <v/>
      </c>
      <c r="S836" t="str">
        <f t="shared" si="138"/>
        <v/>
      </c>
      <c r="AA836" s="21" t="str">
        <f t="shared" si="141"/>
        <v/>
      </c>
      <c r="AB836" t="str">
        <f t="shared" si="139"/>
        <v/>
      </c>
    </row>
    <row r="837" spans="8:28" x14ac:dyDescent="0.3">
      <c r="H837" s="21" t="str">
        <f t="shared" ref="H837:H900" si="142">+IF(G837="","",H836+1)</f>
        <v/>
      </c>
      <c r="I837" s="21" t="str">
        <f t="shared" ref="I837:I900" si="143">+IF(H837="","",I836+1)</f>
        <v/>
      </c>
      <c r="J837" s="29" t="str">
        <f t="shared" ref="J837:J900" si="144">+IF(G837="","","T-"&amp;VLOOKUP(H837,$A$4:$C$46,3,0)+I837-1)</f>
        <v/>
      </c>
      <c r="N837" s="21" t="str">
        <f t="shared" ref="N837:N900" si="145">+IF(L837="","",N836+1)</f>
        <v/>
      </c>
      <c r="O837" t="str">
        <f t="shared" ref="O837:O900" si="146">+IF(L837="","","C-"&amp;VLOOKUP(M837,$A$4:$C$495,3,0)+N837)</f>
        <v/>
      </c>
      <c r="Q837" s="29" t="str">
        <f t="shared" si="140"/>
        <v/>
      </c>
      <c r="S837" t="str">
        <f t="shared" ref="S837:S900" si="147">+Q837</f>
        <v/>
      </c>
      <c r="AA837" s="21" t="str">
        <f t="shared" si="141"/>
        <v/>
      </c>
      <c r="AB837" t="str">
        <f t="shared" ref="AB837:AB900" si="148">+IF(Y837="","","M-"&amp;VLOOKUP(Z837,$A$4:$C$390,3,0)+AA837)</f>
        <v/>
      </c>
    </row>
    <row r="838" spans="8:28" x14ac:dyDescent="0.3">
      <c r="H838" s="21" t="str">
        <f t="shared" si="142"/>
        <v/>
      </c>
      <c r="I838" s="21" t="str">
        <f t="shared" si="143"/>
        <v/>
      </c>
      <c r="J838" s="29" t="str">
        <f t="shared" si="144"/>
        <v/>
      </c>
      <c r="N838" s="21" t="str">
        <f t="shared" si="145"/>
        <v/>
      </c>
      <c r="O838" t="str">
        <f t="shared" si="146"/>
        <v/>
      </c>
      <c r="Q838" s="29" t="str">
        <f t="shared" ref="Q838:Q901" si="149">++IF(R838="","",Q837+1)</f>
        <v/>
      </c>
      <c r="S838" t="str">
        <f t="shared" si="147"/>
        <v/>
      </c>
      <c r="AA838" s="21" t="str">
        <f t="shared" si="141"/>
        <v/>
      </c>
      <c r="AB838" t="str">
        <f t="shared" si="148"/>
        <v/>
      </c>
    </row>
    <row r="839" spans="8:28" x14ac:dyDescent="0.3">
      <c r="H839" s="21" t="str">
        <f t="shared" si="142"/>
        <v/>
      </c>
      <c r="I839" s="21" t="str">
        <f t="shared" si="143"/>
        <v/>
      </c>
      <c r="J839" s="29" t="str">
        <f t="shared" si="144"/>
        <v/>
      </c>
      <c r="N839" s="21" t="str">
        <f t="shared" si="145"/>
        <v/>
      </c>
      <c r="O839" t="str">
        <f t="shared" si="146"/>
        <v/>
      </c>
      <c r="Q839" s="29" t="str">
        <f t="shared" si="149"/>
        <v/>
      </c>
      <c r="S839" t="str">
        <f t="shared" si="147"/>
        <v/>
      </c>
      <c r="AA839" s="21" t="str">
        <f t="shared" si="141"/>
        <v/>
      </c>
      <c r="AB839" t="str">
        <f t="shared" si="148"/>
        <v/>
      </c>
    </row>
    <row r="840" spans="8:28" x14ac:dyDescent="0.3">
      <c r="H840" s="21" t="str">
        <f t="shared" si="142"/>
        <v/>
      </c>
      <c r="I840" s="21" t="str">
        <f t="shared" si="143"/>
        <v/>
      </c>
      <c r="J840" s="29" t="str">
        <f t="shared" si="144"/>
        <v/>
      </c>
      <c r="N840" s="21" t="str">
        <f t="shared" si="145"/>
        <v/>
      </c>
      <c r="O840" t="str">
        <f t="shared" si="146"/>
        <v/>
      </c>
      <c r="Q840" s="29" t="str">
        <f t="shared" si="149"/>
        <v/>
      </c>
      <c r="S840" t="str">
        <f t="shared" si="147"/>
        <v/>
      </c>
      <c r="AA840" s="21" t="str">
        <f t="shared" si="141"/>
        <v/>
      </c>
      <c r="AB840" t="str">
        <f t="shared" si="148"/>
        <v/>
      </c>
    </row>
    <row r="841" spans="8:28" x14ac:dyDescent="0.3">
      <c r="H841" s="21" t="str">
        <f t="shared" si="142"/>
        <v/>
      </c>
      <c r="I841" s="21" t="str">
        <f t="shared" si="143"/>
        <v/>
      </c>
      <c r="J841" s="29" t="str">
        <f t="shared" si="144"/>
        <v/>
      </c>
      <c r="N841" s="21" t="str">
        <f t="shared" si="145"/>
        <v/>
      </c>
      <c r="O841" t="str">
        <f t="shared" si="146"/>
        <v/>
      </c>
      <c r="Q841" s="29" t="str">
        <f t="shared" si="149"/>
        <v/>
      </c>
      <c r="S841" t="str">
        <f t="shared" si="147"/>
        <v/>
      </c>
      <c r="AA841" s="21" t="str">
        <f t="shared" si="141"/>
        <v/>
      </c>
      <c r="AB841" t="str">
        <f t="shared" si="148"/>
        <v/>
      </c>
    </row>
    <row r="842" spans="8:28" x14ac:dyDescent="0.3">
      <c r="H842" s="21" t="str">
        <f t="shared" si="142"/>
        <v/>
      </c>
      <c r="I842" s="21" t="str">
        <f t="shared" si="143"/>
        <v/>
      </c>
      <c r="J842" s="29" t="str">
        <f t="shared" si="144"/>
        <v/>
      </c>
      <c r="N842" s="21" t="str">
        <f t="shared" si="145"/>
        <v/>
      </c>
      <c r="O842" t="str">
        <f t="shared" si="146"/>
        <v/>
      </c>
      <c r="Q842" s="29" t="str">
        <f t="shared" si="149"/>
        <v/>
      </c>
      <c r="S842" t="str">
        <f t="shared" si="147"/>
        <v/>
      </c>
      <c r="AA842" s="21" t="str">
        <f t="shared" si="141"/>
        <v/>
      </c>
      <c r="AB842" t="str">
        <f t="shared" si="148"/>
        <v/>
      </c>
    </row>
    <row r="843" spans="8:28" x14ac:dyDescent="0.3">
      <c r="H843" s="21" t="str">
        <f t="shared" si="142"/>
        <v/>
      </c>
      <c r="I843" s="21" t="str">
        <f t="shared" si="143"/>
        <v/>
      </c>
      <c r="J843" s="29" t="str">
        <f t="shared" si="144"/>
        <v/>
      </c>
      <c r="N843" s="21" t="str">
        <f t="shared" si="145"/>
        <v/>
      </c>
      <c r="O843" t="str">
        <f t="shared" si="146"/>
        <v/>
      </c>
      <c r="Q843" s="29" t="str">
        <f t="shared" si="149"/>
        <v/>
      </c>
      <c r="S843" t="str">
        <f t="shared" si="147"/>
        <v/>
      </c>
      <c r="AA843" s="21" t="str">
        <f t="shared" si="141"/>
        <v/>
      </c>
      <c r="AB843" t="str">
        <f t="shared" si="148"/>
        <v/>
      </c>
    </row>
    <row r="844" spans="8:28" x14ac:dyDescent="0.3">
      <c r="H844" s="21" t="str">
        <f t="shared" si="142"/>
        <v/>
      </c>
      <c r="I844" s="21" t="str">
        <f t="shared" si="143"/>
        <v/>
      </c>
      <c r="J844" s="29" t="str">
        <f t="shared" si="144"/>
        <v/>
      </c>
      <c r="N844" s="21" t="str">
        <f t="shared" si="145"/>
        <v/>
      </c>
      <c r="O844" t="str">
        <f t="shared" si="146"/>
        <v/>
      </c>
      <c r="Q844" s="29" t="str">
        <f t="shared" si="149"/>
        <v/>
      </c>
      <c r="S844" t="str">
        <f t="shared" si="147"/>
        <v/>
      </c>
      <c r="AA844" s="21" t="str">
        <f t="shared" si="141"/>
        <v/>
      </c>
      <c r="AB844" t="str">
        <f t="shared" si="148"/>
        <v/>
      </c>
    </row>
    <row r="845" spans="8:28" x14ac:dyDescent="0.3">
      <c r="H845" s="21" t="str">
        <f t="shared" si="142"/>
        <v/>
      </c>
      <c r="I845" s="21" t="str">
        <f t="shared" si="143"/>
        <v/>
      </c>
      <c r="J845" s="29" t="str">
        <f t="shared" si="144"/>
        <v/>
      </c>
      <c r="N845" s="21" t="str">
        <f t="shared" si="145"/>
        <v/>
      </c>
      <c r="O845" t="str">
        <f t="shared" si="146"/>
        <v/>
      </c>
      <c r="Q845" s="29" t="str">
        <f t="shared" si="149"/>
        <v/>
      </c>
      <c r="S845" t="str">
        <f t="shared" si="147"/>
        <v/>
      </c>
      <c r="AA845" s="21" t="str">
        <f t="shared" si="141"/>
        <v/>
      </c>
      <c r="AB845" t="str">
        <f t="shared" si="148"/>
        <v/>
      </c>
    </row>
    <row r="846" spans="8:28" x14ac:dyDescent="0.3">
      <c r="H846" s="21" t="str">
        <f t="shared" si="142"/>
        <v/>
      </c>
      <c r="I846" s="21" t="str">
        <f t="shared" si="143"/>
        <v/>
      </c>
      <c r="J846" s="29" t="str">
        <f t="shared" si="144"/>
        <v/>
      </c>
      <c r="N846" s="21" t="str">
        <f t="shared" si="145"/>
        <v/>
      </c>
      <c r="O846" t="str">
        <f t="shared" si="146"/>
        <v/>
      </c>
      <c r="Q846" s="29" t="str">
        <f t="shared" si="149"/>
        <v/>
      </c>
      <c r="S846" t="str">
        <f t="shared" si="147"/>
        <v/>
      </c>
      <c r="AA846" s="21" t="str">
        <f t="shared" si="141"/>
        <v/>
      </c>
      <c r="AB846" t="str">
        <f t="shared" si="148"/>
        <v/>
      </c>
    </row>
    <row r="847" spans="8:28" x14ac:dyDescent="0.3">
      <c r="H847" s="21" t="str">
        <f t="shared" si="142"/>
        <v/>
      </c>
      <c r="I847" s="21" t="str">
        <f t="shared" si="143"/>
        <v/>
      </c>
      <c r="J847" s="29" t="str">
        <f t="shared" si="144"/>
        <v/>
      </c>
      <c r="N847" s="21" t="str">
        <f t="shared" si="145"/>
        <v/>
      </c>
      <c r="O847" t="str">
        <f t="shared" si="146"/>
        <v/>
      </c>
      <c r="Q847" s="29" t="str">
        <f t="shared" si="149"/>
        <v/>
      </c>
      <c r="S847" t="str">
        <f t="shared" si="147"/>
        <v/>
      </c>
      <c r="AA847" s="21" t="str">
        <f t="shared" si="141"/>
        <v/>
      </c>
      <c r="AB847" t="str">
        <f t="shared" si="148"/>
        <v/>
      </c>
    </row>
    <row r="848" spans="8:28" x14ac:dyDescent="0.3">
      <c r="H848" s="21" t="str">
        <f t="shared" si="142"/>
        <v/>
      </c>
      <c r="I848" s="21" t="str">
        <f t="shared" si="143"/>
        <v/>
      </c>
      <c r="J848" s="29" t="str">
        <f t="shared" si="144"/>
        <v/>
      </c>
      <c r="N848" s="21" t="str">
        <f t="shared" si="145"/>
        <v/>
      </c>
      <c r="O848" t="str">
        <f t="shared" si="146"/>
        <v/>
      </c>
      <c r="Q848" s="29" t="str">
        <f t="shared" si="149"/>
        <v/>
      </c>
      <c r="S848" t="str">
        <f t="shared" si="147"/>
        <v/>
      </c>
      <c r="AA848" s="21" t="str">
        <f t="shared" si="141"/>
        <v/>
      </c>
      <c r="AB848" t="str">
        <f t="shared" si="148"/>
        <v/>
      </c>
    </row>
    <row r="849" spans="8:28" x14ac:dyDescent="0.3">
      <c r="H849" s="21" t="str">
        <f t="shared" si="142"/>
        <v/>
      </c>
      <c r="I849" s="21" t="str">
        <f t="shared" si="143"/>
        <v/>
      </c>
      <c r="J849" s="29" t="str">
        <f t="shared" si="144"/>
        <v/>
      </c>
      <c r="N849" s="21" t="str">
        <f t="shared" si="145"/>
        <v/>
      </c>
      <c r="O849" t="str">
        <f t="shared" si="146"/>
        <v/>
      </c>
      <c r="Q849" s="29" t="str">
        <f t="shared" si="149"/>
        <v/>
      </c>
      <c r="S849" t="str">
        <f t="shared" si="147"/>
        <v/>
      </c>
      <c r="AA849" s="21" t="str">
        <f t="shared" si="141"/>
        <v/>
      </c>
      <c r="AB849" t="str">
        <f t="shared" si="148"/>
        <v/>
      </c>
    </row>
    <row r="850" spans="8:28" x14ac:dyDescent="0.3">
      <c r="H850" s="21" t="str">
        <f t="shared" si="142"/>
        <v/>
      </c>
      <c r="I850" s="21" t="str">
        <f t="shared" si="143"/>
        <v/>
      </c>
      <c r="J850" s="29" t="str">
        <f t="shared" si="144"/>
        <v/>
      </c>
      <c r="N850" s="21" t="str">
        <f t="shared" si="145"/>
        <v/>
      </c>
      <c r="O850" t="str">
        <f t="shared" si="146"/>
        <v/>
      </c>
      <c r="Q850" s="29" t="str">
        <f t="shared" si="149"/>
        <v/>
      </c>
      <c r="S850" t="str">
        <f t="shared" si="147"/>
        <v/>
      </c>
      <c r="AA850" s="21" t="str">
        <f t="shared" si="141"/>
        <v/>
      </c>
      <c r="AB850" t="str">
        <f t="shared" si="148"/>
        <v/>
      </c>
    </row>
    <row r="851" spans="8:28" x14ac:dyDescent="0.3">
      <c r="H851" s="21" t="str">
        <f t="shared" si="142"/>
        <v/>
      </c>
      <c r="I851" s="21" t="str">
        <f t="shared" si="143"/>
        <v/>
      </c>
      <c r="J851" s="29" t="str">
        <f t="shared" si="144"/>
        <v/>
      </c>
      <c r="N851" s="21" t="str">
        <f t="shared" si="145"/>
        <v/>
      </c>
      <c r="O851" t="str">
        <f t="shared" si="146"/>
        <v/>
      </c>
      <c r="Q851" s="29" t="str">
        <f t="shared" si="149"/>
        <v/>
      </c>
      <c r="S851" t="str">
        <f t="shared" si="147"/>
        <v/>
      </c>
      <c r="AA851" s="21" t="str">
        <f t="shared" si="141"/>
        <v/>
      </c>
      <c r="AB851" t="str">
        <f t="shared" si="148"/>
        <v/>
      </c>
    </row>
    <row r="852" spans="8:28" x14ac:dyDescent="0.3">
      <c r="H852" s="21" t="str">
        <f t="shared" si="142"/>
        <v/>
      </c>
      <c r="I852" s="21" t="str">
        <f t="shared" si="143"/>
        <v/>
      </c>
      <c r="J852" s="29" t="str">
        <f t="shared" si="144"/>
        <v/>
      </c>
      <c r="N852" s="21" t="str">
        <f t="shared" si="145"/>
        <v/>
      </c>
      <c r="O852" t="str">
        <f t="shared" si="146"/>
        <v/>
      </c>
      <c r="Q852" s="29" t="str">
        <f t="shared" si="149"/>
        <v/>
      </c>
      <c r="S852" t="str">
        <f t="shared" si="147"/>
        <v/>
      </c>
      <c r="AA852" s="21" t="str">
        <f t="shared" si="141"/>
        <v/>
      </c>
      <c r="AB852" t="str">
        <f t="shared" si="148"/>
        <v/>
      </c>
    </row>
    <row r="853" spans="8:28" x14ac:dyDescent="0.3">
      <c r="H853" s="21" t="str">
        <f t="shared" si="142"/>
        <v/>
      </c>
      <c r="I853" s="21" t="str">
        <f t="shared" si="143"/>
        <v/>
      </c>
      <c r="J853" s="29" t="str">
        <f t="shared" si="144"/>
        <v/>
      </c>
      <c r="N853" s="21" t="str">
        <f t="shared" si="145"/>
        <v/>
      </c>
      <c r="O853" t="str">
        <f t="shared" si="146"/>
        <v/>
      </c>
      <c r="Q853" s="29" t="str">
        <f t="shared" si="149"/>
        <v/>
      </c>
      <c r="S853" t="str">
        <f t="shared" si="147"/>
        <v/>
      </c>
      <c r="AA853" s="21" t="str">
        <f t="shared" si="141"/>
        <v/>
      </c>
      <c r="AB853" t="str">
        <f t="shared" si="148"/>
        <v/>
      </c>
    </row>
    <row r="854" spans="8:28" x14ac:dyDescent="0.3">
      <c r="H854" s="21" t="str">
        <f t="shared" si="142"/>
        <v/>
      </c>
      <c r="I854" s="21" t="str">
        <f t="shared" si="143"/>
        <v/>
      </c>
      <c r="J854" s="29" t="str">
        <f t="shared" si="144"/>
        <v/>
      </c>
      <c r="N854" s="21" t="str">
        <f t="shared" si="145"/>
        <v/>
      </c>
      <c r="O854" t="str">
        <f t="shared" si="146"/>
        <v/>
      </c>
      <c r="Q854" s="29" t="str">
        <f t="shared" si="149"/>
        <v/>
      </c>
      <c r="S854" t="str">
        <f t="shared" si="147"/>
        <v/>
      </c>
      <c r="AA854" s="21" t="str">
        <f t="shared" si="141"/>
        <v/>
      </c>
      <c r="AB854" t="str">
        <f t="shared" si="148"/>
        <v/>
      </c>
    </row>
    <row r="855" spans="8:28" x14ac:dyDescent="0.3">
      <c r="H855" s="21" t="str">
        <f t="shared" si="142"/>
        <v/>
      </c>
      <c r="I855" s="21" t="str">
        <f t="shared" si="143"/>
        <v/>
      </c>
      <c r="J855" s="29" t="str">
        <f t="shared" si="144"/>
        <v/>
      </c>
      <c r="N855" s="21" t="str">
        <f t="shared" si="145"/>
        <v/>
      </c>
      <c r="O855" t="str">
        <f t="shared" si="146"/>
        <v/>
      </c>
      <c r="Q855" s="29" t="str">
        <f t="shared" si="149"/>
        <v/>
      </c>
      <c r="S855" t="str">
        <f t="shared" si="147"/>
        <v/>
      </c>
      <c r="AA855" s="21" t="str">
        <f t="shared" si="141"/>
        <v/>
      </c>
      <c r="AB855" t="str">
        <f t="shared" si="148"/>
        <v/>
      </c>
    </row>
    <row r="856" spans="8:28" x14ac:dyDescent="0.3">
      <c r="H856" s="21" t="str">
        <f t="shared" si="142"/>
        <v/>
      </c>
      <c r="I856" s="21" t="str">
        <f t="shared" si="143"/>
        <v/>
      </c>
      <c r="J856" s="29" t="str">
        <f t="shared" si="144"/>
        <v/>
      </c>
      <c r="N856" s="21" t="str">
        <f t="shared" si="145"/>
        <v/>
      </c>
      <c r="O856" t="str">
        <f t="shared" si="146"/>
        <v/>
      </c>
      <c r="Q856" s="29" t="str">
        <f t="shared" si="149"/>
        <v/>
      </c>
      <c r="S856" t="str">
        <f t="shared" si="147"/>
        <v/>
      </c>
      <c r="AA856" s="21" t="str">
        <f t="shared" si="141"/>
        <v/>
      </c>
      <c r="AB856" t="str">
        <f t="shared" si="148"/>
        <v/>
      </c>
    </row>
    <row r="857" spans="8:28" x14ac:dyDescent="0.3">
      <c r="H857" s="21" t="str">
        <f t="shared" si="142"/>
        <v/>
      </c>
      <c r="I857" s="21" t="str">
        <f t="shared" si="143"/>
        <v/>
      </c>
      <c r="J857" s="29" t="str">
        <f t="shared" si="144"/>
        <v/>
      </c>
      <c r="N857" s="21" t="str">
        <f t="shared" si="145"/>
        <v/>
      </c>
      <c r="O857" t="str">
        <f t="shared" si="146"/>
        <v/>
      </c>
      <c r="Q857" s="29" t="str">
        <f t="shared" si="149"/>
        <v/>
      </c>
      <c r="S857" t="str">
        <f t="shared" si="147"/>
        <v/>
      </c>
      <c r="AA857" s="21" t="str">
        <f t="shared" si="141"/>
        <v/>
      </c>
      <c r="AB857" t="str">
        <f t="shared" si="148"/>
        <v/>
      </c>
    </row>
    <row r="858" spans="8:28" x14ac:dyDescent="0.3">
      <c r="H858" s="21" t="str">
        <f t="shared" si="142"/>
        <v/>
      </c>
      <c r="I858" s="21" t="str">
        <f t="shared" si="143"/>
        <v/>
      </c>
      <c r="J858" s="29" t="str">
        <f t="shared" si="144"/>
        <v/>
      </c>
      <c r="N858" s="21" t="str">
        <f t="shared" si="145"/>
        <v/>
      </c>
      <c r="O858" t="str">
        <f t="shared" si="146"/>
        <v/>
      </c>
      <c r="Q858" s="29" t="str">
        <f t="shared" si="149"/>
        <v/>
      </c>
      <c r="S858" t="str">
        <f t="shared" si="147"/>
        <v/>
      </c>
      <c r="AA858" s="21" t="str">
        <f t="shared" si="141"/>
        <v/>
      </c>
      <c r="AB858" t="str">
        <f t="shared" si="148"/>
        <v/>
      </c>
    </row>
    <row r="859" spans="8:28" x14ac:dyDescent="0.3">
      <c r="H859" s="21" t="str">
        <f t="shared" si="142"/>
        <v/>
      </c>
      <c r="I859" s="21" t="str">
        <f t="shared" si="143"/>
        <v/>
      </c>
      <c r="J859" s="29" t="str">
        <f t="shared" si="144"/>
        <v/>
      </c>
      <c r="N859" s="21" t="str">
        <f t="shared" si="145"/>
        <v/>
      </c>
      <c r="O859" t="str">
        <f t="shared" si="146"/>
        <v/>
      </c>
      <c r="Q859" s="29" t="str">
        <f t="shared" si="149"/>
        <v/>
      </c>
      <c r="S859" t="str">
        <f t="shared" si="147"/>
        <v/>
      </c>
      <c r="AA859" s="21" t="str">
        <f t="shared" si="141"/>
        <v/>
      </c>
      <c r="AB859" t="str">
        <f t="shared" si="148"/>
        <v/>
      </c>
    </row>
    <row r="860" spans="8:28" x14ac:dyDescent="0.3">
      <c r="H860" s="21" t="str">
        <f t="shared" si="142"/>
        <v/>
      </c>
      <c r="I860" s="21" t="str">
        <f t="shared" si="143"/>
        <v/>
      </c>
      <c r="J860" s="29" t="str">
        <f t="shared" si="144"/>
        <v/>
      </c>
      <c r="N860" s="21" t="str">
        <f t="shared" si="145"/>
        <v/>
      </c>
      <c r="O860" t="str">
        <f t="shared" si="146"/>
        <v/>
      </c>
      <c r="Q860" s="29" t="str">
        <f t="shared" si="149"/>
        <v/>
      </c>
      <c r="S860" t="str">
        <f t="shared" si="147"/>
        <v/>
      </c>
      <c r="AA860" s="21" t="str">
        <f t="shared" si="141"/>
        <v/>
      </c>
      <c r="AB860" t="str">
        <f t="shared" si="148"/>
        <v/>
      </c>
    </row>
    <row r="861" spans="8:28" x14ac:dyDescent="0.3">
      <c r="H861" s="21" t="str">
        <f t="shared" si="142"/>
        <v/>
      </c>
      <c r="I861" s="21" t="str">
        <f t="shared" si="143"/>
        <v/>
      </c>
      <c r="J861" s="29" t="str">
        <f t="shared" si="144"/>
        <v/>
      </c>
      <c r="N861" s="21" t="str">
        <f t="shared" si="145"/>
        <v/>
      </c>
      <c r="O861" t="str">
        <f t="shared" si="146"/>
        <v/>
      </c>
      <c r="Q861" s="29" t="str">
        <f t="shared" si="149"/>
        <v/>
      </c>
      <c r="S861" t="str">
        <f t="shared" si="147"/>
        <v/>
      </c>
      <c r="AA861" s="21" t="str">
        <f t="shared" si="141"/>
        <v/>
      </c>
      <c r="AB861" t="str">
        <f t="shared" si="148"/>
        <v/>
      </c>
    </row>
    <row r="862" spans="8:28" x14ac:dyDescent="0.3">
      <c r="H862" s="21" t="str">
        <f t="shared" si="142"/>
        <v/>
      </c>
      <c r="I862" s="21" t="str">
        <f t="shared" si="143"/>
        <v/>
      </c>
      <c r="J862" s="29" t="str">
        <f t="shared" si="144"/>
        <v/>
      </c>
      <c r="N862" s="21" t="str">
        <f t="shared" si="145"/>
        <v/>
      </c>
      <c r="O862" t="str">
        <f t="shared" si="146"/>
        <v/>
      </c>
      <c r="Q862" s="29" t="str">
        <f t="shared" si="149"/>
        <v/>
      </c>
      <c r="S862" t="str">
        <f t="shared" si="147"/>
        <v/>
      </c>
      <c r="AA862" s="21" t="str">
        <f t="shared" si="141"/>
        <v/>
      </c>
      <c r="AB862" t="str">
        <f t="shared" si="148"/>
        <v/>
      </c>
    </row>
    <row r="863" spans="8:28" x14ac:dyDescent="0.3">
      <c r="H863" s="21" t="str">
        <f t="shared" si="142"/>
        <v/>
      </c>
      <c r="I863" s="21" t="str">
        <f t="shared" si="143"/>
        <v/>
      </c>
      <c r="J863" s="29" t="str">
        <f t="shared" si="144"/>
        <v/>
      </c>
      <c r="N863" s="21" t="str">
        <f t="shared" si="145"/>
        <v/>
      </c>
      <c r="O863" t="str">
        <f t="shared" si="146"/>
        <v/>
      </c>
      <c r="Q863" s="29" t="str">
        <f t="shared" si="149"/>
        <v/>
      </c>
      <c r="S863" t="str">
        <f t="shared" si="147"/>
        <v/>
      </c>
      <c r="AA863" s="21" t="str">
        <f t="shared" si="141"/>
        <v/>
      </c>
      <c r="AB863" t="str">
        <f t="shared" si="148"/>
        <v/>
      </c>
    </row>
    <row r="864" spans="8:28" x14ac:dyDescent="0.3">
      <c r="H864" s="21" t="str">
        <f t="shared" si="142"/>
        <v/>
      </c>
      <c r="I864" s="21" t="str">
        <f t="shared" si="143"/>
        <v/>
      </c>
      <c r="J864" s="29" t="str">
        <f t="shared" si="144"/>
        <v/>
      </c>
      <c r="N864" s="21" t="str">
        <f t="shared" si="145"/>
        <v/>
      </c>
      <c r="O864" t="str">
        <f t="shared" si="146"/>
        <v/>
      </c>
      <c r="Q864" s="29" t="str">
        <f t="shared" si="149"/>
        <v/>
      </c>
      <c r="S864" t="str">
        <f t="shared" si="147"/>
        <v/>
      </c>
      <c r="AA864" s="21" t="str">
        <f t="shared" si="141"/>
        <v/>
      </c>
      <c r="AB864" t="str">
        <f t="shared" si="148"/>
        <v/>
      </c>
    </row>
    <row r="865" spans="8:28" x14ac:dyDescent="0.3">
      <c r="H865" s="21" t="str">
        <f t="shared" si="142"/>
        <v/>
      </c>
      <c r="I865" s="21" t="str">
        <f t="shared" si="143"/>
        <v/>
      </c>
      <c r="J865" s="29" t="str">
        <f t="shared" si="144"/>
        <v/>
      </c>
      <c r="N865" s="21" t="str">
        <f t="shared" si="145"/>
        <v/>
      </c>
      <c r="O865" t="str">
        <f t="shared" si="146"/>
        <v/>
      </c>
      <c r="Q865" s="29" t="str">
        <f t="shared" si="149"/>
        <v/>
      </c>
      <c r="S865" t="str">
        <f t="shared" si="147"/>
        <v/>
      </c>
      <c r="AA865" s="21" t="str">
        <f t="shared" si="141"/>
        <v/>
      </c>
      <c r="AB865" t="str">
        <f t="shared" si="148"/>
        <v/>
      </c>
    </row>
    <row r="866" spans="8:28" x14ac:dyDescent="0.3">
      <c r="H866" s="21" t="str">
        <f t="shared" si="142"/>
        <v/>
      </c>
      <c r="I866" s="21" t="str">
        <f t="shared" si="143"/>
        <v/>
      </c>
      <c r="J866" s="29" t="str">
        <f t="shared" si="144"/>
        <v/>
      </c>
      <c r="N866" s="21" t="str">
        <f t="shared" si="145"/>
        <v/>
      </c>
      <c r="O866" t="str">
        <f t="shared" si="146"/>
        <v/>
      </c>
      <c r="Q866" s="29" t="str">
        <f t="shared" si="149"/>
        <v/>
      </c>
      <c r="S866" t="str">
        <f t="shared" si="147"/>
        <v/>
      </c>
      <c r="AA866" s="21" t="str">
        <f t="shared" si="141"/>
        <v/>
      </c>
      <c r="AB866" t="str">
        <f t="shared" si="148"/>
        <v/>
      </c>
    </row>
    <row r="867" spans="8:28" x14ac:dyDescent="0.3">
      <c r="H867" s="21" t="str">
        <f t="shared" si="142"/>
        <v/>
      </c>
      <c r="I867" s="21" t="str">
        <f t="shared" si="143"/>
        <v/>
      </c>
      <c r="J867" s="29" t="str">
        <f t="shared" si="144"/>
        <v/>
      </c>
      <c r="N867" s="21" t="str">
        <f t="shared" si="145"/>
        <v/>
      </c>
      <c r="O867" t="str">
        <f t="shared" si="146"/>
        <v/>
      </c>
      <c r="Q867" s="29" t="str">
        <f t="shared" si="149"/>
        <v/>
      </c>
      <c r="S867" t="str">
        <f t="shared" si="147"/>
        <v/>
      </c>
      <c r="AA867" s="21" t="str">
        <f t="shared" si="141"/>
        <v/>
      </c>
      <c r="AB867" t="str">
        <f t="shared" si="148"/>
        <v/>
      </c>
    </row>
    <row r="868" spans="8:28" x14ac:dyDescent="0.3">
      <c r="H868" s="21" t="str">
        <f t="shared" si="142"/>
        <v/>
      </c>
      <c r="I868" s="21" t="str">
        <f t="shared" si="143"/>
        <v/>
      </c>
      <c r="J868" s="29" t="str">
        <f t="shared" si="144"/>
        <v/>
      </c>
      <c r="N868" s="21" t="str">
        <f t="shared" si="145"/>
        <v/>
      </c>
      <c r="O868" t="str">
        <f t="shared" si="146"/>
        <v/>
      </c>
      <c r="Q868" s="29" t="str">
        <f t="shared" si="149"/>
        <v/>
      </c>
      <c r="S868" t="str">
        <f t="shared" si="147"/>
        <v/>
      </c>
      <c r="AA868" s="21" t="str">
        <f t="shared" si="141"/>
        <v/>
      </c>
      <c r="AB868" t="str">
        <f t="shared" si="148"/>
        <v/>
      </c>
    </row>
    <row r="869" spans="8:28" x14ac:dyDescent="0.3">
      <c r="H869" s="21" t="str">
        <f t="shared" si="142"/>
        <v/>
      </c>
      <c r="I869" s="21" t="str">
        <f t="shared" si="143"/>
        <v/>
      </c>
      <c r="J869" s="29" t="str">
        <f t="shared" si="144"/>
        <v/>
      </c>
      <c r="N869" s="21" t="str">
        <f t="shared" si="145"/>
        <v/>
      </c>
      <c r="O869" t="str">
        <f t="shared" si="146"/>
        <v/>
      </c>
      <c r="Q869" s="29" t="str">
        <f t="shared" si="149"/>
        <v/>
      </c>
      <c r="S869" t="str">
        <f t="shared" si="147"/>
        <v/>
      </c>
      <c r="AA869" s="21" t="str">
        <f t="shared" si="141"/>
        <v/>
      </c>
      <c r="AB869" t="str">
        <f t="shared" si="148"/>
        <v/>
      </c>
    </row>
    <row r="870" spans="8:28" x14ac:dyDescent="0.3">
      <c r="H870" s="21" t="str">
        <f t="shared" si="142"/>
        <v/>
      </c>
      <c r="I870" s="21" t="str">
        <f t="shared" si="143"/>
        <v/>
      </c>
      <c r="J870" s="29" t="str">
        <f t="shared" si="144"/>
        <v/>
      </c>
      <c r="N870" s="21" t="str">
        <f t="shared" si="145"/>
        <v/>
      </c>
      <c r="O870" t="str">
        <f t="shared" si="146"/>
        <v/>
      </c>
      <c r="Q870" s="29" t="str">
        <f t="shared" si="149"/>
        <v/>
      </c>
      <c r="S870" t="str">
        <f t="shared" si="147"/>
        <v/>
      </c>
      <c r="AA870" s="21" t="str">
        <f t="shared" si="141"/>
        <v/>
      </c>
      <c r="AB870" t="str">
        <f t="shared" si="148"/>
        <v/>
      </c>
    </row>
    <row r="871" spans="8:28" x14ac:dyDescent="0.3">
      <c r="H871" s="21" t="str">
        <f t="shared" si="142"/>
        <v/>
      </c>
      <c r="I871" s="21" t="str">
        <f t="shared" si="143"/>
        <v/>
      </c>
      <c r="J871" s="29" t="str">
        <f t="shared" si="144"/>
        <v/>
      </c>
      <c r="N871" s="21" t="str">
        <f t="shared" si="145"/>
        <v/>
      </c>
      <c r="O871" t="str">
        <f t="shared" si="146"/>
        <v/>
      </c>
      <c r="Q871" s="29" t="str">
        <f t="shared" si="149"/>
        <v/>
      </c>
      <c r="S871" t="str">
        <f t="shared" si="147"/>
        <v/>
      </c>
      <c r="AA871" s="21" t="str">
        <f t="shared" si="141"/>
        <v/>
      </c>
      <c r="AB871" t="str">
        <f t="shared" si="148"/>
        <v/>
      </c>
    </row>
    <row r="872" spans="8:28" x14ac:dyDescent="0.3">
      <c r="H872" s="21" t="str">
        <f t="shared" si="142"/>
        <v/>
      </c>
      <c r="I872" s="21" t="str">
        <f t="shared" si="143"/>
        <v/>
      </c>
      <c r="J872" s="29" t="str">
        <f t="shared" si="144"/>
        <v/>
      </c>
      <c r="N872" s="21" t="str">
        <f t="shared" si="145"/>
        <v/>
      </c>
      <c r="O872" t="str">
        <f t="shared" si="146"/>
        <v/>
      </c>
      <c r="Q872" s="29" t="str">
        <f t="shared" si="149"/>
        <v/>
      </c>
      <c r="S872" t="str">
        <f t="shared" si="147"/>
        <v/>
      </c>
      <c r="AA872" s="21" t="str">
        <f t="shared" si="141"/>
        <v/>
      </c>
      <c r="AB872" t="str">
        <f t="shared" si="148"/>
        <v/>
      </c>
    </row>
    <row r="873" spans="8:28" x14ac:dyDescent="0.3">
      <c r="H873" s="21" t="str">
        <f t="shared" si="142"/>
        <v/>
      </c>
      <c r="I873" s="21" t="str">
        <f t="shared" si="143"/>
        <v/>
      </c>
      <c r="J873" s="29" t="str">
        <f t="shared" si="144"/>
        <v/>
      </c>
      <c r="N873" s="21" t="str">
        <f t="shared" si="145"/>
        <v/>
      </c>
      <c r="O873" t="str">
        <f t="shared" si="146"/>
        <v/>
      </c>
      <c r="Q873" s="29" t="str">
        <f t="shared" si="149"/>
        <v/>
      </c>
      <c r="S873" t="str">
        <f t="shared" si="147"/>
        <v/>
      </c>
      <c r="AA873" s="21" t="str">
        <f t="shared" si="141"/>
        <v/>
      </c>
      <c r="AB873" t="str">
        <f t="shared" si="148"/>
        <v/>
      </c>
    </row>
    <row r="874" spans="8:28" x14ac:dyDescent="0.3">
      <c r="H874" s="21" t="str">
        <f t="shared" si="142"/>
        <v/>
      </c>
      <c r="I874" s="21" t="str">
        <f t="shared" si="143"/>
        <v/>
      </c>
      <c r="J874" s="29" t="str">
        <f t="shared" si="144"/>
        <v/>
      </c>
      <c r="N874" s="21" t="str">
        <f t="shared" si="145"/>
        <v/>
      </c>
      <c r="O874" t="str">
        <f t="shared" si="146"/>
        <v/>
      </c>
      <c r="Q874" s="29" t="str">
        <f t="shared" si="149"/>
        <v/>
      </c>
      <c r="S874" t="str">
        <f t="shared" si="147"/>
        <v/>
      </c>
      <c r="AA874" s="21" t="str">
        <f t="shared" si="141"/>
        <v/>
      </c>
      <c r="AB874" t="str">
        <f t="shared" si="148"/>
        <v/>
      </c>
    </row>
    <row r="875" spans="8:28" x14ac:dyDescent="0.3">
      <c r="H875" s="21" t="str">
        <f t="shared" si="142"/>
        <v/>
      </c>
      <c r="I875" s="21" t="str">
        <f t="shared" si="143"/>
        <v/>
      </c>
      <c r="J875" s="29" t="str">
        <f t="shared" si="144"/>
        <v/>
      </c>
      <c r="N875" s="21" t="str">
        <f t="shared" si="145"/>
        <v/>
      </c>
      <c r="O875" t="str">
        <f t="shared" si="146"/>
        <v/>
      </c>
      <c r="Q875" s="29" t="str">
        <f t="shared" si="149"/>
        <v/>
      </c>
      <c r="S875" t="str">
        <f t="shared" si="147"/>
        <v/>
      </c>
      <c r="AA875" s="21" t="str">
        <f t="shared" si="141"/>
        <v/>
      </c>
      <c r="AB875" t="str">
        <f t="shared" si="148"/>
        <v/>
      </c>
    </row>
    <row r="876" spans="8:28" x14ac:dyDescent="0.3">
      <c r="H876" s="21" t="str">
        <f t="shared" si="142"/>
        <v/>
      </c>
      <c r="I876" s="21" t="str">
        <f t="shared" si="143"/>
        <v/>
      </c>
      <c r="J876" s="29" t="str">
        <f t="shared" si="144"/>
        <v/>
      </c>
      <c r="N876" s="21" t="str">
        <f t="shared" si="145"/>
        <v/>
      </c>
      <c r="O876" t="str">
        <f t="shared" si="146"/>
        <v/>
      </c>
      <c r="Q876" s="29" t="str">
        <f t="shared" si="149"/>
        <v/>
      </c>
      <c r="S876" t="str">
        <f t="shared" si="147"/>
        <v/>
      </c>
      <c r="AA876" s="21" t="str">
        <f t="shared" si="141"/>
        <v/>
      </c>
      <c r="AB876" t="str">
        <f t="shared" si="148"/>
        <v/>
      </c>
    </row>
    <row r="877" spans="8:28" x14ac:dyDescent="0.3">
      <c r="H877" s="21" t="str">
        <f t="shared" si="142"/>
        <v/>
      </c>
      <c r="I877" s="21" t="str">
        <f t="shared" si="143"/>
        <v/>
      </c>
      <c r="J877" s="29" t="str">
        <f t="shared" si="144"/>
        <v/>
      </c>
      <c r="N877" s="21" t="str">
        <f t="shared" si="145"/>
        <v/>
      </c>
      <c r="O877" t="str">
        <f t="shared" si="146"/>
        <v/>
      </c>
      <c r="Q877" s="29" t="str">
        <f t="shared" si="149"/>
        <v/>
      </c>
      <c r="S877" t="str">
        <f t="shared" si="147"/>
        <v/>
      </c>
      <c r="AA877" s="21" t="str">
        <f t="shared" si="141"/>
        <v/>
      </c>
      <c r="AB877" t="str">
        <f t="shared" si="148"/>
        <v/>
      </c>
    </row>
    <row r="878" spans="8:28" x14ac:dyDescent="0.3">
      <c r="H878" s="21" t="str">
        <f t="shared" si="142"/>
        <v/>
      </c>
      <c r="I878" s="21" t="str">
        <f t="shared" si="143"/>
        <v/>
      </c>
      <c r="J878" s="29" t="str">
        <f t="shared" si="144"/>
        <v/>
      </c>
      <c r="N878" s="21" t="str">
        <f t="shared" si="145"/>
        <v/>
      </c>
      <c r="O878" t="str">
        <f t="shared" si="146"/>
        <v/>
      </c>
      <c r="Q878" s="29" t="str">
        <f t="shared" si="149"/>
        <v/>
      </c>
      <c r="S878" t="str">
        <f t="shared" si="147"/>
        <v/>
      </c>
      <c r="AA878" s="21" t="str">
        <f t="shared" si="141"/>
        <v/>
      </c>
      <c r="AB878" t="str">
        <f t="shared" si="148"/>
        <v/>
      </c>
    </row>
    <row r="879" spans="8:28" x14ac:dyDescent="0.3">
      <c r="H879" s="21" t="str">
        <f t="shared" si="142"/>
        <v/>
      </c>
      <c r="I879" s="21" t="str">
        <f t="shared" si="143"/>
        <v/>
      </c>
      <c r="J879" s="29" t="str">
        <f t="shared" si="144"/>
        <v/>
      </c>
      <c r="N879" s="21" t="str">
        <f t="shared" si="145"/>
        <v/>
      </c>
      <c r="O879" t="str">
        <f t="shared" si="146"/>
        <v/>
      </c>
      <c r="Q879" s="29" t="str">
        <f t="shared" si="149"/>
        <v/>
      </c>
      <c r="S879" t="str">
        <f t="shared" si="147"/>
        <v/>
      </c>
      <c r="AA879" s="21" t="str">
        <f t="shared" si="141"/>
        <v/>
      </c>
      <c r="AB879" t="str">
        <f t="shared" si="148"/>
        <v/>
      </c>
    </row>
    <row r="880" spans="8:28" x14ac:dyDescent="0.3">
      <c r="H880" s="21" t="str">
        <f t="shared" si="142"/>
        <v/>
      </c>
      <c r="I880" s="21" t="str">
        <f t="shared" si="143"/>
        <v/>
      </c>
      <c r="J880" s="29" t="str">
        <f t="shared" si="144"/>
        <v/>
      </c>
      <c r="N880" s="21" t="str">
        <f t="shared" si="145"/>
        <v/>
      </c>
      <c r="O880" t="str">
        <f t="shared" si="146"/>
        <v/>
      </c>
      <c r="Q880" s="29" t="str">
        <f t="shared" si="149"/>
        <v/>
      </c>
      <c r="S880" t="str">
        <f t="shared" si="147"/>
        <v/>
      </c>
      <c r="AA880" s="21" t="str">
        <f t="shared" si="141"/>
        <v/>
      </c>
      <c r="AB880" t="str">
        <f t="shared" si="148"/>
        <v/>
      </c>
    </row>
    <row r="881" spans="8:28" x14ac:dyDescent="0.3">
      <c r="H881" s="21" t="str">
        <f t="shared" si="142"/>
        <v/>
      </c>
      <c r="I881" s="21" t="str">
        <f t="shared" si="143"/>
        <v/>
      </c>
      <c r="J881" s="29" t="str">
        <f t="shared" si="144"/>
        <v/>
      </c>
      <c r="N881" s="21" t="str">
        <f t="shared" si="145"/>
        <v/>
      </c>
      <c r="O881" t="str">
        <f t="shared" si="146"/>
        <v/>
      </c>
      <c r="Q881" s="29" t="str">
        <f t="shared" si="149"/>
        <v/>
      </c>
      <c r="S881" t="str">
        <f t="shared" si="147"/>
        <v/>
      </c>
      <c r="AA881" s="21" t="str">
        <f t="shared" si="141"/>
        <v/>
      </c>
      <c r="AB881" t="str">
        <f t="shared" si="148"/>
        <v/>
      </c>
    </row>
    <row r="882" spans="8:28" x14ac:dyDescent="0.3">
      <c r="H882" s="21" t="str">
        <f t="shared" si="142"/>
        <v/>
      </c>
      <c r="I882" s="21" t="str">
        <f t="shared" si="143"/>
        <v/>
      </c>
      <c r="J882" s="29" t="str">
        <f t="shared" si="144"/>
        <v/>
      </c>
      <c r="N882" s="21" t="str">
        <f t="shared" si="145"/>
        <v/>
      </c>
      <c r="O882" t="str">
        <f t="shared" si="146"/>
        <v/>
      </c>
      <c r="Q882" s="29" t="str">
        <f t="shared" si="149"/>
        <v/>
      </c>
      <c r="S882" t="str">
        <f t="shared" si="147"/>
        <v/>
      </c>
      <c r="AA882" s="21" t="str">
        <f t="shared" si="141"/>
        <v/>
      </c>
      <c r="AB882" t="str">
        <f t="shared" si="148"/>
        <v/>
      </c>
    </row>
    <row r="883" spans="8:28" x14ac:dyDescent="0.3">
      <c r="H883" s="21" t="str">
        <f t="shared" si="142"/>
        <v/>
      </c>
      <c r="I883" s="21" t="str">
        <f t="shared" si="143"/>
        <v/>
      </c>
      <c r="J883" s="29" t="str">
        <f t="shared" si="144"/>
        <v/>
      </c>
      <c r="N883" s="21" t="str">
        <f t="shared" si="145"/>
        <v/>
      </c>
      <c r="O883" t="str">
        <f t="shared" si="146"/>
        <v/>
      </c>
      <c r="Q883" s="29" t="str">
        <f t="shared" si="149"/>
        <v/>
      </c>
      <c r="S883" t="str">
        <f t="shared" si="147"/>
        <v/>
      </c>
      <c r="AA883" s="21" t="str">
        <f t="shared" si="141"/>
        <v/>
      </c>
      <c r="AB883" t="str">
        <f t="shared" si="148"/>
        <v/>
      </c>
    </row>
    <row r="884" spans="8:28" x14ac:dyDescent="0.3">
      <c r="H884" s="21" t="str">
        <f t="shared" si="142"/>
        <v/>
      </c>
      <c r="I884" s="21" t="str">
        <f t="shared" si="143"/>
        <v/>
      </c>
      <c r="J884" s="29" t="str">
        <f t="shared" si="144"/>
        <v/>
      </c>
      <c r="N884" s="21" t="str">
        <f t="shared" si="145"/>
        <v/>
      </c>
      <c r="O884" t="str">
        <f t="shared" si="146"/>
        <v/>
      </c>
      <c r="Q884" s="29" t="str">
        <f t="shared" si="149"/>
        <v/>
      </c>
      <c r="S884" t="str">
        <f t="shared" si="147"/>
        <v/>
      </c>
      <c r="AA884" s="21" t="str">
        <f t="shared" si="141"/>
        <v/>
      </c>
      <c r="AB884" t="str">
        <f t="shared" si="148"/>
        <v/>
      </c>
    </row>
    <row r="885" spans="8:28" x14ac:dyDescent="0.3">
      <c r="H885" s="21" t="str">
        <f t="shared" si="142"/>
        <v/>
      </c>
      <c r="I885" s="21" t="str">
        <f t="shared" si="143"/>
        <v/>
      </c>
      <c r="J885" s="29" t="str">
        <f t="shared" si="144"/>
        <v/>
      </c>
      <c r="N885" s="21" t="str">
        <f t="shared" si="145"/>
        <v/>
      </c>
      <c r="O885" t="str">
        <f t="shared" si="146"/>
        <v/>
      </c>
      <c r="Q885" s="29" t="str">
        <f t="shared" si="149"/>
        <v/>
      </c>
      <c r="S885" t="str">
        <f t="shared" si="147"/>
        <v/>
      </c>
      <c r="AA885" s="21" t="str">
        <f t="shared" si="141"/>
        <v/>
      </c>
      <c r="AB885" t="str">
        <f t="shared" si="148"/>
        <v/>
      </c>
    </row>
    <row r="886" spans="8:28" x14ac:dyDescent="0.3">
      <c r="H886" s="21" t="str">
        <f t="shared" si="142"/>
        <v/>
      </c>
      <c r="I886" s="21" t="str">
        <f t="shared" si="143"/>
        <v/>
      </c>
      <c r="J886" s="29" t="str">
        <f t="shared" si="144"/>
        <v/>
      </c>
      <c r="N886" s="21" t="str">
        <f t="shared" si="145"/>
        <v/>
      </c>
      <c r="O886" t="str">
        <f t="shared" si="146"/>
        <v/>
      </c>
      <c r="Q886" s="29" t="str">
        <f t="shared" si="149"/>
        <v/>
      </c>
      <c r="S886" t="str">
        <f t="shared" si="147"/>
        <v/>
      </c>
      <c r="AA886" s="21" t="str">
        <f t="shared" si="141"/>
        <v/>
      </c>
      <c r="AB886" t="str">
        <f t="shared" si="148"/>
        <v/>
      </c>
    </row>
    <row r="887" spans="8:28" x14ac:dyDescent="0.3">
      <c r="H887" s="21" t="str">
        <f t="shared" si="142"/>
        <v/>
      </c>
      <c r="I887" s="21" t="str">
        <f t="shared" si="143"/>
        <v/>
      </c>
      <c r="J887" s="29" t="str">
        <f t="shared" si="144"/>
        <v/>
      </c>
      <c r="N887" s="21" t="str">
        <f t="shared" si="145"/>
        <v/>
      </c>
      <c r="O887" t="str">
        <f t="shared" si="146"/>
        <v/>
      </c>
      <c r="Q887" s="29" t="str">
        <f t="shared" si="149"/>
        <v/>
      </c>
      <c r="S887" t="str">
        <f t="shared" si="147"/>
        <v/>
      </c>
      <c r="AA887" s="21" t="str">
        <f t="shared" si="141"/>
        <v/>
      </c>
      <c r="AB887" t="str">
        <f t="shared" si="148"/>
        <v/>
      </c>
    </row>
    <row r="888" spans="8:28" x14ac:dyDescent="0.3">
      <c r="H888" s="21" t="str">
        <f t="shared" si="142"/>
        <v/>
      </c>
      <c r="I888" s="21" t="str">
        <f t="shared" si="143"/>
        <v/>
      </c>
      <c r="J888" s="29" t="str">
        <f t="shared" si="144"/>
        <v/>
      </c>
      <c r="N888" s="21" t="str">
        <f t="shared" si="145"/>
        <v/>
      </c>
      <c r="O888" t="str">
        <f t="shared" si="146"/>
        <v/>
      </c>
      <c r="Q888" s="29" t="str">
        <f t="shared" si="149"/>
        <v/>
      </c>
      <c r="S888" t="str">
        <f t="shared" si="147"/>
        <v/>
      </c>
      <c r="AA888" s="21" t="str">
        <f t="shared" ref="AA888:AA951" si="150">+IF(Y888="","",AA887+1)</f>
        <v/>
      </c>
      <c r="AB888" t="str">
        <f t="shared" si="148"/>
        <v/>
      </c>
    </row>
    <row r="889" spans="8:28" x14ac:dyDescent="0.3">
      <c r="H889" s="21" t="str">
        <f t="shared" si="142"/>
        <v/>
      </c>
      <c r="I889" s="21" t="str">
        <f t="shared" si="143"/>
        <v/>
      </c>
      <c r="J889" s="29" t="str">
        <f t="shared" si="144"/>
        <v/>
      </c>
      <c r="N889" s="21" t="str">
        <f t="shared" si="145"/>
        <v/>
      </c>
      <c r="O889" t="str">
        <f t="shared" si="146"/>
        <v/>
      </c>
      <c r="Q889" s="29" t="str">
        <f t="shared" si="149"/>
        <v/>
      </c>
      <c r="S889" t="str">
        <f t="shared" si="147"/>
        <v/>
      </c>
      <c r="AA889" s="21" t="str">
        <f t="shared" si="150"/>
        <v/>
      </c>
      <c r="AB889" t="str">
        <f t="shared" si="148"/>
        <v/>
      </c>
    </row>
    <row r="890" spans="8:28" x14ac:dyDescent="0.3">
      <c r="H890" s="21" t="str">
        <f t="shared" si="142"/>
        <v/>
      </c>
      <c r="I890" s="21" t="str">
        <f t="shared" si="143"/>
        <v/>
      </c>
      <c r="J890" s="29" t="str">
        <f t="shared" si="144"/>
        <v/>
      </c>
      <c r="N890" s="21" t="str">
        <f t="shared" si="145"/>
        <v/>
      </c>
      <c r="O890" t="str">
        <f t="shared" si="146"/>
        <v/>
      </c>
      <c r="Q890" s="29" t="str">
        <f t="shared" si="149"/>
        <v/>
      </c>
      <c r="S890" t="str">
        <f t="shared" si="147"/>
        <v/>
      </c>
      <c r="AA890" s="21" t="str">
        <f t="shared" si="150"/>
        <v/>
      </c>
      <c r="AB890" t="str">
        <f t="shared" si="148"/>
        <v/>
      </c>
    </row>
    <row r="891" spans="8:28" x14ac:dyDescent="0.3">
      <c r="H891" s="21" t="str">
        <f t="shared" si="142"/>
        <v/>
      </c>
      <c r="I891" s="21" t="str">
        <f t="shared" si="143"/>
        <v/>
      </c>
      <c r="J891" s="29" t="str">
        <f t="shared" si="144"/>
        <v/>
      </c>
      <c r="N891" s="21" t="str">
        <f t="shared" si="145"/>
        <v/>
      </c>
      <c r="O891" t="str">
        <f t="shared" si="146"/>
        <v/>
      </c>
      <c r="Q891" s="29" t="str">
        <f t="shared" si="149"/>
        <v/>
      </c>
      <c r="S891" t="str">
        <f t="shared" si="147"/>
        <v/>
      </c>
      <c r="AA891" s="21" t="str">
        <f t="shared" si="150"/>
        <v/>
      </c>
      <c r="AB891" t="str">
        <f t="shared" si="148"/>
        <v/>
      </c>
    </row>
    <row r="892" spans="8:28" x14ac:dyDescent="0.3">
      <c r="H892" s="21" t="str">
        <f t="shared" si="142"/>
        <v/>
      </c>
      <c r="I892" s="21" t="str">
        <f t="shared" si="143"/>
        <v/>
      </c>
      <c r="J892" s="29" t="str">
        <f t="shared" si="144"/>
        <v/>
      </c>
      <c r="N892" s="21" t="str">
        <f t="shared" si="145"/>
        <v/>
      </c>
      <c r="O892" t="str">
        <f t="shared" si="146"/>
        <v/>
      </c>
      <c r="Q892" s="29" t="str">
        <f t="shared" si="149"/>
        <v/>
      </c>
      <c r="S892" t="str">
        <f t="shared" si="147"/>
        <v/>
      </c>
      <c r="AA892" s="21" t="str">
        <f t="shared" si="150"/>
        <v/>
      </c>
      <c r="AB892" t="str">
        <f t="shared" si="148"/>
        <v/>
      </c>
    </row>
    <row r="893" spans="8:28" x14ac:dyDescent="0.3">
      <c r="H893" s="21" t="str">
        <f t="shared" si="142"/>
        <v/>
      </c>
      <c r="I893" s="21" t="str">
        <f t="shared" si="143"/>
        <v/>
      </c>
      <c r="J893" s="29" t="str">
        <f t="shared" si="144"/>
        <v/>
      </c>
      <c r="N893" s="21" t="str">
        <f t="shared" si="145"/>
        <v/>
      </c>
      <c r="O893" t="str">
        <f t="shared" si="146"/>
        <v/>
      </c>
      <c r="Q893" s="29" t="str">
        <f t="shared" si="149"/>
        <v/>
      </c>
      <c r="S893" t="str">
        <f t="shared" si="147"/>
        <v/>
      </c>
      <c r="AA893" s="21" t="str">
        <f t="shared" si="150"/>
        <v/>
      </c>
      <c r="AB893" t="str">
        <f t="shared" si="148"/>
        <v/>
      </c>
    </row>
    <row r="894" spans="8:28" x14ac:dyDescent="0.3">
      <c r="H894" s="21" t="str">
        <f t="shared" si="142"/>
        <v/>
      </c>
      <c r="I894" s="21" t="str">
        <f t="shared" si="143"/>
        <v/>
      </c>
      <c r="J894" s="29" t="str">
        <f t="shared" si="144"/>
        <v/>
      </c>
      <c r="N894" s="21" t="str">
        <f t="shared" si="145"/>
        <v/>
      </c>
      <c r="O894" t="str">
        <f t="shared" si="146"/>
        <v/>
      </c>
      <c r="Q894" s="29" t="str">
        <f t="shared" si="149"/>
        <v/>
      </c>
      <c r="S894" t="str">
        <f t="shared" si="147"/>
        <v/>
      </c>
      <c r="AA894" s="21" t="str">
        <f t="shared" si="150"/>
        <v/>
      </c>
      <c r="AB894" t="str">
        <f t="shared" si="148"/>
        <v/>
      </c>
    </row>
    <row r="895" spans="8:28" x14ac:dyDescent="0.3">
      <c r="H895" s="21" t="str">
        <f t="shared" si="142"/>
        <v/>
      </c>
      <c r="I895" s="21" t="str">
        <f t="shared" si="143"/>
        <v/>
      </c>
      <c r="J895" s="29" t="str">
        <f t="shared" si="144"/>
        <v/>
      </c>
      <c r="N895" s="21" t="str">
        <f t="shared" si="145"/>
        <v/>
      </c>
      <c r="O895" t="str">
        <f t="shared" si="146"/>
        <v/>
      </c>
      <c r="Q895" s="29" t="str">
        <f t="shared" si="149"/>
        <v/>
      </c>
      <c r="S895" t="str">
        <f t="shared" si="147"/>
        <v/>
      </c>
      <c r="AA895" s="21" t="str">
        <f t="shared" si="150"/>
        <v/>
      </c>
      <c r="AB895" t="str">
        <f t="shared" si="148"/>
        <v/>
      </c>
    </row>
    <row r="896" spans="8:28" x14ac:dyDescent="0.3">
      <c r="H896" s="21" t="str">
        <f t="shared" si="142"/>
        <v/>
      </c>
      <c r="I896" s="21" t="str">
        <f t="shared" si="143"/>
        <v/>
      </c>
      <c r="J896" s="29" t="str">
        <f t="shared" si="144"/>
        <v/>
      </c>
      <c r="N896" s="21" t="str">
        <f t="shared" si="145"/>
        <v/>
      </c>
      <c r="O896" t="str">
        <f t="shared" si="146"/>
        <v/>
      </c>
      <c r="Q896" s="29" t="str">
        <f t="shared" si="149"/>
        <v/>
      </c>
      <c r="S896" t="str">
        <f t="shared" si="147"/>
        <v/>
      </c>
      <c r="AA896" s="21" t="str">
        <f t="shared" si="150"/>
        <v/>
      </c>
      <c r="AB896" t="str">
        <f t="shared" si="148"/>
        <v/>
      </c>
    </row>
    <row r="897" spans="8:28" x14ac:dyDescent="0.3">
      <c r="H897" s="21" t="str">
        <f t="shared" si="142"/>
        <v/>
      </c>
      <c r="I897" s="21" t="str">
        <f t="shared" si="143"/>
        <v/>
      </c>
      <c r="J897" s="29" t="str">
        <f t="shared" si="144"/>
        <v/>
      </c>
      <c r="N897" s="21" t="str">
        <f t="shared" si="145"/>
        <v/>
      </c>
      <c r="O897" t="str">
        <f t="shared" si="146"/>
        <v/>
      </c>
      <c r="Q897" s="29" t="str">
        <f t="shared" si="149"/>
        <v/>
      </c>
      <c r="S897" t="str">
        <f t="shared" si="147"/>
        <v/>
      </c>
      <c r="AA897" s="21" t="str">
        <f t="shared" si="150"/>
        <v/>
      </c>
      <c r="AB897" t="str">
        <f t="shared" si="148"/>
        <v/>
      </c>
    </row>
    <row r="898" spans="8:28" x14ac:dyDescent="0.3">
      <c r="H898" s="21" t="str">
        <f t="shared" si="142"/>
        <v/>
      </c>
      <c r="I898" s="21" t="str">
        <f t="shared" si="143"/>
        <v/>
      </c>
      <c r="J898" s="29" t="str">
        <f t="shared" si="144"/>
        <v/>
      </c>
      <c r="N898" s="21" t="str">
        <f t="shared" si="145"/>
        <v/>
      </c>
      <c r="O898" t="str">
        <f t="shared" si="146"/>
        <v/>
      </c>
      <c r="Q898" s="29" t="str">
        <f t="shared" si="149"/>
        <v/>
      </c>
      <c r="S898" t="str">
        <f t="shared" si="147"/>
        <v/>
      </c>
      <c r="AA898" s="21" t="str">
        <f t="shared" si="150"/>
        <v/>
      </c>
      <c r="AB898" t="str">
        <f t="shared" si="148"/>
        <v/>
      </c>
    </row>
    <row r="899" spans="8:28" x14ac:dyDescent="0.3">
      <c r="H899" s="21" t="str">
        <f t="shared" si="142"/>
        <v/>
      </c>
      <c r="I899" s="21" t="str">
        <f t="shared" si="143"/>
        <v/>
      </c>
      <c r="J899" s="29" t="str">
        <f t="shared" si="144"/>
        <v/>
      </c>
      <c r="N899" s="21" t="str">
        <f t="shared" si="145"/>
        <v/>
      </c>
      <c r="O899" t="str">
        <f t="shared" si="146"/>
        <v/>
      </c>
      <c r="Q899" s="29" t="str">
        <f t="shared" si="149"/>
        <v/>
      </c>
      <c r="S899" t="str">
        <f t="shared" si="147"/>
        <v/>
      </c>
      <c r="AA899" s="21" t="str">
        <f t="shared" si="150"/>
        <v/>
      </c>
      <c r="AB899" t="str">
        <f t="shared" si="148"/>
        <v/>
      </c>
    </row>
    <row r="900" spans="8:28" x14ac:dyDescent="0.3">
      <c r="H900" s="21" t="str">
        <f t="shared" si="142"/>
        <v/>
      </c>
      <c r="I900" s="21" t="str">
        <f t="shared" si="143"/>
        <v/>
      </c>
      <c r="J900" s="29" t="str">
        <f t="shared" si="144"/>
        <v/>
      </c>
      <c r="N900" s="21" t="str">
        <f t="shared" si="145"/>
        <v/>
      </c>
      <c r="O900" t="str">
        <f t="shared" si="146"/>
        <v/>
      </c>
      <c r="Q900" s="29" t="str">
        <f t="shared" si="149"/>
        <v/>
      </c>
      <c r="S900" t="str">
        <f t="shared" si="147"/>
        <v/>
      </c>
      <c r="AA900" s="21" t="str">
        <f t="shared" si="150"/>
        <v/>
      </c>
      <c r="AB900" t="str">
        <f t="shared" si="148"/>
        <v/>
      </c>
    </row>
    <row r="901" spans="8:28" x14ac:dyDescent="0.3">
      <c r="H901" s="21" t="str">
        <f t="shared" ref="H901:H964" si="151">+IF(G901="","",H900+1)</f>
        <v/>
      </c>
      <c r="I901" s="21" t="str">
        <f t="shared" ref="I901:I964" si="152">+IF(H901="","",I900+1)</f>
        <v/>
      </c>
      <c r="J901" s="29" t="str">
        <f t="shared" ref="J901:J964" si="153">+IF(G901="","","T-"&amp;VLOOKUP(H901,$A$4:$C$46,3,0)+I901-1)</f>
        <v/>
      </c>
      <c r="N901" s="21" t="str">
        <f t="shared" ref="N901:N964" si="154">+IF(L901="","",N900+1)</f>
        <v/>
      </c>
      <c r="O901" t="str">
        <f t="shared" ref="O901:O964" si="155">+IF(L901="","","C-"&amp;VLOOKUP(M901,$A$4:$C$495,3,0)+N901)</f>
        <v/>
      </c>
      <c r="Q901" s="29" t="str">
        <f t="shared" si="149"/>
        <v/>
      </c>
      <c r="S901" t="str">
        <f t="shared" ref="S901:S964" si="156">+Q901</f>
        <v/>
      </c>
      <c r="AA901" s="21" t="str">
        <f t="shared" si="150"/>
        <v/>
      </c>
      <c r="AB901" t="str">
        <f t="shared" ref="AB901:AB964" si="157">+IF(Y901="","","M-"&amp;VLOOKUP(Z901,$A$4:$C$390,3,0)+AA901)</f>
        <v/>
      </c>
    </row>
    <row r="902" spans="8:28" x14ac:dyDescent="0.3">
      <c r="H902" s="21" t="str">
        <f t="shared" si="151"/>
        <v/>
      </c>
      <c r="I902" s="21" t="str">
        <f t="shared" si="152"/>
        <v/>
      </c>
      <c r="J902" s="29" t="str">
        <f t="shared" si="153"/>
        <v/>
      </c>
      <c r="N902" s="21" t="str">
        <f t="shared" si="154"/>
        <v/>
      </c>
      <c r="O902" t="str">
        <f t="shared" si="155"/>
        <v/>
      </c>
      <c r="Q902" s="29" t="str">
        <f t="shared" ref="Q902:Q965" si="158">++IF(R902="","",Q901+1)</f>
        <v/>
      </c>
      <c r="S902" t="str">
        <f t="shared" si="156"/>
        <v/>
      </c>
      <c r="AA902" s="21" t="str">
        <f t="shared" si="150"/>
        <v/>
      </c>
      <c r="AB902" t="str">
        <f t="shared" si="157"/>
        <v/>
      </c>
    </row>
    <row r="903" spans="8:28" x14ac:dyDescent="0.3">
      <c r="H903" s="21" t="str">
        <f t="shared" si="151"/>
        <v/>
      </c>
      <c r="I903" s="21" t="str">
        <f t="shared" si="152"/>
        <v/>
      </c>
      <c r="J903" s="29" t="str">
        <f t="shared" si="153"/>
        <v/>
      </c>
      <c r="N903" s="21" t="str">
        <f t="shared" si="154"/>
        <v/>
      </c>
      <c r="O903" t="str">
        <f t="shared" si="155"/>
        <v/>
      </c>
      <c r="Q903" s="29" t="str">
        <f t="shared" si="158"/>
        <v/>
      </c>
      <c r="S903" t="str">
        <f t="shared" si="156"/>
        <v/>
      </c>
      <c r="AA903" s="21" t="str">
        <f t="shared" si="150"/>
        <v/>
      </c>
      <c r="AB903" t="str">
        <f t="shared" si="157"/>
        <v/>
      </c>
    </row>
    <row r="904" spans="8:28" x14ac:dyDescent="0.3">
      <c r="H904" s="21" t="str">
        <f t="shared" si="151"/>
        <v/>
      </c>
      <c r="I904" s="21" t="str">
        <f t="shared" si="152"/>
        <v/>
      </c>
      <c r="J904" s="29" t="str">
        <f t="shared" si="153"/>
        <v/>
      </c>
      <c r="N904" s="21" t="str">
        <f t="shared" si="154"/>
        <v/>
      </c>
      <c r="O904" t="str">
        <f t="shared" si="155"/>
        <v/>
      </c>
      <c r="Q904" s="29" t="str">
        <f t="shared" si="158"/>
        <v/>
      </c>
      <c r="S904" t="str">
        <f t="shared" si="156"/>
        <v/>
      </c>
      <c r="AA904" s="21" t="str">
        <f t="shared" si="150"/>
        <v/>
      </c>
      <c r="AB904" t="str">
        <f t="shared" si="157"/>
        <v/>
      </c>
    </row>
    <row r="905" spans="8:28" x14ac:dyDescent="0.3">
      <c r="H905" s="21" t="str">
        <f t="shared" si="151"/>
        <v/>
      </c>
      <c r="I905" s="21" t="str">
        <f t="shared" si="152"/>
        <v/>
      </c>
      <c r="J905" s="29" t="str">
        <f t="shared" si="153"/>
        <v/>
      </c>
      <c r="N905" s="21" t="str">
        <f t="shared" si="154"/>
        <v/>
      </c>
      <c r="O905" t="str">
        <f t="shared" si="155"/>
        <v/>
      </c>
      <c r="Q905" s="29" t="str">
        <f t="shared" si="158"/>
        <v/>
      </c>
      <c r="S905" t="str">
        <f t="shared" si="156"/>
        <v/>
      </c>
      <c r="AA905" s="21" t="str">
        <f t="shared" si="150"/>
        <v/>
      </c>
      <c r="AB905" t="str">
        <f t="shared" si="157"/>
        <v/>
      </c>
    </row>
    <row r="906" spans="8:28" x14ac:dyDescent="0.3">
      <c r="H906" s="21" t="str">
        <f t="shared" si="151"/>
        <v/>
      </c>
      <c r="I906" s="21" t="str">
        <f t="shared" si="152"/>
        <v/>
      </c>
      <c r="J906" s="29" t="str">
        <f t="shared" si="153"/>
        <v/>
      </c>
      <c r="N906" s="21" t="str">
        <f t="shared" si="154"/>
        <v/>
      </c>
      <c r="O906" t="str">
        <f t="shared" si="155"/>
        <v/>
      </c>
      <c r="Q906" s="29" t="str">
        <f t="shared" si="158"/>
        <v/>
      </c>
      <c r="S906" t="str">
        <f t="shared" si="156"/>
        <v/>
      </c>
      <c r="AA906" s="21" t="str">
        <f t="shared" si="150"/>
        <v/>
      </c>
      <c r="AB906" t="str">
        <f t="shared" si="157"/>
        <v/>
      </c>
    </row>
    <row r="907" spans="8:28" x14ac:dyDescent="0.3">
      <c r="H907" s="21" t="str">
        <f t="shared" si="151"/>
        <v/>
      </c>
      <c r="I907" s="21" t="str">
        <f t="shared" si="152"/>
        <v/>
      </c>
      <c r="J907" s="29" t="str">
        <f t="shared" si="153"/>
        <v/>
      </c>
      <c r="N907" s="21" t="str">
        <f t="shared" si="154"/>
        <v/>
      </c>
      <c r="O907" t="str">
        <f t="shared" si="155"/>
        <v/>
      </c>
      <c r="Q907" s="29" t="str">
        <f t="shared" si="158"/>
        <v/>
      </c>
      <c r="S907" t="str">
        <f t="shared" si="156"/>
        <v/>
      </c>
      <c r="AA907" s="21" t="str">
        <f t="shared" si="150"/>
        <v/>
      </c>
      <c r="AB907" t="str">
        <f t="shared" si="157"/>
        <v/>
      </c>
    </row>
    <row r="908" spans="8:28" x14ac:dyDescent="0.3">
      <c r="H908" s="21" t="str">
        <f t="shared" si="151"/>
        <v/>
      </c>
      <c r="I908" s="21" t="str">
        <f t="shared" si="152"/>
        <v/>
      </c>
      <c r="J908" s="29" t="str">
        <f t="shared" si="153"/>
        <v/>
      </c>
      <c r="N908" s="21" t="str">
        <f t="shared" si="154"/>
        <v/>
      </c>
      <c r="O908" t="str">
        <f t="shared" si="155"/>
        <v/>
      </c>
      <c r="Q908" s="29" t="str">
        <f t="shared" si="158"/>
        <v/>
      </c>
      <c r="S908" t="str">
        <f t="shared" si="156"/>
        <v/>
      </c>
      <c r="AA908" s="21" t="str">
        <f t="shared" si="150"/>
        <v/>
      </c>
      <c r="AB908" t="str">
        <f t="shared" si="157"/>
        <v/>
      </c>
    </row>
    <row r="909" spans="8:28" x14ac:dyDescent="0.3">
      <c r="H909" s="21" t="str">
        <f t="shared" si="151"/>
        <v/>
      </c>
      <c r="I909" s="21" t="str">
        <f t="shared" si="152"/>
        <v/>
      </c>
      <c r="J909" s="29" t="str">
        <f t="shared" si="153"/>
        <v/>
      </c>
      <c r="N909" s="21" t="str">
        <f t="shared" si="154"/>
        <v/>
      </c>
      <c r="O909" t="str">
        <f t="shared" si="155"/>
        <v/>
      </c>
      <c r="Q909" s="29" t="str">
        <f t="shared" si="158"/>
        <v/>
      </c>
      <c r="S909" t="str">
        <f t="shared" si="156"/>
        <v/>
      </c>
      <c r="AA909" s="21" t="str">
        <f t="shared" si="150"/>
        <v/>
      </c>
      <c r="AB909" t="str">
        <f t="shared" si="157"/>
        <v/>
      </c>
    </row>
    <row r="910" spans="8:28" x14ac:dyDescent="0.3">
      <c r="H910" s="21" t="str">
        <f t="shared" si="151"/>
        <v/>
      </c>
      <c r="I910" s="21" t="str">
        <f t="shared" si="152"/>
        <v/>
      </c>
      <c r="J910" s="29" t="str">
        <f t="shared" si="153"/>
        <v/>
      </c>
      <c r="N910" s="21" t="str">
        <f t="shared" si="154"/>
        <v/>
      </c>
      <c r="O910" t="str">
        <f t="shared" si="155"/>
        <v/>
      </c>
      <c r="Q910" s="29" t="str">
        <f t="shared" si="158"/>
        <v/>
      </c>
      <c r="S910" t="str">
        <f t="shared" si="156"/>
        <v/>
      </c>
      <c r="AA910" s="21" t="str">
        <f t="shared" si="150"/>
        <v/>
      </c>
      <c r="AB910" t="str">
        <f t="shared" si="157"/>
        <v/>
      </c>
    </row>
    <row r="911" spans="8:28" x14ac:dyDescent="0.3">
      <c r="H911" s="21" t="str">
        <f t="shared" si="151"/>
        <v/>
      </c>
      <c r="I911" s="21" t="str">
        <f t="shared" si="152"/>
        <v/>
      </c>
      <c r="J911" s="29" t="str">
        <f t="shared" si="153"/>
        <v/>
      </c>
      <c r="N911" s="21" t="str">
        <f t="shared" si="154"/>
        <v/>
      </c>
      <c r="O911" t="str">
        <f t="shared" si="155"/>
        <v/>
      </c>
      <c r="Q911" s="29" t="str">
        <f t="shared" si="158"/>
        <v/>
      </c>
      <c r="S911" t="str">
        <f t="shared" si="156"/>
        <v/>
      </c>
      <c r="AA911" s="21" t="str">
        <f t="shared" si="150"/>
        <v/>
      </c>
      <c r="AB911" t="str">
        <f t="shared" si="157"/>
        <v/>
      </c>
    </row>
    <row r="912" spans="8:28" x14ac:dyDescent="0.3">
      <c r="H912" s="21" t="str">
        <f t="shared" si="151"/>
        <v/>
      </c>
      <c r="I912" s="21" t="str">
        <f t="shared" si="152"/>
        <v/>
      </c>
      <c r="J912" s="29" t="str">
        <f t="shared" si="153"/>
        <v/>
      </c>
      <c r="N912" s="21" t="str">
        <f t="shared" si="154"/>
        <v/>
      </c>
      <c r="O912" t="str">
        <f t="shared" si="155"/>
        <v/>
      </c>
      <c r="Q912" s="29" t="str">
        <f t="shared" si="158"/>
        <v/>
      </c>
      <c r="S912" t="str">
        <f t="shared" si="156"/>
        <v/>
      </c>
      <c r="AA912" s="21" t="str">
        <f t="shared" si="150"/>
        <v/>
      </c>
      <c r="AB912" t="str">
        <f t="shared" si="157"/>
        <v/>
      </c>
    </row>
    <row r="913" spans="8:28" x14ac:dyDescent="0.3">
      <c r="H913" s="21" t="str">
        <f t="shared" si="151"/>
        <v/>
      </c>
      <c r="I913" s="21" t="str">
        <f t="shared" si="152"/>
        <v/>
      </c>
      <c r="J913" s="29" t="str">
        <f t="shared" si="153"/>
        <v/>
      </c>
      <c r="N913" s="21" t="str">
        <f t="shared" si="154"/>
        <v/>
      </c>
      <c r="O913" t="str">
        <f t="shared" si="155"/>
        <v/>
      </c>
      <c r="Q913" s="29" t="str">
        <f t="shared" si="158"/>
        <v/>
      </c>
      <c r="S913" t="str">
        <f t="shared" si="156"/>
        <v/>
      </c>
      <c r="AA913" s="21" t="str">
        <f t="shared" si="150"/>
        <v/>
      </c>
      <c r="AB913" t="str">
        <f t="shared" si="157"/>
        <v/>
      </c>
    </row>
    <row r="914" spans="8:28" x14ac:dyDescent="0.3">
      <c r="H914" s="21" t="str">
        <f t="shared" si="151"/>
        <v/>
      </c>
      <c r="I914" s="21" t="str">
        <f t="shared" si="152"/>
        <v/>
      </c>
      <c r="J914" s="29" t="str">
        <f t="shared" si="153"/>
        <v/>
      </c>
      <c r="N914" s="21" t="str">
        <f t="shared" si="154"/>
        <v/>
      </c>
      <c r="O914" t="str">
        <f t="shared" si="155"/>
        <v/>
      </c>
      <c r="Q914" s="29" t="str">
        <f t="shared" si="158"/>
        <v/>
      </c>
      <c r="S914" t="str">
        <f t="shared" si="156"/>
        <v/>
      </c>
      <c r="AA914" s="21" t="str">
        <f t="shared" si="150"/>
        <v/>
      </c>
      <c r="AB914" t="str">
        <f t="shared" si="157"/>
        <v/>
      </c>
    </row>
    <row r="915" spans="8:28" x14ac:dyDescent="0.3">
      <c r="H915" s="21" t="str">
        <f t="shared" si="151"/>
        <v/>
      </c>
      <c r="I915" s="21" t="str">
        <f t="shared" si="152"/>
        <v/>
      </c>
      <c r="J915" s="29" t="str">
        <f t="shared" si="153"/>
        <v/>
      </c>
      <c r="N915" s="21" t="str">
        <f t="shared" si="154"/>
        <v/>
      </c>
      <c r="O915" t="str">
        <f t="shared" si="155"/>
        <v/>
      </c>
      <c r="Q915" s="29" t="str">
        <f t="shared" si="158"/>
        <v/>
      </c>
      <c r="S915" t="str">
        <f t="shared" si="156"/>
        <v/>
      </c>
      <c r="AA915" s="21" t="str">
        <f t="shared" si="150"/>
        <v/>
      </c>
      <c r="AB915" t="str">
        <f t="shared" si="157"/>
        <v/>
      </c>
    </row>
    <row r="916" spans="8:28" x14ac:dyDescent="0.3">
      <c r="H916" s="21" t="str">
        <f t="shared" si="151"/>
        <v/>
      </c>
      <c r="I916" s="21" t="str">
        <f t="shared" si="152"/>
        <v/>
      </c>
      <c r="J916" s="29" t="str">
        <f t="shared" si="153"/>
        <v/>
      </c>
      <c r="N916" s="21" t="str">
        <f t="shared" si="154"/>
        <v/>
      </c>
      <c r="O916" t="str">
        <f t="shared" si="155"/>
        <v/>
      </c>
      <c r="Q916" s="29" t="str">
        <f t="shared" si="158"/>
        <v/>
      </c>
      <c r="S916" t="str">
        <f t="shared" si="156"/>
        <v/>
      </c>
      <c r="AA916" s="21" t="str">
        <f t="shared" si="150"/>
        <v/>
      </c>
      <c r="AB916" t="str">
        <f t="shared" si="157"/>
        <v/>
      </c>
    </row>
    <row r="917" spans="8:28" x14ac:dyDescent="0.3">
      <c r="H917" s="21" t="str">
        <f t="shared" si="151"/>
        <v/>
      </c>
      <c r="I917" s="21" t="str">
        <f t="shared" si="152"/>
        <v/>
      </c>
      <c r="J917" s="29" t="str">
        <f t="shared" si="153"/>
        <v/>
      </c>
      <c r="N917" s="21" t="str">
        <f t="shared" si="154"/>
        <v/>
      </c>
      <c r="O917" t="str">
        <f t="shared" si="155"/>
        <v/>
      </c>
      <c r="Q917" s="29" t="str">
        <f t="shared" si="158"/>
        <v/>
      </c>
      <c r="S917" t="str">
        <f t="shared" si="156"/>
        <v/>
      </c>
      <c r="AA917" s="21" t="str">
        <f t="shared" si="150"/>
        <v/>
      </c>
      <c r="AB917" t="str">
        <f t="shared" si="157"/>
        <v/>
      </c>
    </row>
    <row r="918" spans="8:28" x14ac:dyDescent="0.3">
      <c r="H918" s="21" t="str">
        <f t="shared" si="151"/>
        <v/>
      </c>
      <c r="I918" s="21" t="str">
        <f t="shared" si="152"/>
        <v/>
      </c>
      <c r="J918" s="29" t="str">
        <f t="shared" si="153"/>
        <v/>
      </c>
      <c r="N918" s="21" t="str">
        <f t="shared" si="154"/>
        <v/>
      </c>
      <c r="O918" t="str">
        <f t="shared" si="155"/>
        <v/>
      </c>
      <c r="Q918" s="29" t="str">
        <f t="shared" si="158"/>
        <v/>
      </c>
      <c r="S918" t="str">
        <f t="shared" si="156"/>
        <v/>
      </c>
      <c r="AA918" s="21" t="str">
        <f t="shared" si="150"/>
        <v/>
      </c>
      <c r="AB918" t="str">
        <f t="shared" si="157"/>
        <v/>
      </c>
    </row>
    <row r="919" spans="8:28" x14ac:dyDescent="0.3">
      <c r="H919" s="21" t="str">
        <f t="shared" si="151"/>
        <v/>
      </c>
      <c r="I919" s="21" t="str">
        <f t="shared" si="152"/>
        <v/>
      </c>
      <c r="J919" s="29" t="str">
        <f t="shared" si="153"/>
        <v/>
      </c>
      <c r="N919" s="21" t="str">
        <f t="shared" si="154"/>
        <v/>
      </c>
      <c r="O919" t="str">
        <f t="shared" si="155"/>
        <v/>
      </c>
      <c r="Q919" s="29" t="str">
        <f t="shared" si="158"/>
        <v/>
      </c>
      <c r="S919" t="str">
        <f t="shared" si="156"/>
        <v/>
      </c>
      <c r="AA919" s="21" t="str">
        <f t="shared" si="150"/>
        <v/>
      </c>
      <c r="AB919" t="str">
        <f t="shared" si="157"/>
        <v/>
      </c>
    </row>
    <row r="920" spans="8:28" x14ac:dyDescent="0.3">
      <c r="H920" s="21" t="str">
        <f t="shared" si="151"/>
        <v/>
      </c>
      <c r="I920" s="21" t="str">
        <f t="shared" si="152"/>
        <v/>
      </c>
      <c r="J920" s="29" t="str">
        <f t="shared" si="153"/>
        <v/>
      </c>
      <c r="N920" s="21" t="str">
        <f t="shared" si="154"/>
        <v/>
      </c>
      <c r="O920" t="str">
        <f t="shared" si="155"/>
        <v/>
      </c>
      <c r="Q920" s="29" t="str">
        <f t="shared" si="158"/>
        <v/>
      </c>
      <c r="S920" t="str">
        <f t="shared" si="156"/>
        <v/>
      </c>
      <c r="AA920" s="21" t="str">
        <f t="shared" si="150"/>
        <v/>
      </c>
      <c r="AB920" t="str">
        <f t="shared" si="157"/>
        <v/>
      </c>
    </row>
    <row r="921" spans="8:28" x14ac:dyDescent="0.3">
      <c r="H921" s="21" t="str">
        <f t="shared" si="151"/>
        <v/>
      </c>
      <c r="I921" s="21" t="str">
        <f t="shared" si="152"/>
        <v/>
      </c>
      <c r="J921" s="29" t="str">
        <f t="shared" si="153"/>
        <v/>
      </c>
      <c r="N921" s="21" t="str">
        <f t="shared" si="154"/>
        <v/>
      </c>
      <c r="O921" t="str">
        <f t="shared" si="155"/>
        <v/>
      </c>
      <c r="Q921" s="29" t="str">
        <f t="shared" si="158"/>
        <v/>
      </c>
      <c r="S921" t="str">
        <f t="shared" si="156"/>
        <v/>
      </c>
      <c r="AA921" s="21" t="str">
        <f t="shared" si="150"/>
        <v/>
      </c>
      <c r="AB921" t="str">
        <f t="shared" si="157"/>
        <v/>
      </c>
    </row>
    <row r="922" spans="8:28" x14ac:dyDescent="0.3">
      <c r="H922" s="21" t="str">
        <f t="shared" si="151"/>
        <v/>
      </c>
      <c r="I922" s="21" t="str">
        <f t="shared" si="152"/>
        <v/>
      </c>
      <c r="J922" s="29" t="str">
        <f t="shared" si="153"/>
        <v/>
      </c>
      <c r="N922" s="21" t="str">
        <f t="shared" si="154"/>
        <v/>
      </c>
      <c r="O922" t="str">
        <f t="shared" si="155"/>
        <v/>
      </c>
      <c r="Q922" s="29" t="str">
        <f t="shared" si="158"/>
        <v/>
      </c>
      <c r="S922" t="str">
        <f t="shared" si="156"/>
        <v/>
      </c>
      <c r="AA922" s="21" t="str">
        <f t="shared" si="150"/>
        <v/>
      </c>
      <c r="AB922" t="str">
        <f t="shared" si="157"/>
        <v/>
      </c>
    </row>
    <row r="923" spans="8:28" x14ac:dyDescent="0.3">
      <c r="H923" s="21" t="str">
        <f t="shared" si="151"/>
        <v/>
      </c>
      <c r="I923" s="21" t="str">
        <f t="shared" si="152"/>
        <v/>
      </c>
      <c r="J923" s="29" t="str">
        <f t="shared" si="153"/>
        <v/>
      </c>
      <c r="N923" s="21" t="str">
        <f t="shared" si="154"/>
        <v/>
      </c>
      <c r="O923" t="str">
        <f t="shared" si="155"/>
        <v/>
      </c>
      <c r="Q923" s="29" t="str">
        <f t="shared" si="158"/>
        <v/>
      </c>
      <c r="S923" t="str">
        <f t="shared" si="156"/>
        <v/>
      </c>
      <c r="AA923" s="21" t="str">
        <f t="shared" si="150"/>
        <v/>
      </c>
      <c r="AB923" t="str">
        <f t="shared" si="157"/>
        <v/>
      </c>
    </row>
    <row r="924" spans="8:28" x14ac:dyDescent="0.3">
      <c r="H924" s="21" t="str">
        <f t="shared" si="151"/>
        <v/>
      </c>
      <c r="I924" s="21" t="str">
        <f t="shared" si="152"/>
        <v/>
      </c>
      <c r="J924" s="29" t="str">
        <f t="shared" si="153"/>
        <v/>
      </c>
      <c r="N924" s="21" t="str">
        <f t="shared" si="154"/>
        <v/>
      </c>
      <c r="O924" t="str">
        <f t="shared" si="155"/>
        <v/>
      </c>
      <c r="Q924" s="29" t="str">
        <f t="shared" si="158"/>
        <v/>
      </c>
      <c r="S924" t="str">
        <f t="shared" si="156"/>
        <v/>
      </c>
      <c r="AA924" s="21" t="str">
        <f t="shared" si="150"/>
        <v/>
      </c>
      <c r="AB924" t="str">
        <f t="shared" si="157"/>
        <v/>
      </c>
    </row>
    <row r="925" spans="8:28" x14ac:dyDescent="0.3">
      <c r="H925" s="21" t="str">
        <f t="shared" si="151"/>
        <v/>
      </c>
      <c r="I925" s="21" t="str">
        <f t="shared" si="152"/>
        <v/>
      </c>
      <c r="J925" s="29" t="str">
        <f t="shared" si="153"/>
        <v/>
      </c>
      <c r="N925" s="21" t="str">
        <f t="shared" si="154"/>
        <v/>
      </c>
      <c r="O925" t="str">
        <f t="shared" si="155"/>
        <v/>
      </c>
      <c r="Q925" s="29" t="str">
        <f t="shared" si="158"/>
        <v/>
      </c>
      <c r="S925" t="str">
        <f t="shared" si="156"/>
        <v/>
      </c>
      <c r="AA925" s="21" t="str">
        <f t="shared" si="150"/>
        <v/>
      </c>
      <c r="AB925" t="str">
        <f t="shared" si="157"/>
        <v/>
      </c>
    </row>
    <row r="926" spans="8:28" x14ac:dyDescent="0.3">
      <c r="H926" s="21" t="str">
        <f t="shared" si="151"/>
        <v/>
      </c>
      <c r="I926" s="21" t="str">
        <f t="shared" si="152"/>
        <v/>
      </c>
      <c r="J926" s="29" t="str">
        <f t="shared" si="153"/>
        <v/>
      </c>
      <c r="N926" s="21" t="str">
        <f t="shared" si="154"/>
        <v/>
      </c>
      <c r="O926" t="str">
        <f t="shared" si="155"/>
        <v/>
      </c>
      <c r="Q926" s="29" t="str">
        <f t="shared" si="158"/>
        <v/>
      </c>
      <c r="S926" t="str">
        <f t="shared" si="156"/>
        <v/>
      </c>
      <c r="AA926" s="21" t="str">
        <f t="shared" si="150"/>
        <v/>
      </c>
      <c r="AB926" t="str">
        <f t="shared" si="157"/>
        <v/>
      </c>
    </row>
    <row r="927" spans="8:28" x14ac:dyDescent="0.3">
      <c r="H927" s="21" t="str">
        <f t="shared" si="151"/>
        <v/>
      </c>
      <c r="I927" s="21" t="str">
        <f t="shared" si="152"/>
        <v/>
      </c>
      <c r="J927" s="29" t="str">
        <f t="shared" si="153"/>
        <v/>
      </c>
      <c r="N927" s="21" t="str">
        <f t="shared" si="154"/>
        <v/>
      </c>
      <c r="O927" t="str">
        <f t="shared" si="155"/>
        <v/>
      </c>
      <c r="Q927" s="29" t="str">
        <f t="shared" si="158"/>
        <v/>
      </c>
      <c r="S927" t="str">
        <f t="shared" si="156"/>
        <v/>
      </c>
      <c r="AA927" s="21" t="str">
        <f t="shared" si="150"/>
        <v/>
      </c>
      <c r="AB927" t="str">
        <f t="shared" si="157"/>
        <v/>
      </c>
    </row>
    <row r="928" spans="8:28" x14ac:dyDescent="0.3">
      <c r="H928" s="21" t="str">
        <f t="shared" si="151"/>
        <v/>
      </c>
      <c r="I928" s="21" t="str">
        <f t="shared" si="152"/>
        <v/>
      </c>
      <c r="J928" s="29" t="str">
        <f t="shared" si="153"/>
        <v/>
      </c>
      <c r="N928" s="21" t="str">
        <f t="shared" si="154"/>
        <v/>
      </c>
      <c r="O928" t="str">
        <f t="shared" si="155"/>
        <v/>
      </c>
      <c r="Q928" s="29" t="str">
        <f t="shared" si="158"/>
        <v/>
      </c>
      <c r="S928" t="str">
        <f t="shared" si="156"/>
        <v/>
      </c>
      <c r="AA928" s="21" t="str">
        <f t="shared" si="150"/>
        <v/>
      </c>
      <c r="AB928" t="str">
        <f t="shared" si="157"/>
        <v/>
      </c>
    </row>
    <row r="929" spans="8:28" x14ac:dyDescent="0.3">
      <c r="H929" s="21" t="str">
        <f t="shared" si="151"/>
        <v/>
      </c>
      <c r="I929" s="21" t="str">
        <f t="shared" si="152"/>
        <v/>
      </c>
      <c r="J929" s="29" t="str">
        <f t="shared" si="153"/>
        <v/>
      </c>
      <c r="N929" s="21" t="str">
        <f t="shared" si="154"/>
        <v/>
      </c>
      <c r="O929" t="str">
        <f t="shared" si="155"/>
        <v/>
      </c>
      <c r="Q929" s="29" t="str">
        <f t="shared" si="158"/>
        <v/>
      </c>
      <c r="S929" t="str">
        <f t="shared" si="156"/>
        <v/>
      </c>
      <c r="AA929" s="21" t="str">
        <f t="shared" si="150"/>
        <v/>
      </c>
      <c r="AB929" t="str">
        <f t="shared" si="157"/>
        <v/>
      </c>
    </row>
    <row r="930" spans="8:28" x14ac:dyDescent="0.3">
      <c r="H930" s="21" t="str">
        <f t="shared" si="151"/>
        <v/>
      </c>
      <c r="I930" s="21" t="str">
        <f t="shared" si="152"/>
        <v/>
      </c>
      <c r="J930" s="29" t="str">
        <f t="shared" si="153"/>
        <v/>
      </c>
      <c r="N930" s="21" t="str">
        <f t="shared" si="154"/>
        <v/>
      </c>
      <c r="O930" t="str">
        <f t="shared" si="155"/>
        <v/>
      </c>
      <c r="Q930" s="29" t="str">
        <f t="shared" si="158"/>
        <v/>
      </c>
      <c r="S930" t="str">
        <f t="shared" si="156"/>
        <v/>
      </c>
      <c r="AA930" s="21" t="str">
        <f t="shared" si="150"/>
        <v/>
      </c>
      <c r="AB930" t="str">
        <f t="shared" si="157"/>
        <v/>
      </c>
    </row>
    <row r="931" spans="8:28" x14ac:dyDescent="0.3">
      <c r="H931" s="21" t="str">
        <f t="shared" si="151"/>
        <v/>
      </c>
      <c r="I931" s="21" t="str">
        <f t="shared" si="152"/>
        <v/>
      </c>
      <c r="J931" s="29" t="str">
        <f t="shared" si="153"/>
        <v/>
      </c>
      <c r="N931" s="21" t="str">
        <f t="shared" si="154"/>
        <v/>
      </c>
      <c r="O931" t="str">
        <f t="shared" si="155"/>
        <v/>
      </c>
      <c r="Q931" s="29" t="str">
        <f t="shared" si="158"/>
        <v/>
      </c>
      <c r="S931" t="str">
        <f t="shared" si="156"/>
        <v/>
      </c>
      <c r="AA931" s="21" t="str">
        <f t="shared" si="150"/>
        <v/>
      </c>
      <c r="AB931" t="str">
        <f t="shared" si="157"/>
        <v/>
      </c>
    </row>
    <row r="932" spans="8:28" x14ac:dyDescent="0.3">
      <c r="H932" s="21" t="str">
        <f t="shared" si="151"/>
        <v/>
      </c>
      <c r="I932" s="21" t="str">
        <f t="shared" si="152"/>
        <v/>
      </c>
      <c r="J932" s="29" t="str">
        <f t="shared" si="153"/>
        <v/>
      </c>
      <c r="N932" s="21" t="str">
        <f t="shared" si="154"/>
        <v/>
      </c>
      <c r="O932" t="str">
        <f t="shared" si="155"/>
        <v/>
      </c>
      <c r="Q932" s="29" t="str">
        <f t="shared" si="158"/>
        <v/>
      </c>
      <c r="S932" t="str">
        <f t="shared" si="156"/>
        <v/>
      </c>
      <c r="AA932" s="21" t="str">
        <f t="shared" si="150"/>
        <v/>
      </c>
      <c r="AB932" t="str">
        <f t="shared" si="157"/>
        <v/>
      </c>
    </row>
    <row r="933" spans="8:28" x14ac:dyDescent="0.3">
      <c r="H933" s="21" t="str">
        <f t="shared" si="151"/>
        <v/>
      </c>
      <c r="I933" s="21" t="str">
        <f t="shared" si="152"/>
        <v/>
      </c>
      <c r="J933" s="29" t="str">
        <f t="shared" si="153"/>
        <v/>
      </c>
      <c r="N933" s="21" t="str">
        <f t="shared" si="154"/>
        <v/>
      </c>
      <c r="O933" t="str">
        <f t="shared" si="155"/>
        <v/>
      </c>
      <c r="Q933" s="29" t="str">
        <f t="shared" si="158"/>
        <v/>
      </c>
      <c r="S933" t="str">
        <f t="shared" si="156"/>
        <v/>
      </c>
      <c r="AA933" s="21" t="str">
        <f t="shared" si="150"/>
        <v/>
      </c>
      <c r="AB933" t="str">
        <f t="shared" si="157"/>
        <v/>
      </c>
    </row>
    <row r="934" spans="8:28" x14ac:dyDescent="0.3">
      <c r="H934" s="21" t="str">
        <f t="shared" si="151"/>
        <v/>
      </c>
      <c r="I934" s="21" t="str">
        <f t="shared" si="152"/>
        <v/>
      </c>
      <c r="J934" s="29" t="str">
        <f t="shared" si="153"/>
        <v/>
      </c>
      <c r="N934" s="21" t="str">
        <f t="shared" si="154"/>
        <v/>
      </c>
      <c r="O934" t="str">
        <f t="shared" si="155"/>
        <v/>
      </c>
      <c r="Q934" s="29" t="str">
        <f t="shared" si="158"/>
        <v/>
      </c>
      <c r="S934" t="str">
        <f t="shared" si="156"/>
        <v/>
      </c>
      <c r="AA934" s="21" t="str">
        <f t="shared" si="150"/>
        <v/>
      </c>
      <c r="AB934" t="str">
        <f t="shared" si="157"/>
        <v/>
      </c>
    </row>
    <row r="935" spans="8:28" x14ac:dyDescent="0.3">
      <c r="H935" s="21" t="str">
        <f t="shared" si="151"/>
        <v/>
      </c>
      <c r="I935" s="21" t="str">
        <f t="shared" si="152"/>
        <v/>
      </c>
      <c r="J935" s="29" t="str">
        <f t="shared" si="153"/>
        <v/>
      </c>
      <c r="N935" s="21" t="str">
        <f t="shared" si="154"/>
        <v/>
      </c>
      <c r="O935" t="str">
        <f t="shared" si="155"/>
        <v/>
      </c>
      <c r="Q935" s="29" t="str">
        <f t="shared" si="158"/>
        <v/>
      </c>
      <c r="S935" t="str">
        <f t="shared" si="156"/>
        <v/>
      </c>
      <c r="AA935" s="21" t="str">
        <f t="shared" si="150"/>
        <v/>
      </c>
      <c r="AB935" t="str">
        <f t="shared" si="157"/>
        <v/>
      </c>
    </row>
    <row r="936" spans="8:28" x14ac:dyDescent="0.3">
      <c r="H936" s="21" t="str">
        <f t="shared" si="151"/>
        <v/>
      </c>
      <c r="I936" s="21" t="str">
        <f t="shared" si="152"/>
        <v/>
      </c>
      <c r="J936" s="29" t="str">
        <f t="shared" si="153"/>
        <v/>
      </c>
      <c r="N936" s="21" t="str">
        <f t="shared" si="154"/>
        <v/>
      </c>
      <c r="O936" t="str">
        <f t="shared" si="155"/>
        <v/>
      </c>
      <c r="Q936" s="29" t="str">
        <f t="shared" si="158"/>
        <v/>
      </c>
      <c r="S936" t="str">
        <f t="shared" si="156"/>
        <v/>
      </c>
      <c r="AA936" s="21" t="str">
        <f t="shared" si="150"/>
        <v/>
      </c>
      <c r="AB936" t="str">
        <f t="shared" si="157"/>
        <v/>
      </c>
    </row>
    <row r="937" spans="8:28" x14ac:dyDescent="0.3">
      <c r="H937" s="21" t="str">
        <f t="shared" si="151"/>
        <v/>
      </c>
      <c r="I937" s="21" t="str">
        <f t="shared" si="152"/>
        <v/>
      </c>
      <c r="J937" s="29" t="str">
        <f t="shared" si="153"/>
        <v/>
      </c>
      <c r="N937" s="21" t="str">
        <f t="shared" si="154"/>
        <v/>
      </c>
      <c r="O937" t="str">
        <f t="shared" si="155"/>
        <v/>
      </c>
      <c r="Q937" s="29" t="str">
        <f t="shared" si="158"/>
        <v/>
      </c>
      <c r="S937" t="str">
        <f t="shared" si="156"/>
        <v/>
      </c>
      <c r="AA937" s="21" t="str">
        <f t="shared" si="150"/>
        <v/>
      </c>
      <c r="AB937" t="str">
        <f t="shared" si="157"/>
        <v/>
      </c>
    </row>
    <row r="938" spans="8:28" x14ac:dyDescent="0.3">
      <c r="H938" s="21" t="str">
        <f t="shared" si="151"/>
        <v/>
      </c>
      <c r="I938" s="21" t="str">
        <f t="shared" si="152"/>
        <v/>
      </c>
      <c r="J938" s="29" t="str">
        <f t="shared" si="153"/>
        <v/>
      </c>
      <c r="N938" s="21" t="str">
        <f t="shared" si="154"/>
        <v/>
      </c>
      <c r="O938" t="str">
        <f t="shared" si="155"/>
        <v/>
      </c>
      <c r="Q938" s="29" t="str">
        <f t="shared" si="158"/>
        <v/>
      </c>
      <c r="S938" t="str">
        <f t="shared" si="156"/>
        <v/>
      </c>
      <c r="AA938" s="21" t="str">
        <f t="shared" si="150"/>
        <v/>
      </c>
      <c r="AB938" t="str">
        <f t="shared" si="157"/>
        <v/>
      </c>
    </row>
    <row r="939" spans="8:28" x14ac:dyDescent="0.3">
      <c r="H939" s="21" t="str">
        <f t="shared" si="151"/>
        <v/>
      </c>
      <c r="I939" s="21" t="str">
        <f t="shared" si="152"/>
        <v/>
      </c>
      <c r="J939" s="29" t="str">
        <f t="shared" si="153"/>
        <v/>
      </c>
      <c r="N939" s="21" t="str">
        <f t="shared" si="154"/>
        <v/>
      </c>
      <c r="O939" t="str">
        <f t="shared" si="155"/>
        <v/>
      </c>
      <c r="Q939" s="29" t="str">
        <f t="shared" si="158"/>
        <v/>
      </c>
      <c r="S939" t="str">
        <f t="shared" si="156"/>
        <v/>
      </c>
      <c r="AA939" s="21" t="str">
        <f t="shared" si="150"/>
        <v/>
      </c>
      <c r="AB939" t="str">
        <f t="shared" si="157"/>
        <v/>
      </c>
    </row>
    <row r="940" spans="8:28" x14ac:dyDescent="0.3">
      <c r="H940" s="21" t="str">
        <f t="shared" si="151"/>
        <v/>
      </c>
      <c r="I940" s="21" t="str">
        <f t="shared" si="152"/>
        <v/>
      </c>
      <c r="J940" s="29" t="str">
        <f t="shared" si="153"/>
        <v/>
      </c>
      <c r="N940" s="21" t="str">
        <f t="shared" si="154"/>
        <v/>
      </c>
      <c r="O940" t="str">
        <f t="shared" si="155"/>
        <v/>
      </c>
      <c r="Q940" s="29" t="str">
        <f t="shared" si="158"/>
        <v/>
      </c>
      <c r="S940" t="str">
        <f t="shared" si="156"/>
        <v/>
      </c>
      <c r="AA940" s="21" t="str">
        <f t="shared" si="150"/>
        <v/>
      </c>
      <c r="AB940" t="str">
        <f t="shared" si="157"/>
        <v/>
      </c>
    </row>
    <row r="941" spans="8:28" x14ac:dyDescent="0.3">
      <c r="H941" s="21" t="str">
        <f t="shared" si="151"/>
        <v/>
      </c>
      <c r="I941" s="21" t="str">
        <f t="shared" si="152"/>
        <v/>
      </c>
      <c r="J941" s="29" t="str">
        <f t="shared" si="153"/>
        <v/>
      </c>
      <c r="N941" s="21" t="str">
        <f t="shared" si="154"/>
        <v/>
      </c>
      <c r="O941" t="str">
        <f t="shared" si="155"/>
        <v/>
      </c>
      <c r="Q941" s="29" t="str">
        <f t="shared" si="158"/>
        <v/>
      </c>
      <c r="S941" t="str">
        <f t="shared" si="156"/>
        <v/>
      </c>
      <c r="AA941" s="21" t="str">
        <f t="shared" si="150"/>
        <v/>
      </c>
      <c r="AB941" t="str">
        <f t="shared" si="157"/>
        <v/>
      </c>
    </row>
    <row r="942" spans="8:28" x14ac:dyDescent="0.3">
      <c r="H942" s="21" t="str">
        <f t="shared" si="151"/>
        <v/>
      </c>
      <c r="I942" s="21" t="str">
        <f t="shared" si="152"/>
        <v/>
      </c>
      <c r="J942" s="29" t="str">
        <f t="shared" si="153"/>
        <v/>
      </c>
      <c r="N942" s="21" t="str">
        <f t="shared" si="154"/>
        <v/>
      </c>
      <c r="O942" t="str">
        <f t="shared" si="155"/>
        <v/>
      </c>
      <c r="Q942" s="29" t="str">
        <f t="shared" si="158"/>
        <v/>
      </c>
      <c r="S942" t="str">
        <f t="shared" si="156"/>
        <v/>
      </c>
      <c r="AA942" s="21" t="str">
        <f t="shared" si="150"/>
        <v/>
      </c>
      <c r="AB942" t="str">
        <f t="shared" si="157"/>
        <v/>
      </c>
    </row>
    <row r="943" spans="8:28" x14ac:dyDescent="0.3">
      <c r="H943" s="21" t="str">
        <f t="shared" si="151"/>
        <v/>
      </c>
      <c r="I943" s="21" t="str">
        <f t="shared" si="152"/>
        <v/>
      </c>
      <c r="J943" s="29" t="str">
        <f t="shared" si="153"/>
        <v/>
      </c>
      <c r="N943" s="21" t="str">
        <f t="shared" si="154"/>
        <v/>
      </c>
      <c r="O943" t="str">
        <f t="shared" si="155"/>
        <v/>
      </c>
      <c r="Q943" s="29" t="str">
        <f t="shared" si="158"/>
        <v/>
      </c>
      <c r="S943" t="str">
        <f t="shared" si="156"/>
        <v/>
      </c>
      <c r="AA943" s="21" t="str">
        <f t="shared" si="150"/>
        <v/>
      </c>
      <c r="AB943" t="str">
        <f t="shared" si="157"/>
        <v/>
      </c>
    </row>
    <row r="944" spans="8:28" x14ac:dyDescent="0.3">
      <c r="H944" s="21" t="str">
        <f t="shared" si="151"/>
        <v/>
      </c>
      <c r="I944" s="21" t="str">
        <f t="shared" si="152"/>
        <v/>
      </c>
      <c r="J944" s="29" t="str">
        <f t="shared" si="153"/>
        <v/>
      </c>
      <c r="N944" s="21" t="str">
        <f t="shared" si="154"/>
        <v/>
      </c>
      <c r="O944" t="str">
        <f t="shared" si="155"/>
        <v/>
      </c>
      <c r="Q944" s="29" t="str">
        <f t="shared" si="158"/>
        <v/>
      </c>
      <c r="S944" t="str">
        <f t="shared" si="156"/>
        <v/>
      </c>
      <c r="AA944" s="21" t="str">
        <f t="shared" si="150"/>
        <v/>
      </c>
      <c r="AB944" t="str">
        <f t="shared" si="157"/>
        <v/>
      </c>
    </row>
    <row r="945" spans="8:28" x14ac:dyDescent="0.3">
      <c r="H945" s="21" t="str">
        <f t="shared" si="151"/>
        <v/>
      </c>
      <c r="I945" s="21" t="str">
        <f t="shared" si="152"/>
        <v/>
      </c>
      <c r="J945" s="29" t="str">
        <f t="shared" si="153"/>
        <v/>
      </c>
      <c r="N945" s="21" t="str">
        <f t="shared" si="154"/>
        <v/>
      </c>
      <c r="O945" t="str">
        <f t="shared" si="155"/>
        <v/>
      </c>
      <c r="Q945" s="29" t="str">
        <f t="shared" si="158"/>
        <v/>
      </c>
      <c r="S945" t="str">
        <f t="shared" si="156"/>
        <v/>
      </c>
      <c r="AA945" s="21" t="str">
        <f t="shared" si="150"/>
        <v/>
      </c>
      <c r="AB945" t="str">
        <f t="shared" si="157"/>
        <v/>
      </c>
    </row>
    <row r="946" spans="8:28" x14ac:dyDescent="0.3">
      <c r="H946" s="21" t="str">
        <f t="shared" si="151"/>
        <v/>
      </c>
      <c r="I946" s="21" t="str">
        <f t="shared" si="152"/>
        <v/>
      </c>
      <c r="J946" s="29" t="str">
        <f t="shared" si="153"/>
        <v/>
      </c>
      <c r="N946" s="21" t="str">
        <f t="shared" si="154"/>
        <v/>
      </c>
      <c r="O946" t="str">
        <f t="shared" si="155"/>
        <v/>
      </c>
      <c r="Q946" s="29" t="str">
        <f t="shared" si="158"/>
        <v/>
      </c>
      <c r="S946" t="str">
        <f t="shared" si="156"/>
        <v/>
      </c>
      <c r="AA946" s="21" t="str">
        <f t="shared" si="150"/>
        <v/>
      </c>
      <c r="AB946" t="str">
        <f t="shared" si="157"/>
        <v/>
      </c>
    </row>
    <row r="947" spans="8:28" x14ac:dyDescent="0.3">
      <c r="H947" s="21" t="str">
        <f t="shared" si="151"/>
        <v/>
      </c>
      <c r="I947" s="21" t="str">
        <f t="shared" si="152"/>
        <v/>
      </c>
      <c r="J947" s="29" t="str">
        <f t="shared" si="153"/>
        <v/>
      </c>
      <c r="N947" s="21" t="str">
        <f t="shared" si="154"/>
        <v/>
      </c>
      <c r="O947" t="str">
        <f t="shared" si="155"/>
        <v/>
      </c>
      <c r="Q947" s="29" t="str">
        <f t="shared" si="158"/>
        <v/>
      </c>
      <c r="S947" t="str">
        <f t="shared" si="156"/>
        <v/>
      </c>
      <c r="AA947" s="21" t="str">
        <f t="shared" si="150"/>
        <v/>
      </c>
      <c r="AB947" t="str">
        <f t="shared" si="157"/>
        <v/>
      </c>
    </row>
    <row r="948" spans="8:28" x14ac:dyDescent="0.3">
      <c r="H948" s="21" t="str">
        <f t="shared" si="151"/>
        <v/>
      </c>
      <c r="I948" s="21" t="str">
        <f t="shared" si="152"/>
        <v/>
      </c>
      <c r="J948" s="29" t="str">
        <f t="shared" si="153"/>
        <v/>
      </c>
      <c r="N948" s="21" t="str">
        <f t="shared" si="154"/>
        <v/>
      </c>
      <c r="O948" t="str">
        <f t="shared" si="155"/>
        <v/>
      </c>
      <c r="Q948" s="29" t="str">
        <f t="shared" si="158"/>
        <v/>
      </c>
      <c r="S948" t="str">
        <f t="shared" si="156"/>
        <v/>
      </c>
      <c r="AA948" s="21" t="str">
        <f t="shared" si="150"/>
        <v/>
      </c>
      <c r="AB948" t="str">
        <f t="shared" si="157"/>
        <v/>
      </c>
    </row>
    <row r="949" spans="8:28" x14ac:dyDescent="0.3">
      <c r="H949" s="21" t="str">
        <f t="shared" si="151"/>
        <v/>
      </c>
      <c r="I949" s="21" t="str">
        <f t="shared" si="152"/>
        <v/>
      </c>
      <c r="J949" s="29" t="str">
        <f t="shared" si="153"/>
        <v/>
      </c>
      <c r="N949" s="21" t="str">
        <f t="shared" si="154"/>
        <v/>
      </c>
      <c r="O949" t="str">
        <f t="shared" si="155"/>
        <v/>
      </c>
      <c r="Q949" s="29" t="str">
        <f t="shared" si="158"/>
        <v/>
      </c>
      <c r="S949" t="str">
        <f t="shared" si="156"/>
        <v/>
      </c>
      <c r="AA949" s="21" t="str">
        <f t="shared" si="150"/>
        <v/>
      </c>
      <c r="AB949" t="str">
        <f t="shared" si="157"/>
        <v/>
      </c>
    </row>
    <row r="950" spans="8:28" x14ac:dyDescent="0.3">
      <c r="H950" s="21" t="str">
        <f t="shared" si="151"/>
        <v/>
      </c>
      <c r="I950" s="21" t="str">
        <f t="shared" si="152"/>
        <v/>
      </c>
      <c r="J950" s="29" t="str">
        <f t="shared" si="153"/>
        <v/>
      </c>
      <c r="N950" s="21" t="str">
        <f t="shared" si="154"/>
        <v/>
      </c>
      <c r="O950" t="str">
        <f t="shared" si="155"/>
        <v/>
      </c>
      <c r="Q950" s="29" t="str">
        <f t="shared" si="158"/>
        <v/>
      </c>
      <c r="S950" t="str">
        <f t="shared" si="156"/>
        <v/>
      </c>
      <c r="AA950" s="21" t="str">
        <f t="shared" si="150"/>
        <v/>
      </c>
      <c r="AB950" t="str">
        <f t="shared" si="157"/>
        <v/>
      </c>
    </row>
    <row r="951" spans="8:28" x14ac:dyDescent="0.3">
      <c r="H951" s="21" t="str">
        <f t="shared" si="151"/>
        <v/>
      </c>
      <c r="I951" s="21" t="str">
        <f t="shared" si="152"/>
        <v/>
      </c>
      <c r="J951" s="29" t="str">
        <f t="shared" si="153"/>
        <v/>
      </c>
      <c r="N951" s="21" t="str">
        <f t="shared" si="154"/>
        <v/>
      </c>
      <c r="O951" t="str">
        <f t="shared" si="155"/>
        <v/>
      </c>
      <c r="Q951" s="29" t="str">
        <f t="shared" si="158"/>
        <v/>
      </c>
      <c r="S951" t="str">
        <f t="shared" si="156"/>
        <v/>
      </c>
      <c r="AA951" s="21" t="str">
        <f t="shared" si="150"/>
        <v/>
      </c>
      <c r="AB951" t="str">
        <f t="shared" si="157"/>
        <v/>
      </c>
    </row>
    <row r="952" spans="8:28" x14ac:dyDescent="0.3">
      <c r="H952" s="21" t="str">
        <f t="shared" si="151"/>
        <v/>
      </c>
      <c r="I952" s="21" t="str">
        <f t="shared" si="152"/>
        <v/>
      </c>
      <c r="J952" s="29" t="str">
        <f t="shared" si="153"/>
        <v/>
      </c>
      <c r="N952" s="21" t="str">
        <f t="shared" si="154"/>
        <v/>
      </c>
      <c r="O952" t="str">
        <f t="shared" si="155"/>
        <v/>
      </c>
      <c r="Q952" s="29" t="str">
        <f t="shared" si="158"/>
        <v/>
      </c>
      <c r="S952" t="str">
        <f t="shared" si="156"/>
        <v/>
      </c>
      <c r="AA952" s="21" t="str">
        <f t="shared" ref="AA952:AA1015" si="159">+IF(Y952="","",AA951+1)</f>
        <v/>
      </c>
      <c r="AB952" t="str">
        <f t="shared" si="157"/>
        <v/>
      </c>
    </row>
    <row r="953" spans="8:28" x14ac:dyDescent="0.3">
      <c r="H953" s="21" t="str">
        <f t="shared" si="151"/>
        <v/>
      </c>
      <c r="I953" s="21" t="str">
        <f t="shared" si="152"/>
        <v/>
      </c>
      <c r="J953" s="29" t="str">
        <f t="shared" si="153"/>
        <v/>
      </c>
      <c r="N953" s="21" t="str">
        <f t="shared" si="154"/>
        <v/>
      </c>
      <c r="O953" t="str">
        <f t="shared" si="155"/>
        <v/>
      </c>
      <c r="Q953" s="29" t="str">
        <f t="shared" si="158"/>
        <v/>
      </c>
      <c r="S953" t="str">
        <f t="shared" si="156"/>
        <v/>
      </c>
      <c r="AA953" s="21" t="str">
        <f t="shared" si="159"/>
        <v/>
      </c>
      <c r="AB953" t="str">
        <f t="shared" si="157"/>
        <v/>
      </c>
    </row>
    <row r="954" spans="8:28" x14ac:dyDescent="0.3">
      <c r="H954" s="21" t="str">
        <f t="shared" si="151"/>
        <v/>
      </c>
      <c r="I954" s="21" t="str">
        <f t="shared" si="152"/>
        <v/>
      </c>
      <c r="J954" s="29" t="str">
        <f t="shared" si="153"/>
        <v/>
      </c>
      <c r="N954" s="21" t="str">
        <f t="shared" si="154"/>
        <v/>
      </c>
      <c r="O954" t="str">
        <f t="shared" si="155"/>
        <v/>
      </c>
      <c r="Q954" s="29" t="str">
        <f t="shared" si="158"/>
        <v/>
      </c>
      <c r="S954" t="str">
        <f t="shared" si="156"/>
        <v/>
      </c>
      <c r="AA954" s="21" t="str">
        <f t="shared" si="159"/>
        <v/>
      </c>
      <c r="AB954" t="str">
        <f t="shared" si="157"/>
        <v/>
      </c>
    </row>
    <row r="955" spans="8:28" x14ac:dyDescent="0.3">
      <c r="H955" s="21" t="str">
        <f t="shared" si="151"/>
        <v/>
      </c>
      <c r="I955" s="21" t="str">
        <f t="shared" si="152"/>
        <v/>
      </c>
      <c r="J955" s="29" t="str">
        <f t="shared" si="153"/>
        <v/>
      </c>
      <c r="N955" s="21" t="str">
        <f t="shared" si="154"/>
        <v/>
      </c>
      <c r="O955" t="str">
        <f t="shared" si="155"/>
        <v/>
      </c>
      <c r="Q955" s="29" t="str">
        <f t="shared" si="158"/>
        <v/>
      </c>
      <c r="S955" t="str">
        <f t="shared" si="156"/>
        <v/>
      </c>
      <c r="AA955" s="21" t="str">
        <f t="shared" si="159"/>
        <v/>
      </c>
      <c r="AB955" t="str">
        <f t="shared" si="157"/>
        <v/>
      </c>
    </row>
    <row r="956" spans="8:28" x14ac:dyDescent="0.3">
      <c r="H956" s="21" t="str">
        <f t="shared" si="151"/>
        <v/>
      </c>
      <c r="I956" s="21" t="str">
        <f t="shared" si="152"/>
        <v/>
      </c>
      <c r="J956" s="29" t="str">
        <f t="shared" si="153"/>
        <v/>
      </c>
      <c r="N956" s="21" t="str">
        <f t="shared" si="154"/>
        <v/>
      </c>
      <c r="O956" t="str">
        <f t="shared" si="155"/>
        <v/>
      </c>
      <c r="Q956" s="29" t="str">
        <f t="shared" si="158"/>
        <v/>
      </c>
      <c r="S956" t="str">
        <f t="shared" si="156"/>
        <v/>
      </c>
      <c r="AA956" s="21" t="str">
        <f t="shared" si="159"/>
        <v/>
      </c>
      <c r="AB956" t="str">
        <f t="shared" si="157"/>
        <v/>
      </c>
    </row>
    <row r="957" spans="8:28" x14ac:dyDescent="0.3">
      <c r="H957" s="21" t="str">
        <f t="shared" si="151"/>
        <v/>
      </c>
      <c r="I957" s="21" t="str">
        <f t="shared" si="152"/>
        <v/>
      </c>
      <c r="J957" s="29" t="str">
        <f t="shared" si="153"/>
        <v/>
      </c>
      <c r="N957" s="21" t="str">
        <f t="shared" si="154"/>
        <v/>
      </c>
      <c r="O957" t="str">
        <f t="shared" si="155"/>
        <v/>
      </c>
      <c r="Q957" s="29" t="str">
        <f t="shared" si="158"/>
        <v/>
      </c>
      <c r="S957" t="str">
        <f t="shared" si="156"/>
        <v/>
      </c>
      <c r="AA957" s="21" t="str">
        <f t="shared" si="159"/>
        <v/>
      </c>
      <c r="AB957" t="str">
        <f t="shared" si="157"/>
        <v/>
      </c>
    </row>
    <row r="958" spans="8:28" x14ac:dyDescent="0.3">
      <c r="H958" s="21" t="str">
        <f t="shared" si="151"/>
        <v/>
      </c>
      <c r="I958" s="21" t="str">
        <f t="shared" si="152"/>
        <v/>
      </c>
      <c r="J958" s="29" t="str">
        <f t="shared" si="153"/>
        <v/>
      </c>
      <c r="N958" s="21" t="str">
        <f t="shared" si="154"/>
        <v/>
      </c>
      <c r="O958" t="str">
        <f t="shared" si="155"/>
        <v/>
      </c>
      <c r="Q958" s="29" t="str">
        <f t="shared" si="158"/>
        <v/>
      </c>
      <c r="S958" t="str">
        <f t="shared" si="156"/>
        <v/>
      </c>
      <c r="AA958" s="21" t="str">
        <f t="shared" si="159"/>
        <v/>
      </c>
      <c r="AB958" t="str">
        <f t="shared" si="157"/>
        <v/>
      </c>
    </row>
    <row r="959" spans="8:28" x14ac:dyDescent="0.3">
      <c r="H959" s="21" t="str">
        <f t="shared" si="151"/>
        <v/>
      </c>
      <c r="I959" s="21" t="str">
        <f t="shared" si="152"/>
        <v/>
      </c>
      <c r="J959" s="29" t="str">
        <f t="shared" si="153"/>
        <v/>
      </c>
      <c r="N959" s="21" t="str">
        <f t="shared" si="154"/>
        <v/>
      </c>
      <c r="O959" t="str">
        <f t="shared" si="155"/>
        <v/>
      </c>
      <c r="Q959" s="29" t="str">
        <f t="shared" si="158"/>
        <v/>
      </c>
      <c r="S959" t="str">
        <f t="shared" si="156"/>
        <v/>
      </c>
      <c r="AA959" s="21" t="str">
        <f t="shared" si="159"/>
        <v/>
      </c>
      <c r="AB959" t="str">
        <f t="shared" si="157"/>
        <v/>
      </c>
    </row>
    <row r="960" spans="8:28" x14ac:dyDescent="0.3">
      <c r="H960" s="21" t="str">
        <f t="shared" si="151"/>
        <v/>
      </c>
      <c r="I960" s="21" t="str">
        <f t="shared" si="152"/>
        <v/>
      </c>
      <c r="J960" s="29" t="str">
        <f t="shared" si="153"/>
        <v/>
      </c>
      <c r="N960" s="21" t="str">
        <f t="shared" si="154"/>
        <v/>
      </c>
      <c r="O960" t="str">
        <f t="shared" si="155"/>
        <v/>
      </c>
      <c r="Q960" s="29" t="str">
        <f t="shared" si="158"/>
        <v/>
      </c>
      <c r="S960" t="str">
        <f t="shared" si="156"/>
        <v/>
      </c>
      <c r="AA960" s="21" t="str">
        <f t="shared" si="159"/>
        <v/>
      </c>
      <c r="AB960" t="str">
        <f t="shared" si="157"/>
        <v/>
      </c>
    </row>
    <row r="961" spans="8:28" x14ac:dyDescent="0.3">
      <c r="H961" s="21" t="str">
        <f t="shared" si="151"/>
        <v/>
      </c>
      <c r="I961" s="21" t="str">
        <f t="shared" si="152"/>
        <v/>
      </c>
      <c r="J961" s="29" t="str">
        <f t="shared" si="153"/>
        <v/>
      </c>
      <c r="N961" s="21" t="str">
        <f t="shared" si="154"/>
        <v/>
      </c>
      <c r="O961" t="str">
        <f t="shared" si="155"/>
        <v/>
      </c>
      <c r="Q961" s="29" t="str">
        <f t="shared" si="158"/>
        <v/>
      </c>
      <c r="S961" t="str">
        <f t="shared" si="156"/>
        <v/>
      </c>
      <c r="AA961" s="21" t="str">
        <f t="shared" si="159"/>
        <v/>
      </c>
      <c r="AB961" t="str">
        <f t="shared" si="157"/>
        <v/>
      </c>
    </row>
    <row r="962" spans="8:28" x14ac:dyDescent="0.3">
      <c r="H962" s="21" t="str">
        <f t="shared" si="151"/>
        <v/>
      </c>
      <c r="I962" s="21" t="str">
        <f t="shared" si="152"/>
        <v/>
      </c>
      <c r="J962" s="29" t="str">
        <f t="shared" si="153"/>
        <v/>
      </c>
      <c r="N962" s="21" t="str">
        <f t="shared" si="154"/>
        <v/>
      </c>
      <c r="O962" t="str">
        <f t="shared" si="155"/>
        <v/>
      </c>
      <c r="Q962" s="29" t="str">
        <f t="shared" si="158"/>
        <v/>
      </c>
      <c r="S962" t="str">
        <f t="shared" si="156"/>
        <v/>
      </c>
      <c r="AA962" s="21" t="str">
        <f t="shared" si="159"/>
        <v/>
      </c>
      <c r="AB962" t="str">
        <f t="shared" si="157"/>
        <v/>
      </c>
    </row>
    <row r="963" spans="8:28" x14ac:dyDescent="0.3">
      <c r="H963" s="21" t="str">
        <f t="shared" si="151"/>
        <v/>
      </c>
      <c r="I963" s="21" t="str">
        <f t="shared" si="152"/>
        <v/>
      </c>
      <c r="J963" s="29" t="str">
        <f t="shared" si="153"/>
        <v/>
      </c>
      <c r="N963" s="21" t="str">
        <f t="shared" si="154"/>
        <v/>
      </c>
      <c r="O963" t="str">
        <f t="shared" si="155"/>
        <v/>
      </c>
      <c r="Q963" s="29" t="str">
        <f t="shared" si="158"/>
        <v/>
      </c>
      <c r="S963" t="str">
        <f t="shared" si="156"/>
        <v/>
      </c>
      <c r="AA963" s="21" t="str">
        <f t="shared" si="159"/>
        <v/>
      </c>
      <c r="AB963" t="str">
        <f t="shared" si="157"/>
        <v/>
      </c>
    </row>
    <row r="964" spans="8:28" x14ac:dyDescent="0.3">
      <c r="H964" s="21" t="str">
        <f t="shared" si="151"/>
        <v/>
      </c>
      <c r="I964" s="21" t="str">
        <f t="shared" si="152"/>
        <v/>
      </c>
      <c r="J964" s="29" t="str">
        <f t="shared" si="153"/>
        <v/>
      </c>
      <c r="N964" s="21" t="str">
        <f t="shared" si="154"/>
        <v/>
      </c>
      <c r="O964" t="str">
        <f t="shared" si="155"/>
        <v/>
      </c>
      <c r="Q964" s="29" t="str">
        <f t="shared" si="158"/>
        <v/>
      </c>
      <c r="S964" t="str">
        <f t="shared" si="156"/>
        <v/>
      </c>
      <c r="AA964" s="21" t="str">
        <f t="shared" si="159"/>
        <v/>
      </c>
      <c r="AB964" t="str">
        <f t="shared" si="157"/>
        <v/>
      </c>
    </row>
    <row r="965" spans="8:28" x14ac:dyDescent="0.3">
      <c r="H965" s="21" t="str">
        <f t="shared" ref="H965:H1028" si="160">+IF(G965="","",H964+1)</f>
        <v/>
      </c>
      <c r="I965" s="21" t="str">
        <f t="shared" ref="I965:I1028" si="161">+IF(H965="","",I964+1)</f>
        <v/>
      </c>
      <c r="J965" s="29" t="str">
        <f t="shared" ref="J965:J1028" si="162">+IF(G965="","","T-"&amp;VLOOKUP(H965,$A$4:$C$46,3,0)+I965-1)</f>
        <v/>
      </c>
      <c r="N965" s="21" t="str">
        <f t="shared" ref="N965:N1028" si="163">+IF(L965="","",N964+1)</f>
        <v/>
      </c>
      <c r="O965" t="str">
        <f t="shared" ref="O965:O1028" si="164">+IF(L965="","","C-"&amp;VLOOKUP(M965,$A$4:$C$495,3,0)+N965)</f>
        <v/>
      </c>
      <c r="Q965" s="29" t="str">
        <f t="shared" si="158"/>
        <v/>
      </c>
      <c r="S965" t="str">
        <f t="shared" ref="S965:S1028" si="165">+Q965</f>
        <v/>
      </c>
      <c r="AA965" s="21" t="str">
        <f t="shared" si="159"/>
        <v/>
      </c>
      <c r="AB965" t="str">
        <f t="shared" ref="AB965:AB1028" si="166">+IF(Y965="","","M-"&amp;VLOOKUP(Z965,$A$4:$C$390,3,0)+AA965)</f>
        <v/>
      </c>
    </row>
    <row r="966" spans="8:28" x14ac:dyDescent="0.3">
      <c r="H966" s="21" t="str">
        <f t="shared" si="160"/>
        <v/>
      </c>
      <c r="I966" s="21" t="str">
        <f t="shared" si="161"/>
        <v/>
      </c>
      <c r="J966" s="29" t="str">
        <f t="shared" si="162"/>
        <v/>
      </c>
      <c r="N966" s="21" t="str">
        <f t="shared" si="163"/>
        <v/>
      </c>
      <c r="O966" t="str">
        <f t="shared" si="164"/>
        <v/>
      </c>
      <c r="Q966" s="29" t="str">
        <f t="shared" ref="Q966:Q1029" si="167">++IF(R966="","",Q965+1)</f>
        <v/>
      </c>
      <c r="S966" t="str">
        <f t="shared" si="165"/>
        <v/>
      </c>
      <c r="AA966" s="21" t="str">
        <f t="shared" si="159"/>
        <v/>
      </c>
      <c r="AB966" t="str">
        <f t="shared" si="166"/>
        <v/>
      </c>
    </row>
    <row r="967" spans="8:28" x14ac:dyDescent="0.3">
      <c r="H967" s="21" t="str">
        <f t="shared" si="160"/>
        <v/>
      </c>
      <c r="I967" s="21" t="str">
        <f t="shared" si="161"/>
        <v/>
      </c>
      <c r="J967" s="29" t="str">
        <f t="shared" si="162"/>
        <v/>
      </c>
      <c r="N967" s="21" t="str">
        <f t="shared" si="163"/>
        <v/>
      </c>
      <c r="O967" t="str">
        <f t="shared" si="164"/>
        <v/>
      </c>
      <c r="Q967" s="29" t="str">
        <f t="shared" si="167"/>
        <v/>
      </c>
      <c r="S967" t="str">
        <f t="shared" si="165"/>
        <v/>
      </c>
      <c r="AA967" s="21" t="str">
        <f t="shared" si="159"/>
        <v/>
      </c>
      <c r="AB967" t="str">
        <f t="shared" si="166"/>
        <v/>
      </c>
    </row>
    <row r="968" spans="8:28" x14ac:dyDescent="0.3">
      <c r="H968" s="21" t="str">
        <f t="shared" si="160"/>
        <v/>
      </c>
      <c r="I968" s="21" t="str">
        <f t="shared" si="161"/>
        <v/>
      </c>
      <c r="J968" s="29" t="str">
        <f t="shared" si="162"/>
        <v/>
      </c>
      <c r="N968" s="21" t="str">
        <f t="shared" si="163"/>
        <v/>
      </c>
      <c r="O968" t="str">
        <f t="shared" si="164"/>
        <v/>
      </c>
      <c r="Q968" s="29" t="str">
        <f t="shared" si="167"/>
        <v/>
      </c>
      <c r="S968" t="str">
        <f t="shared" si="165"/>
        <v/>
      </c>
      <c r="AA968" s="21" t="str">
        <f t="shared" si="159"/>
        <v/>
      </c>
      <c r="AB968" t="str">
        <f t="shared" si="166"/>
        <v/>
      </c>
    </row>
    <row r="969" spans="8:28" x14ac:dyDescent="0.3">
      <c r="H969" s="21" t="str">
        <f t="shared" si="160"/>
        <v/>
      </c>
      <c r="I969" s="21" t="str">
        <f t="shared" si="161"/>
        <v/>
      </c>
      <c r="J969" s="29" t="str">
        <f t="shared" si="162"/>
        <v/>
      </c>
      <c r="N969" s="21" t="str">
        <f t="shared" si="163"/>
        <v/>
      </c>
      <c r="O969" t="str">
        <f t="shared" si="164"/>
        <v/>
      </c>
      <c r="Q969" s="29" t="str">
        <f t="shared" si="167"/>
        <v/>
      </c>
      <c r="S969" t="str">
        <f t="shared" si="165"/>
        <v/>
      </c>
      <c r="AA969" s="21" t="str">
        <f t="shared" si="159"/>
        <v/>
      </c>
      <c r="AB969" t="str">
        <f t="shared" si="166"/>
        <v/>
      </c>
    </row>
    <row r="970" spans="8:28" x14ac:dyDescent="0.3">
      <c r="H970" s="21" t="str">
        <f t="shared" si="160"/>
        <v/>
      </c>
      <c r="I970" s="21" t="str">
        <f t="shared" si="161"/>
        <v/>
      </c>
      <c r="J970" s="29" t="str">
        <f t="shared" si="162"/>
        <v/>
      </c>
      <c r="N970" s="21" t="str">
        <f t="shared" si="163"/>
        <v/>
      </c>
      <c r="O970" t="str">
        <f t="shared" si="164"/>
        <v/>
      </c>
      <c r="Q970" s="29" t="str">
        <f t="shared" si="167"/>
        <v/>
      </c>
      <c r="S970" t="str">
        <f t="shared" si="165"/>
        <v/>
      </c>
      <c r="AA970" s="21" t="str">
        <f t="shared" si="159"/>
        <v/>
      </c>
      <c r="AB970" t="str">
        <f t="shared" si="166"/>
        <v/>
      </c>
    </row>
    <row r="971" spans="8:28" x14ac:dyDescent="0.3">
      <c r="H971" s="21" t="str">
        <f t="shared" si="160"/>
        <v/>
      </c>
      <c r="I971" s="21" t="str">
        <f t="shared" si="161"/>
        <v/>
      </c>
      <c r="J971" s="29" t="str">
        <f t="shared" si="162"/>
        <v/>
      </c>
      <c r="N971" s="21" t="str">
        <f t="shared" si="163"/>
        <v/>
      </c>
      <c r="O971" t="str">
        <f t="shared" si="164"/>
        <v/>
      </c>
      <c r="Q971" s="29" t="str">
        <f t="shared" si="167"/>
        <v/>
      </c>
      <c r="S971" t="str">
        <f t="shared" si="165"/>
        <v/>
      </c>
      <c r="AA971" s="21" t="str">
        <f t="shared" si="159"/>
        <v/>
      </c>
      <c r="AB971" t="str">
        <f t="shared" si="166"/>
        <v/>
      </c>
    </row>
    <row r="972" spans="8:28" x14ac:dyDescent="0.3">
      <c r="H972" s="21" t="str">
        <f t="shared" si="160"/>
        <v/>
      </c>
      <c r="I972" s="21" t="str">
        <f t="shared" si="161"/>
        <v/>
      </c>
      <c r="J972" s="29" t="str">
        <f t="shared" si="162"/>
        <v/>
      </c>
      <c r="N972" s="21" t="str">
        <f t="shared" si="163"/>
        <v/>
      </c>
      <c r="O972" t="str">
        <f t="shared" si="164"/>
        <v/>
      </c>
      <c r="Q972" s="29" t="str">
        <f t="shared" si="167"/>
        <v/>
      </c>
      <c r="S972" t="str">
        <f t="shared" si="165"/>
        <v/>
      </c>
      <c r="AA972" s="21" t="str">
        <f t="shared" si="159"/>
        <v/>
      </c>
      <c r="AB972" t="str">
        <f t="shared" si="166"/>
        <v/>
      </c>
    </row>
    <row r="973" spans="8:28" x14ac:dyDescent="0.3">
      <c r="H973" s="21" t="str">
        <f t="shared" si="160"/>
        <v/>
      </c>
      <c r="I973" s="21" t="str">
        <f t="shared" si="161"/>
        <v/>
      </c>
      <c r="J973" s="29" t="str">
        <f t="shared" si="162"/>
        <v/>
      </c>
      <c r="N973" s="21" t="str">
        <f t="shared" si="163"/>
        <v/>
      </c>
      <c r="O973" t="str">
        <f t="shared" si="164"/>
        <v/>
      </c>
      <c r="Q973" s="29" t="str">
        <f t="shared" si="167"/>
        <v/>
      </c>
      <c r="S973" t="str">
        <f t="shared" si="165"/>
        <v/>
      </c>
      <c r="AA973" s="21" t="str">
        <f t="shared" si="159"/>
        <v/>
      </c>
      <c r="AB973" t="str">
        <f t="shared" si="166"/>
        <v/>
      </c>
    </row>
    <row r="974" spans="8:28" x14ac:dyDescent="0.3">
      <c r="H974" s="21" t="str">
        <f t="shared" si="160"/>
        <v/>
      </c>
      <c r="I974" s="21" t="str">
        <f t="shared" si="161"/>
        <v/>
      </c>
      <c r="J974" s="29" t="str">
        <f t="shared" si="162"/>
        <v/>
      </c>
      <c r="N974" s="21" t="str">
        <f t="shared" si="163"/>
        <v/>
      </c>
      <c r="O974" t="str">
        <f t="shared" si="164"/>
        <v/>
      </c>
      <c r="Q974" s="29" t="str">
        <f t="shared" si="167"/>
        <v/>
      </c>
      <c r="S974" t="str">
        <f t="shared" si="165"/>
        <v/>
      </c>
      <c r="AA974" s="21" t="str">
        <f t="shared" si="159"/>
        <v/>
      </c>
      <c r="AB974" t="str">
        <f t="shared" si="166"/>
        <v/>
      </c>
    </row>
    <row r="975" spans="8:28" x14ac:dyDescent="0.3">
      <c r="H975" s="21" t="str">
        <f t="shared" si="160"/>
        <v/>
      </c>
      <c r="I975" s="21" t="str">
        <f t="shared" si="161"/>
        <v/>
      </c>
      <c r="J975" s="29" t="str">
        <f t="shared" si="162"/>
        <v/>
      </c>
      <c r="N975" s="21" t="str">
        <f t="shared" si="163"/>
        <v/>
      </c>
      <c r="O975" t="str">
        <f t="shared" si="164"/>
        <v/>
      </c>
      <c r="Q975" s="29" t="str">
        <f t="shared" si="167"/>
        <v/>
      </c>
      <c r="S975" t="str">
        <f t="shared" si="165"/>
        <v/>
      </c>
      <c r="AA975" s="21" t="str">
        <f t="shared" si="159"/>
        <v/>
      </c>
      <c r="AB975" t="str">
        <f t="shared" si="166"/>
        <v/>
      </c>
    </row>
    <row r="976" spans="8:28" x14ac:dyDescent="0.3">
      <c r="H976" s="21" t="str">
        <f t="shared" si="160"/>
        <v/>
      </c>
      <c r="I976" s="21" t="str">
        <f t="shared" si="161"/>
        <v/>
      </c>
      <c r="J976" s="29" t="str">
        <f t="shared" si="162"/>
        <v/>
      </c>
      <c r="N976" s="21" t="str">
        <f t="shared" si="163"/>
        <v/>
      </c>
      <c r="O976" t="str">
        <f t="shared" si="164"/>
        <v/>
      </c>
      <c r="Q976" s="29" t="str">
        <f t="shared" si="167"/>
        <v/>
      </c>
      <c r="S976" t="str">
        <f t="shared" si="165"/>
        <v/>
      </c>
      <c r="AA976" s="21" t="str">
        <f t="shared" si="159"/>
        <v/>
      </c>
      <c r="AB976" t="str">
        <f t="shared" si="166"/>
        <v/>
      </c>
    </row>
    <row r="977" spans="8:28" x14ac:dyDescent="0.3">
      <c r="H977" s="21" t="str">
        <f t="shared" si="160"/>
        <v/>
      </c>
      <c r="I977" s="21" t="str">
        <f t="shared" si="161"/>
        <v/>
      </c>
      <c r="J977" s="29" t="str">
        <f t="shared" si="162"/>
        <v/>
      </c>
      <c r="N977" s="21" t="str">
        <f t="shared" si="163"/>
        <v/>
      </c>
      <c r="O977" t="str">
        <f t="shared" si="164"/>
        <v/>
      </c>
      <c r="Q977" s="29" t="str">
        <f t="shared" si="167"/>
        <v/>
      </c>
      <c r="S977" t="str">
        <f t="shared" si="165"/>
        <v/>
      </c>
      <c r="AA977" s="21" t="str">
        <f t="shared" si="159"/>
        <v/>
      </c>
      <c r="AB977" t="str">
        <f t="shared" si="166"/>
        <v/>
      </c>
    </row>
    <row r="978" spans="8:28" x14ac:dyDescent="0.3">
      <c r="H978" s="21" t="str">
        <f t="shared" si="160"/>
        <v/>
      </c>
      <c r="I978" s="21" t="str">
        <f t="shared" si="161"/>
        <v/>
      </c>
      <c r="J978" s="29" t="str">
        <f t="shared" si="162"/>
        <v/>
      </c>
      <c r="N978" s="21" t="str">
        <f t="shared" si="163"/>
        <v/>
      </c>
      <c r="O978" t="str">
        <f t="shared" si="164"/>
        <v/>
      </c>
      <c r="Q978" s="29" t="str">
        <f t="shared" si="167"/>
        <v/>
      </c>
      <c r="S978" t="str">
        <f t="shared" si="165"/>
        <v/>
      </c>
      <c r="AA978" s="21" t="str">
        <f t="shared" si="159"/>
        <v/>
      </c>
      <c r="AB978" t="str">
        <f t="shared" si="166"/>
        <v/>
      </c>
    </row>
    <row r="979" spans="8:28" x14ac:dyDescent="0.3">
      <c r="H979" s="21" t="str">
        <f t="shared" si="160"/>
        <v/>
      </c>
      <c r="I979" s="21" t="str">
        <f t="shared" si="161"/>
        <v/>
      </c>
      <c r="J979" s="29" t="str">
        <f t="shared" si="162"/>
        <v/>
      </c>
      <c r="N979" s="21" t="str">
        <f t="shared" si="163"/>
        <v/>
      </c>
      <c r="O979" t="str">
        <f t="shared" si="164"/>
        <v/>
      </c>
      <c r="Q979" s="29" t="str">
        <f t="shared" si="167"/>
        <v/>
      </c>
      <c r="S979" t="str">
        <f t="shared" si="165"/>
        <v/>
      </c>
      <c r="AA979" s="21" t="str">
        <f t="shared" si="159"/>
        <v/>
      </c>
      <c r="AB979" t="str">
        <f t="shared" si="166"/>
        <v/>
      </c>
    </row>
    <row r="980" spans="8:28" x14ac:dyDescent="0.3">
      <c r="H980" s="21" t="str">
        <f t="shared" si="160"/>
        <v/>
      </c>
      <c r="I980" s="21" t="str">
        <f t="shared" si="161"/>
        <v/>
      </c>
      <c r="J980" s="29" t="str">
        <f t="shared" si="162"/>
        <v/>
      </c>
      <c r="N980" s="21" t="str">
        <f t="shared" si="163"/>
        <v/>
      </c>
      <c r="O980" t="str">
        <f t="shared" si="164"/>
        <v/>
      </c>
      <c r="Q980" s="29" t="str">
        <f t="shared" si="167"/>
        <v/>
      </c>
      <c r="S980" t="str">
        <f t="shared" si="165"/>
        <v/>
      </c>
      <c r="AA980" s="21" t="str">
        <f t="shared" si="159"/>
        <v/>
      </c>
      <c r="AB980" t="str">
        <f t="shared" si="166"/>
        <v/>
      </c>
    </row>
    <row r="981" spans="8:28" x14ac:dyDescent="0.3">
      <c r="H981" s="21" t="str">
        <f t="shared" si="160"/>
        <v/>
      </c>
      <c r="I981" s="21" t="str">
        <f t="shared" si="161"/>
        <v/>
      </c>
      <c r="J981" s="29" t="str">
        <f t="shared" si="162"/>
        <v/>
      </c>
      <c r="N981" s="21" t="str">
        <f t="shared" si="163"/>
        <v/>
      </c>
      <c r="O981" t="str">
        <f t="shared" si="164"/>
        <v/>
      </c>
      <c r="Q981" s="29" t="str">
        <f t="shared" si="167"/>
        <v/>
      </c>
      <c r="S981" t="str">
        <f t="shared" si="165"/>
        <v/>
      </c>
      <c r="AA981" s="21" t="str">
        <f t="shared" si="159"/>
        <v/>
      </c>
      <c r="AB981" t="str">
        <f t="shared" si="166"/>
        <v/>
      </c>
    </row>
    <row r="982" spans="8:28" x14ac:dyDescent="0.3">
      <c r="H982" s="21" t="str">
        <f t="shared" si="160"/>
        <v/>
      </c>
      <c r="I982" s="21" t="str">
        <f t="shared" si="161"/>
        <v/>
      </c>
      <c r="J982" s="29" t="str">
        <f t="shared" si="162"/>
        <v/>
      </c>
      <c r="N982" s="21" t="str">
        <f t="shared" si="163"/>
        <v/>
      </c>
      <c r="O982" t="str">
        <f t="shared" si="164"/>
        <v/>
      </c>
      <c r="Q982" s="29" t="str">
        <f t="shared" si="167"/>
        <v/>
      </c>
      <c r="S982" t="str">
        <f t="shared" si="165"/>
        <v/>
      </c>
      <c r="AA982" s="21" t="str">
        <f t="shared" si="159"/>
        <v/>
      </c>
      <c r="AB982" t="str">
        <f t="shared" si="166"/>
        <v/>
      </c>
    </row>
    <row r="983" spans="8:28" x14ac:dyDescent="0.3">
      <c r="H983" s="21" t="str">
        <f t="shared" si="160"/>
        <v/>
      </c>
      <c r="I983" s="21" t="str">
        <f t="shared" si="161"/>
        <v/>
      </c>
      <c r="J983" s="29" t="str">
        <f t="shared" si="162"/>
        <v/>
      </c>
      <c r="N983" s="21" t="str">
        <f t="shared" si="163"/>
        <v/>
      </c>
      <c r="O983" t="str">
        <f t="shared" si="164"/>
        <v/>
      </c>
      <c r="Q983" s="29" t="str">
        <f t="shared" si="167"/>
        <v/>
      </c>
      <c r="S983" t="str">
        <f t="shared" si="165"/>
        <v/>
      </c>
      <c r="AA983" s="21" t="str">
        <f t="shared" si="159"/>
        <v/>
      </c>
      <c r="AB983" t="str">
        <f t="shared" si="166"/>
        <v/>
      </c>
    </row>
    <row r="984" spans="8:28" x14ac:dyDescent="0.3">
      <c r="H984" s="21" t="str">
        <f t="shared" si="160"/>
        <v/>
      </c>
      <c r="I984" s="21" t="str">
        <f t="shared" si="161"/>
        <v/>
      </c>
      <c r="J984" s="29" t="str">
        <f t="shared" si="162"/>
        <v/>
      </c>
      <c r="N984" s="21" t="str">
        <f t="shared" si="163"/>
        <v/>
      </c>
      <c r="O984" t="str">
        <f t="shared" si="164"/>
        <v/>
      </c>
      <c r="Q984" s="29" t="str">
        <f t="shared" si="167"/>
        <v/>
      </c>
      <c r="S984" t="str">
        <f t="shared" si="165"/>
        <v/>
      </c>
      <c r="AA984" s="21" t="str">
        <f t="shared" si="159"/>
        <v/>
      </c>
      <c r="AB984" t="str">
        <f t="shared" si="166"/>
        <v/>
      </c>
    </row>
    <row r="985" spans="8:28" x14ac:dyDescent="0.3">
      <c r="H985" s="21" t="str">
        <f t="shared" si="160"/>
        <v/>
      </c>
      <c r="I985" s="21" t="str">
        <f t="shared" si="161"/>
        <v/>
      </c>
      <c r="J985" s="29" t="str">
        <f t="shared" si="162"/>
        <v/>
      </c>
      <c r="N985" s="21" t="str">
        <f t="shared" si="163"/>
        <v/>
      </c>
      <c r="O985" t="str">
        <f t="shared" si="164"/>
        <v/>
      </c>
      <c r="Q985" s="29" t="str">
        <f t="shared" si="167"/>
        <v/>
      </c>
      <c r="S985" t="str">
        <f t="shared" si="165"/>
        <v/>
      </c>
      <c r="AA985" s="21" t="str">
        <f t="shared" si="159"/>
        <v/>
      </c>
      <c r="AB985" t="str">
        <f t="shared" si="166"/>
        <v/>
      </c>
    </row>
    <row r="986" spans="8:28" x14ac:dyDescent="0.3">
      <c r="H986" s="21" t="str">
        <f t="shared" si="160"/>
        <v/>
      </c>
      <c r="I986" s="21" t="str">
        <f t="shared" si="161"/>
        <v/>
      </c>
      <c r="J986" s="29" t="str">
        <f t="shared" si="162"/>
        <v/>
      </c>
      <c r="N986" s="21" t="str">
        <f t="shared" si="163"/>
        <v/>
      </c>
      <c r="O986" t="str">
        <f t="shared" si="164"/>
        <v/>
      </c>
      <c r="Q986" s="29" t="str">
        <f t="shared" si="167"/>
        <v/>
      </c>
      <c r="S986" t="str">
        <f t="shared" si="165"/>
        <v/>
      </c>
      <c r="AA986" s="21" t="str">
        <f t="shared" si="159"/>
        <v/>
      </c>
      <c r="AB986" t="str">
        <f t="shared" si="166"/>
        <v/>
      </c>
    </row>
    <row r="987" spans="8:28" x14ac:dyDescent="0.3">
      <c r="H987" s="21" t="str">
        <f t="shared" si="160"/>
        <v/>
      </c>
      <c r="I987" s="21" t="str">
        <f t="shared" si="161"/>
        <v/>
      </c>
      <c r="J987" s="29" t="str">
        <f t="shared" si="162"/>
        <v/>
      </c>
      <c r="N987" s="21" t="str">
        <f t="shared" si="163"/>
        <v/>
      </c>
      <c r="O987" t="str">
        <f t="shared" si="164"/>
        <v/>
      </c>
      <c r="Q987" s="29" t="str">
        <f t="shared" si="167"/>
        <v/>
      </c>
      <c r="S987" t="str">
        <f t="shared" si="165"/>
        <v/>
      </c>
      <c r="AA987" s="21" t="str">
        <f t="shared" si="159"/>
        <v/>
      </c>
      <c r="AB987" t="str">
        <f t="shared" si="166"/>
        <v/>
      </c>
    </row>
    <row r="988" spans="8:28" x14ac:dyDescent="0.3">
      <c r="H988" s="21" t="str">
        <f t="shared" si="160"/>
        <v/>
      </c>
      <c r="I988" s="21" t="str">
        <f t="shared" si="161"/>
        <v/>
      </c>
      <c r="J988" s="29" t="str">
        <f t="shared" si="162"/>
        <v/>
      </c>
      <c r="N988" s="21" t="str">
        <f t="shared" si="163"/>
        <v/>
      </c>
      <c r="O988" t="str">
        <f t="shared" si="164"/>
        <v/>
      </c>
      <c r="Q988" s="29" t="str">
        <f t="shared" si="167"/>
        <v/>
      </c>
      <c r="S988" t="str">
        <f t="shared" si="165"/>
        <v/>
      </c>
      <c r="AA988" s="21" t="str">
        <f t="shared" si="159"/>
        <v/>
      </c>
      <c r="AB988" t="str">
        <f t="shared" si="166"/>
        <v/>
      </c>
    </row>
    <row r="989" spans="8:28" x14ac:dyDescent="0.3">
      <c r="H989" s="21" t="str">
        <f t="shared" si="160"/>
        <v/>
      </c>
      <c r="I989" s="21" t="str">
        <f t="shared" si="161"/>
        <v/>
      </c>
      <c r="J989" s="29" t="str">
        <f t="shared" si="162"/>
        <v/>
      </c>
      <c r="N989" s="21" t="str">
        <f t="shared" si="163"/>
        <v/>
      </c>
      <c r="O989" t="str">
        <f t="shared" si="164"/>
        <v/>
      </c>
      <c r="Q989" s="29" t="str">
        <f t="shared" si="167"/>
        <v/>
      </c>
      <c r="S989" t="str">
        <f t="shared" si="165"/>
        <v/>
      </c>
      <c r="AA989" s="21" t="str">
        <f t="shared" si="159"/>
        <v/>
      </c>
      <c r="AB989" t="str">
        <f t="shared" si="166"/>
        <v/>
      </c>
    </row>
    <row r="990" spans="8:28" x14ac:dyDescent="0.3">
      <c r="H990" s="21" t="str">
        <f t="shared" si="160"/>
        <v/>
      </c>
      <c r="I990" s="21" t="str">
        <f t="shared" si="161"/>
        <v/>
      </c>
      <c r="J990" s="29" t="str">
        <f t="shared" si="162"/>
        <v/>
      </c>
      <c r="N990" s="21" t="str">
        <f t="shared" si="163"/>
        <v/>
      </c>
      <c r="O990" t="str">
        <f t="shared" si="164"/>
        <v/>
      </c>
      <c r="Q990" s="29" t="str">
        <f t="shared" si="167"/>
        <v/>
      </c>
      <c r="S990" t="str">
        <f t="shared" si="165"/>
        <v/>
      </c>
      <c r="AA990" s="21" t="str">
        <f t="shared" si="159"/>
        <v/>
      </c>
      <c r="AB990" t="str">
        <f t="shared" si="166"/>
        <v/>
      </c>
    </row>
    <row r="991" spans="8:28" x14ac:dyDescent="0.3">
      <c r="H991" s="21" t="str">
        <f t="shared" si="160"/>
        <v/>
      </c>
      <c r="I991" s="21" t="str">
        <f t="shared" si="161"/>
        <v/>
      </c>
      <c r="J991" s="29" t="str">
        <f t="shared" si="162"/>
        <v/>
      </c>
      <c r="N991" s="21" t="str">
        <f t="shared" si="163"/>
        <v/>
      </c>
      <c r="O991" t="str">
        <f t="shared" si="164"/>
        <v/>
      </c>
      <c r="Q991" s="29" t="str">
        <f t="shared" si="167"/>
        <v/>
      </c>
      <c r="S991" t="str">
        <f t="shared" si="165"/>
        <v/>
      </c>
      <c r="AA991" s="21" t="str">
        <f t="shared" si="159"/>
        <v/>
      </c>
      <c r="AB991" t="str">
        <f t="shared" si="166"/>
        <v/>
      </c>
    </row>
    <row r="992" spans="8:28" x14ac:dyDescent="0.3">
      <c r="H992" s="21" t="str">
        <f t="shared" si="160"/>
        <v/>
      </c>
      <c r="I992" s="21" t="str">
        <f t="shared" si="161"/>
        <v/>
      </c>
      <c r="J992" s="29" t="str">
        <f t="shared" si="162"/>
        <v/>
      </c>
      <c r="N992" s="21" t="str">
        <f t="shared" si="163"/>
        <v/>
      </c>
      <c r="O992" t="str">
        <f t="shared" si="164"/>
        <v/>
      </c>
      <c r="Q992" s="29" t="str">
        <f t="shared" si="167"/>
        <v/>
      </c>
      <c r="S992" t="str">
        <f t="shared" si="165"/>
        <v/>
      </c>
      <c r="AA992" s="21" t="str">
        <f t="shared" si="159"/>
        <v/>
      </c>
      <c r="AB992" t="str">
        <f t="shared" si="166"/>
        <v/>
      </c>
    </row>
    <row r="993" spans="8:28" x14ac:dyDescent="0.3">
      <c r="H993" s="21" t="str">
        <f t="shared" si="160"/>
        <v/>
      </c>
      <c r="I993" s="21" t="str">
        <f t="shared" si="161"/>
        <v/>
      </c>
      <c r="J993" s="29" t="str">
        <f t="shared" si="162"/>
        <v/>
      </c>
      <c r="N993" s="21" t="str">
        <f t="shared" si="163"/>
        <v/>
      </c>
      <c r="O993" t="str">
        <f t="shared" si="164"/>
        <v/>
      </c>
      <c r="Q993" s="29" t="str">
        <f t="shared" si="167"/>
        <v/>
      </c>
      <c r="S993" t="str">
        <f t="shared" si="165"/>
        <v/>
      </c>
      <c r="AA993" s="21" t="str">
        <f t="shared" si="159"/>
        <v/>
      </c>
      <c r="AB993" t="str">
        <f t="shared" si="166"/>
        <v/>
      </c>
    </row>
    <row r="994" spans="8:28" x14ac:dyDescent="0.3">
      <c r="H994" s="21" t="str">
        <f t="shared" si="160"/>
        <v/>
      </c>
      <c r="I994" s="21" t="str">
        <f t="shared" si="161"/>
        <v/>
      </c>
      <c r="J994" s="29" t="str">
        <f t="shared" si="162"/>
        <v/>
      </c>
      <c r="N994" s="21" t="str">
        <f t="shared" si="163"/>
        <v/>
      </c>
      <c r="O994" t="str">
        <f t="shared" si="164"/>
        <v/>
      </c>
      <c r="Q994" s="29" t="str">
        <f t="shared" si="167"/>
        <v/>
      </c>
      <c r="S994" t="str">
        <f t="shared" si="165"/>
        <v/>
      </c>
      <c r="AA994" s="21" t="str">
        <f t="shared" si="159"/>
        <v/>
      </c>
      <c r="AB994" t="str">
        <f t="shared" si="166"/>
        <v/>
      </c>
    </row>
    <row r="995" spans="8:28" x14ac:dyDescent="0.3">
      <c r="H995" s="21" t="str">
        <f t="shared" si="160"/>
        <v/>
      </c>
      <c r="I995" s="21" t="str">
        <f t="shared" si="161"/>
        <v/>
      </c>
      <c r="J995" s="29" t="str">
        <f t="shared" si="162"/>
        <v/>
      </c>
      <c r="N995" s="21" t="str">
        <f t="shared" si="163"/>
        <v/>
      </c>
      <c r="O995" t="str">
        <f t="shared" si="164"/>
        <v/>
      </c>
      <c r="Q995" s="29" t="str">
        <f t="shared" si="167"/>
        <v/>
      </c>
      <c r="S995" t="str">
        <f t="shared" si="165"/>
        <v/>
      </c>
      <c r="AA995" s="21" t="str">
        <f t="shared" si="159"/>
        <v/>
      </c>
      <c r="AB995" t="str">
        <f t="shared" si="166"/>
        <v/>
      </c>
    </row>
    <row r="996" spans="8:28" x14ac:dyDescent="0.3">
      <c r="H996" s="21" t="str">
        <f t="shared" si="160"/>
        <v/>
      </c>
      <c r="I996" s="21" t="str">
        <f t="shared" si="161"/>
        <v/>
      </c>
      <c r="J996" s="29" t="str">
        <f t="shared" si="162"/>
        <v/>
      </c>
      <c r="N996" s="21" t="str">
        <f t="shared" si="163"/>
        <v/>
      </c>
      <c r="O996" t="str">
        <f t="shared" si="164"/>
        <v/>
      </c>
      <c r="Q996" s="29" t="str">
        <f t="shared" si="167"/>
        <v/>
      </c>
      <c r="S996" t="str">
        <f t="shared" si="165"/>
        <v/>
      </c>
      <c r="AA996" s="21" t="str">
        <f t="shared" si="159"/>
        <v/>
      </c>
      <c r="AB996" t="str">
        <f t="shared" si="166"/>
        <v/>
      </c>
    </row>
    <row r="997" spans="8:28" x14ac:dyDescent="0.3">
      <c r="H997" s="21" t="str">
        <f t="shared" si="160"/>
        <v/>
      </c>
      <c r="I997" s="21" t="str">
        <f t="shared" si="161"/>
        <v/>
      </c>
      <c r="J997" s="29" t="str">
        <f t="shared" si="162"/>
        <v/>
      </c>
      <c r="N997" s="21" t="str">
        <f t="shared" si="163"/>
        <v/>
      </c>
      <c r="O997" t="str">
        <f t="shared" si="164"/>
        <v/>
      </c>
      <c r="Q997" s="29" t="str">
        <f t="shared" si="167"/>
        <v/>
      </c>
      <c r="S997" t="str">
        <f t="shared" si="165"/>
        <v/>
      </c>
      <c r="AA997" s="21" t="str">
        <f t="shared" si="159"/>
        <v/>
      </c>
      <c r="AB997" t="str">
        <f t="shared" si="166"/>
        <v/>
      </c>
    </row>
    <row r="998" spans="8:28" x14ac:dyDescent="0.3">
      <c r="H998" s="21" t="str">
        <f t="shared" si="160"/>
        <v/>
      </c>
      <c r="I998" s="21" t="str">
        <f t="shared" si="161"/>
        <v/>
      </c>
      <c r="J998" s="29" t="str">
        <f t="shared" si="162"/>
        <v/>
      </c>
      <c r="N998" s="21" t="str">
        <f t="shared" si="163"/>
        <v/>
      </c>
      <c r="O998" t="str">
        <f t="shared" si="164"/>
        <v/>
      </c>
      <c r="Q998" s="29" t="str">
        <f t="shared" si="167"/>
        <v/>
      </c>
      <c r="S998" t="str">
        <f t="shared" si="165"/>
        <v/>
      </c>
      <c r="AA998" s="21" t="str">
        <f t="shared" si="159"/>
        <v/>
      </c>
      <c r="AB998" t="str">
        <f t="shared" si="166"/>
        <v/>
      </c>
    </row>
    <row r="999" spans="8:28" x14ac:dyDescent="0.3">
      <c r="H999" s="21" t="str">
        <f t="shared" si="160"/>
        <v/>
      </c>
      <c r="I999" s="21" t="str">
        <f t="shared" si="161"/>
        <v/>
      </c>
      <c r="J999" s="29" t="str">
        <f t="shared" si="162"/>
        <v/>
      </c>
      <c r="N999" s="21" t="str">
        <f t="shared" si="163"/>
        <v/>
      </c>
      <c r="O999" t="str">
        <f t="shared" si="164"/>
        <v/>
      </c>
      <c r="Q999" s="29" t="str">
        <f t="shared" si="167"/>
        <v/>
      </c>
      <c r="S999" t="str">
        <f t="shared" si="165"/>
        <v/>
      </c>
      <c r="AA999" s="21" t="str">
        <f t="shared" si="159"/>
        <v/>
      </c>
      <c r="AB999" t="str">
        <f t="shared" si="166"/>
        <v/>
      </c>
    </row>
    <row r="1000" spans="8:28" x14ac:dyDescent="0.3">
      <c r="H1000" s="21" t="str">
        <f t="shared" si="160"/>
        <v/>
      </c>
      <c r="I1000" s="21" t="str">
        <f t="shared" si="161"/>
        <v/>
      </c>
      <c r="J1000" s="29" t="str">
        <f t="shared" si="162"/>
        <v/>
      </c>
      <c r="N1000" s="21" t="str">
        <f t="shared" si="163"/>
        <v/>
      </c>
      <c r="O1000" t="str">
        <f t="shared" si="164"/>
        <v/>
      </c>
      <c r="Q1000" s="29" t="str">
        <f t="shared" si="167"/>
        <v/>
      </c>
      <c r="S1000" t="str">
        <f t="shared" si="165"/>
        <v/>
      </c>
      <c r="AA1000" s="21" t="str">
        <f t="shared" si="159"/>
        <v/>
      </c>
      <c r="AB1000" t="str">
        <f t="shared" si="166"/>
        <v/>
      </c>
    </row>
    <row r="1001" spans="8:28" x14ac:dyDescent="0.3">
      <c r="H1001" s="21" t="str">
        <f t="shared" si="160"/>
        <v/>
      </c>
      <c r="I1001" s="21" t="str">
        <f t="shared" si="161"/>
        <v/>
      </c>
      <c r="J1001" s="29" t="str">
        <f t="shared" si="162"/>
        <v/>
      </c>
      <c r="N1001" s="21" t="str">
        <f t="shared" si="163"/>
        <v/>
      </c>
      <c r="O1001" t="str">
        <f t="shared" si="164"/>
        <v/>
      </c>
      <c r="Q1001" s="29" t="str">
        <f t="shared" si="167"/>
        <v/>
      </c>
      <c r="S1001" t="str">
        <f t="shared" si="165"/>
        <v/>
      </c>
      <c r="AA1001" s="21" t="str">
        <f t="shared" si="159"/>
        <v/>
      </c>
      <c r="AB1001" t="str">
        <f t="shared" si="166"/>
        <v/>
      </c>
    </row>
    <row r="1002" spans="8:28" x14ac:dyDescent="0.3">
      <c r="H1002" s="21" t="str">
        <f t="shared" si="160"/>
        <v/>
      </c>
      <c r="I1002" s="21" t="str">
        <f t="shared" si="161"/>
        <v/>
      </c>
      <c r="J1002" s="29" t="str">
        <f t="shared" si="162"/>
        <v/>
      </c>
      <c r="N1002" s="21" t="str">
        <f t="shared" si="163"/>
        <v/>
      </c>
      <c r="O1002" t="str">
        <f t="shared" si="164"/>
        <v/>
      </c>
      <c r="Q1002" s="29" t="str">
        <f t="shared" si="167"/>
        <v/>
      </c>
      <c r="S1002" t="str">
        <f t="shared" si="165"/>
        <v/>
      </c>
      <c r="AA1002" s="21" t="str">
        <f t="shared" si="159"/>
        <v/>
      </c>
      <c r="AB1002" t="str">
        <f t="shared" si="166"/>
        <v/>
      </c>
    </row>
    <row r="1003" spans="8:28" x14ac:dyDescent="0.3">
      <c r="H1003" s="21" t="str">
        <f t="shared" si="160"/>
        <v/>
      </c>
      <c r="I1003" s="21" t="str">
        <f t="shared" si="161"/>
        <v/>
      </c>
      <c r="J1003" s="29" t="str">
        <f t="shared" si="162"/>
        <v/>
      </c>
      <c r="N1003" s="21" t="str">
        <f t="shared" si="163"/>
        <v/>
      </c>
      <c r="O1003" t="str">
        <f t="shared" si="164"/>
        <v/>
      </c>
      <c r="Q1003" s="29" t="str">
        <f t="shared" si="167"/>
        <v/>
      </c>
      <c r="S1003" t="str">
        <f t="shared" si="165"/>
        <v/>
      </c>
      <c r="AA1003" s="21" t="str">
        <f t="shared" si="159"/>
        <v/>
      </c>
      <c r="AB1003" t="str">
        <f t="shared" si="166"/>
        <v/>
      </c>
    </row>
    <row r="1004" spans="8:28" x14ac:dyDescent="0.3">
      <c r="H1004" s="21" t="str">
        <f t="shared" si="160"/>
        <v/>
      </c>
      <c r="I1004" s="21" t="str">
        <f t="shared" si="161"/>
        <v/>
      </c>
      <c r="J1004" s="29" t="str">
        <f t="shared" si="162"/>
        <v/>
      </c>
      <c r="N1004" s="21" t="str">
        <f t="shared" si="163"/>
        <v/>
      </c>
      <c r="O1004" t="str">
        <f t="shared" si="164"/>
        <v/>
      </c>
      <c r="Q1004" s="29" t="str">
        <f t="shared" si="167"/>
        <v/>
      </c>
      <c r="S1004" t="str">
        <f t="shared" si="165"/>
        <v/>
      </c>
      <c r="AA1004" s="21" t="str">
        <f t="shared" si="159"/>
        <v/>
      </c>
      <c r="AB1004" t="str">
        <f t="shared" si="166"/>
        <v/>
      </c>
    </row>
    <row r="1005" spans="8:28" x14ac:dyDescent="0.3">
      <c r="H1005" s="21" t="str">
        <f t="shared" si="160"/>
        <v/>
      </c>
      <c r="I1005" s="21" t="str">
        <f t="shared" si="161"/>
        <v/>
      </c>
      <c r="J1005" s="29" t="str">
        <f t="shared" si="162"/>
        <v/>
      </c>
      <c r="N1005" s="21" t="str">
        <f t="shared" si="163"/>
        <v/>
      </c>
      <c r="O1005" t="str">
        <f t="shared" si="164"/>
        <v/>
      </c>
      <c r="Q1005" s="29" t="str">
        <f t="shared" si="167"/>
        <v/>
      </c>
      <c r="S1005" t="str">
        <f t="shared" si="165"/>
        <v/>
      </c>
      <c r="AA1005" s="21" t="str">
        <f t="shared" si="159"/>
        <v/>
      </c>
      <c r="AB1005" t="str">
        <f t="shared" si="166"/>
        <v/>
      </c>
    </row>
    <row r="1006" spans="8:28" x14ac:dyDescent="0.3">
      <c r="H1006" s="21" t="str">
        <f t="shared" si="160"/>
        <v/>
      </c>
      <c r="I1006" s="21" t="str">
        <f t="shared" si="161"/>
        <v/>
      </c>
      <c r="J1006" s="29" t="str">
        <f t="shared" si="162"/>
        <v/>
      </c>
      <c r="N1006" s="21" t="str">
        <f t="shared" si="163"/>
        <v/>
      </c>
      <c r="O1006" t="str">
        <f t="shared" si="164"/>
        <v/>
      </c>
      <c r="Q1006" s="29" t="str">
        <f t="shared" si="167"/>
        <v/>
      </c>
      <c r="S1006" t="str">
        <f t="shared" si="165"/>
        <v/>
      </c>
      <c r="AA1006" s="21" t="str">
        <f t="shared" si="159"/>
        <v/>
      </c>
      <c r="AB1006" t="str">
        <f t="shared" si="166"/>
        <v/>
      </c>
    </row>
    <row r="1007" spans="8:28" x14ac:dyDescent="0.3">
      <c r="H1007" s="21" t="str">
        <f t="shared" si="160"/>
        <v/>
      </c>
      <c r="I1007" s="21" t="str">
        <f t="shared" si="161"/>
        <v/>
      </c>
      <c r="J1007" s="29" t="str">
        <f t="shared" si="162"/>
        <v/>
      </c>
      <c r="N1007" s="21" t="str">
        <f t="shared" si="163"/>
        <v/>
      </c>
      <c r="O1007" t="str">
        <f t="shared" si="164"/>
        <v/>
      </c>
      <c r="Q1007" s="29" t="str">
        <f t="shared" si="167"/>
        <v/>
      </c>
      <c r="S1007" t="str">
        <f t="shared" si="165"/>
        <v/>
      </c>
      <c r="AA1007" s="21" t="str">
        <f t="shared" si="159"/>
        <v/>
      </c>
      <c r="AB1007" t="str">
        <f t="shared" si="166"/>
        <v/>
      </c>
    </row>
    <row r="1008" spans="8:28" x14ac:dyDescent="0.3">
      <c r="H1008" s="21" t="str">
        <f t="shared" si="160"/>
        <v/>
      </c>
      <c r="I1008" s="21" t="str">
        <f t="shared" si="161"/>
        <v/>
      </c>
      <c r="J1008" s="29" t="str">
        <f t="shared" si="162"/>
        <v/>
      </c>
      <c r="N1008" s="21" t="str">
        <f t="shared" si="163"/>
        <v/>
      </c>
      <c r="O1008" t="str">
        <f t="shared" si="164"/>
        <v/>
      </c>
      <c r="Q1008" s="29" t="str">
        <f t="shared" si="167"/>
        <v/>
      </c>
      <c r="S1008" t="str">
        <f t="shared" si="165"/>
        <v/>
      </c>
      <c r="AA1008" s="21" t="str">
        <f t="shared" si="159"/>
        <v/>
      </c>
      <c r="AB1008" t="str">
        <f t="shared" si="166"/>
        <v/>
      </c>
    </row>
    <row r="1009" spans="8:28" x14ac:dyDescent="0.3">
      <c r="H1009" s="21" t="str">
        <f t="shared" si="160"/>
        <v/>
      </c>
      <c r="I1009" s="21" t="str">
        <f t="shared" si="161"/>
        <v/>
      </c>
      <c r="J1009" s="29" t="str">
        <f t="shared" si="162"/>
        <v/>
      </c>
      <c r="N1009" s="21" t="str">
        <f t="shared" si="163"/>
        <v/>
      </c>
      <c r="O1009" t="str">
        <f t="shared" si="164"/>
        <v/>
      </c>
      <c r="Q1009" s="29" t="str">
        <f t="shared" si="167"/>
        <v/>
      </c>
      <c r="S1009" t="str">
        <f t="shared" si="165"/>
        <v/>
      </c>
      <c r="AA1009" s="21" t="str">
        <f t="shared" si="159"/>
        <v/>
      </c>
      <c r="AB1009" t="str">
        <f t="shared" si="166"/>
        <v/>
      </c>
    </row>
    <row r="1010" spans="8:28" x14ac:dyDescent="0.3">
      <c r="H1010" s="21" t="str">
        <f t="shared" si="160"/>
        <v/>
      </c>
      <c r="I1010" s="21" t="str">
        <f t="shared" si="161"/>
        <v/>
      </c>
      <c r="J1010" s="29" t="str">
        <f t="shared" si="162"/>
        <v/>
      </c>
      <c r="N1010" s="21" t="str">
        <f t="shared" si="163"/>
        <v/>
      </c>
      <c r="O1010" t="str">
        <f t="shared" si="164"/>
        <v/>
      </c>
      <c r="Q1010" s="29" t="str">
        <f t="shared" si="167"/>
        <v/>
      </c>
      <c r="S1010" t="str">
        <f t="shared" si="165"/>
        <v/>
      </c>
      <c r="AA1010" s="21" t="str">
        <f t="shared" si="159"/>
        <v/>
      </c>
      <c r="AB1010" t="str">
        <f t="shared" si="166"/>
        <v/>
      </c>
    </row>
    <row r="1011" spans="8:28" x14ac:dyDescent="0.3">
      <c r="H1011" s="21" t="str">
        <f t="shared" si="160"/>
        <v/>
      </c>
      <c r="I1011" s="21" t="str">
        <f t="shared" si="161"/>
        <v/>
      </c>
      <c r="J1011" s="29" t="str">
        <f t="shared" si="162"/>
        <v/>
      </c>
      <c r="N1011" s="21" t="str">
        <f t="shared" si="163"/>
        <v/>
      </c>
      <c r="O1011" t="str">
        <f t="shared" si="164"/>
        <v/>
      </c>
      <c r="Q1011" s="29" t="str">
        <f t="shared" si="167"/>
        <v/>
      </c>
      <c r="S1011" t="str">
        <f t="shared" si="165"/>
        <v/>
      </c>
      <c r="AA1011" s="21" t="str">
        <f t="shared" si="159"/>
        <v/>
      </c>
      <c r="AB1011" t="str">
        <f t="shared" si="166"/>
        <v/>
      </c>
    </row>
    <row r="1012" spans="8:28" x14ac:dyDescent="0.3">
      <c r="H1012" s="21" t="str">
        <f t="shared" si="160"/>
        <v/>
      </c>
      <c r="I1012" s="21" t="str">
        <f t="shared" si="161"/>
        <v/>
      </c>
      <c r="J1012" s="29" t="str">
        <f t="shared" si="162"/>
        <v/>
      </c>
      <c r="N1012" s="21" t="str">
        <f t="shared" si="163"/>
        <v/>
      </c>
      <c r="O1012" t="str">
        <f t="shared" si="164"/>
        <v/>
      </c>
      <c r="Q1012" s="29" t="str">
        <f t="shared" si="167"/>
        <v/>
      </c>
      <c r="S1012" t="str">
        <f t="shared" si="165"/>
        <v/>
      </c>
      <c r="AA1012" s="21" t="str">
        <f t="shared" si="159"/>
        <v/>
      </c>
      <c r="AB1012" t="str">
        <f t="shared" si="166"/>
        <v/>
      </c>
    </row>
    <row r="1013" spans="8:28" x14ac:dyDescent="0.3">
      <c r="H1013" s="21" t="str">
        <f t="shared" si="160"/>
        <v/>
      </c>
      <c r="I1013" s="21" t="str">
        <f t="shared" si="161"/>
        <v/>
      </c>
      <c r="J1013" s="29" t="str">
        <f t="shared" si="162"/>
        <v/>
      </c>
      <c r="N1013" s="21" t="str">
        <f t="shared" si="163"/>
        <v/>
      </c>
      <c r="O1013" t="str">
        <f t="shared" si="164"/>
        <v/>
      </c>
      <c r="Q1013" s="29" t="str">
        <f t="shared" si="167"/>
        <v/>
      </c>
      <c r="S1013" t="str">
        <f t="shared" si="165"/>
        <v/>
      </c>
      <c r="AA1013" s="21" t="str">
        <f t="shared" si="159"/>
        <v/>
      </c>
      <c r="AB1013" t="str">
        <f t="shared" si="166"/>
        <v/>
      </c>
    </row>
    <row r="1014" spans="8:28" x14ac:dyDescent="0.3">
      <c r="H1014" s="21" t="str">
        <f t="shared" si="160"/>
        <v/>
      </c>
      <c r="I1014" s="21" t="str">
        <f t="shared" si="161"/>
        <v/>
      </c>
      <c r="J1014" s="29" t="str">
        <f t="shared" si="162"/>
        <v/>
      </c>
      <c r="N1014" s="21" t="str">
        <f t="shared" si="163"/>
        <v/>
      </c>
      <c r="O1014" t="str">
        <f t="shared" si="164"/>
        <v/>
      </c>
      <c r="Q1014" s="29" t="str">
        <f t="shared" si="167"/>
        <v/>
      </c>
      <c r="S1014" t="str">
        <f t="shared" si="165"/>
        <v/>
      </c>
      <c r="AA1014" s="21" t="str">
        <f t="shared" si="159"/>
        <v/>
      </c>
      <c r="AB1014" t="str">
        <f t="shared" si="166"/>
        <v/>
      </c>
    </row>
    <row r="1015" spans="8:28" x14ac:dyDescent="0.3">
      <c r="H1015" s="21" t="str">
        <f t="shared" si="160"/>
        <v/>
      </c>
      <c r="I1015" s="21" t="str">
        <f t="shared" si="161"/>
        <v/>
      </c>
      <c r="J1015" s="29" t="str">
        <f t="shared" si="162"/>
        <v/>
      </c>
      <c r="N1015" s="21" t="str">
        <f t="shared" si="163"/>
        <v/>
      </c>
      <c r="O1015" t="str">
        <f t="shared" si="164"/>
        <v/>
      </c>
      <c r="Q1015" s="29" t="str">
        <f t="shared" si="167"/>
        <v/>
      </c>
      <c r="S1015" t="str">
        <f t="shared" si="165"/>
        <v/>
      </c>
      <c r="AA1015" s="21" t="str">
        <f t="shared" si="159"/>
        <v/>
      </c>
      <c r="AB1015" t="str">
        <f t="shared" si="166"/>
        <v/>
      </c>
    </row>
    <row r="1016" spans="8:28" x14ac:dyDescent="0.3">
      <c r="H1016" s="21" t="str">
        <f t="shared" si="160"/>
        <v/>
      </c>
      <c r="I1016" s="21" t="str">
        <f t="shared" si="161"/>
        <v/>
      </c>
      <c r="J1016" s="29" t="str">
        <f t="shared" si="162"/>
        <v/>
      </c>
      <c r="N1016" s="21" t="str">
        <f t="shared" si="163"/>
        <v/>
      </c>
      <c r="O1016" t="str">
        <f t="shared" si="164"/>
        <v/>
      </c>
      <c r="Q1016" s="29" t="str">
        <f t="shared" si="167"/>
        <v/>
      </c>
      <c r="S1016" t="str">
        <f t="shared" si="165"/>
        <v/>
      </c>
      <c r="AA1016" s="21" t="str">
        <f t="shared" ref="AA1016:AA1079" si="168">+IF(Y1016="","",AA1015+1)</f>
        <v/>
      </c>
      <c r="AB1016" t="str">
        <f t="shared" si="166"/>
        <v/>
      </c>
    </row>
    <row r="1017" spans="8:28" x14ac:dyDescent="0.3">
      <c r="H1017" s="21" t="str">
        <f t="shared" si="160"/>
        <v/>
      </c>
      <c r="I1017" s="21" t="str">
        <f t="shared" si="161"/>
        <v/>
      </c>
      <c r="J1017" s="29" t="str">
        <f t="shared" si="162"/>
        <v/>
      </c>
      <c r="N1017" s="21" t="str">
        <f t="shared" si="163"/>
        <v/>
      </c>
      <c r="O1017" t="str">
        <f t="shared" si="164"/>
        <v/>
      </c>
      <c r="Q1017" s="29" t="str">
        <f t="shared" si="167"/>
        <v/>
      </c>
      <c r="S1017" t="str">
        <f t="shared" si="165"/>
        <v/>
      </c>
      <c r="AA1017" s="21" t="str">
        <f t="shared" si="168"/>
        <v/>
      </c>
      <c r="AB1017" t="str">
        <f t="shared" si="166"/>
        <v/>
      </c>
    </row>
    <row r="1018" spans="8:28" x14ac:dyDescent="0.3">
      <c r="H1018" s="21" t="str">
        <f t="shared" si="160"/>
        <v/>
      </c>
      <c r="I1018" s="21" t="str">
        <f t="shared" si="161"/>
        <v/>
      </c>
      <c r="J1018" s="29" t="str">
        <f t="shared" si="162"/>
        <v/>
      </c>
      <c r="N1018" s="21" t="str">
        <f t="shared" si="163"/>
        <v/>
      </c>
      <c r="O1018" t="str">
        <f t="shared" si="164"/>
        <v/>
      </c>
      <c r="Q1018" s="29" t="str">
        <f t="shared" si="167"/>
        <v/>
      </c>
      <c r="S1018" t="str">
        <f t="shared" si="165"/>
        <v/>
      </c>
      <c r="AA1018" s="21" t="str">
        <f t="shared" si="168"/>
        <v/>
      </c>
      <c r="AB1018" t="str">
        <f t="shared" si="166"/>
        <v/>
      </c>
    </row>
    <row r="1019" spans="8:28" x14ac:dyDescent="0.3">
      <c r="H1019" s="21" t="str">
        <f t="shared" si="160"/>
        <v/>
      </c>
      <c r="I1019" s="21" t="str">
        <f t="shared" si="161"/>
        <v/>
      </c>
      <c r="J1019" s="29" t="str">
        <f t="shared" si="162"/>
        <v/>
      </c>
      <c r="N1019" s="21" t="str">
        <f t="shared" si="163"/>
        <v/>
      </c>
      <c r="O1019" t="str">
        <f t="shared" si="164"/>
        <v/>
      </c>
      <c r="Q1019" s="29" t="str">
        <f t="shared" si="167"/>
        <v/>
      </c>
      <c r="S1019" t="str">
        <f t="shared" si="165"/>
        <v/>
      </c>
      <c r="AA1019" s="21" t="str">
        <f t="shared" si="168"/>
        <v/>
      </c>
      <c r="AB1019" t="str">
        <f t="shared" si="166"/>
        <v/>
      </c>
    </row>
    <row r="1020" spans="8:28" x14ac:dyDescent="0.3">
      <c r="H1020" s="21" t="str">
        <f t="shared" si="160"/>
        <v/>
      </c>
      <c r="I1020" s="21" t="str">
        <f t="shared" si="161"/>
        <v/>
      </c>
      <c r="J1020" s="29" t="str">
        <f t="shared" si="162"/>
        <v/>
      </c>
      <c r="N1020" s="21" t="str">
        <f t="shared" si="163"/>
        <v/>
      </c>
      <c r="O1020" t="str">
        <f t="shared" si="164"/>
        <v/>
      </c>
      <c r="Q1020" s="29" t="str">
        <f t="shared" si="167"/>
        <v/>
      </c>
      <c r="S1020" t="str">
        <f t="shared" si="165"/>
        <v/>
      </c>
      <c r="AA1020" s="21" t="str">
        <f t="shared" si="168"/>
        <v/>
      </c>
      <c r="AB1020" t="str">
        <f t="shared" si="166"/>
        <v/>
      </c>
    </row>
    <row r="1021" spans="8:28" x14ac:dyDescent="0.3">
      <c r="H1021" s="21" t="str">
        <f t="shared" si="160"/>
        <v/>
      </c>
      <c r="I1021" s="21" t="str">
        <f t="shared" si="161"/>
        <v/>
      </c>
      <c r="J1021" s="29" t="str">
        <f t="shared" si="162"/>
        <v/>
      </c>
      <c r="N1021" s="21" t="str">
        <f t="shared" si="163"/>
        <v/>
      </c>
      <c r="O1021" t="str">
        <f t="shared" si="164"/>
        <v/>
      </c>
      <c r="Q1021" s="29" t="str">
        <f t="shared" si="167"/>
        <v/>
      </c>
      <c r="S1021" t="str">
        <f t="shared" si="165"/>
        <v/>
      </c>
      <c r="AA1021" s="21" t="str">
        <f t="shared" si="168"/>
        <v/>
      </c>
      <c r="AB1021" t="str">
        <f t="shared" si="166"/>
        <v/>
      </c>
    </row>
    <row r="1022" spans="8:28" x14ac:dyDescent="0.3">
      <c r="H1022" s="21" t="str">
        <f t="shared" si="160"/>
        <v/>
      </c>
      <c r="I1022" s="21" t="str">
        <f t="shared" si="161"/>
        <v/>
      </c>
      <c r="J1022" s="29" t="str">
        <f t="shared" si="162"/>
        <v/>
      </c>
      <c r="N1022" s="21" t="str">
        <f t="shared" si="163"/>
        <v/>
      </c>
      <c r="O1022" t="str">
        <f t="shared" si="164"/>
        <v/>
      </c>
      <c r="Q1022" s="29" t="str">
        <f t="shared" si="167"/>
        <v/>
      </c>
      <c r="S1022" t="str">
        <f t="shared" si="165"/>
        <v/>
      </c>
      <c r="AA1022" s="21" t="str">
        <f t="shared" si="168"/>
        <v/>
      </c>
      <c r="AB1022" t="str">
        <f t="shared" si="166"/>
        <v/>
      </c>
    </row>
    <row r="1023" spans="8:28" x14ac:dyDescent="0.3">
      <c r="H1023" s="21" t="str">
        <f t="shared" si="160"/>
        <v/>
      </c>
      <c r="I1023" s="21" t="str">
        <f t="shared" si="161"/>
        <v/>
      </c>
      <c r="J1023" s="29" t="str">
        <f t="shared" si="162"/>
        <v/>
      </c>
      <c r="N1023" s="21" t="str">
        <f t="shared" si="163"/>
        <v/>
      </c>
      <c r="O1023" t="str">
        <f t="shared" si="164"/>
        <v/>
      </c>
      <c r="Q1023" s="29" t="str">
        <f t="shared" si="167"/>
        <v/>
      </c>
      <c r="S1023" t="str">
        <f t="shared" si="165"/>
        <v/>
      </c>
      <c r="AA1023" s="21" t="str">
        <f t="shared" si="168"/>
        <v/>
      </c>
      <c r="AB1023" t="str">
        <f t="shared" si="166"/>
        <v/>
      </c>
    </row>
    <row r="1024" spans="8:28" x14ac:dyDescent="0.3">
      <c r="H1024" s="21" t="str">
        <f t="shared" si="160"/>
        <v/>
      </c>
      <c r="I1024" s="21" t="str">
        <f t="shared" si="161"/>
        <v/>
      </c>
      <c r="J1024" s="29" t="str">
        <f t="shared" si="162"/>
        <v/>
      </c>
      <c r="N1024" s="21" t="str">
        <f t="shared" si="163"/>
        <v/>
      </c>
      <c r="O1024" t="str">
        <f t="shared" si="164"/>
        <v/>
      </c>
      <c r="Q1024" s="29" t="str">
        <f t="shared" si="167"/>
        <v/>
      </c>
      <c r="S1024" t="str">
        <f t="shared" si="165"/>
        <v/>
      </c>
      <c r="AA1024" s="21" t="str">
        <f t="shared" si="168"/>
        <v/>
      </c>
      <c r="AB1024" t="str">
        <f t="shared" si="166"/>
        <v/>
      </c>
    </row>
    <row r="1025" spans="8:28" x14ac:dyDescent="0.3">
      <c r="H1025" s="21" t="str">
        <f t="shared" si="160"/>
        <v/>
      </c>
      <c r="I1025" s="21" t="str">
        <f t="shared" si="161"/>
        <v/>
      </c>
      <c r="J1025" s="29" t="str">
        <f t="shared" si="162"/>
        <v/>
      </c>
      <c r="N1025" s="21" t="str">
        <f t="shared" si="163"/>
        <v/>
      </c>
      <c r="O1025" t="str">
        <f t="shared" si="164"/>
        <v/>
      </c>
      <c r="Q1025" s="29" t="str">
        <f t="shared" si="167"/>
        <v/>
      </c>
      <c r="S1025" t="str">
        <f t="shared" si="165"/>
        <v/>
      </c>
      <c r="AA1025" s="21" t="str">
        <f t="shared" si="168"/>
        <v/>
      </c>
      <c r="AB1025" t="str">
        <f t="shared" si="166"/>
        <v/>
      </c>
    </row>
    <row r="1026" spans="8:28" x14ac:dyDescent="0.3">
      <c r="H1026" s="21" t="str">
        <f t="shared" si="160"/>
        <v/>
      </c>
      <c r="I1026" s="21" t="str">
        <f t="shared" si="161"/>
        <v/>
      </c>
      <c r="J1026" s="29" t="str">
        <f t="shared" si="162"/>
        <v/>
      </c>
      <c r="N1026" s="21" t="str">
        <f t="shared" si="163"/>
        <v/>
      </c>
      <c r="O1026" t="str">
        <f t="shared" si="164"/>
        <v/>
      </c>
      <c r="Q1026" s="29" t="str">
        <f t="shared" si="167"/>
        <v/>
      </c>
      <c r="S1026" t="str">
        <f t="shared" si="165"/>
        <v/>
      </c>
      <c r="AA1026" s="21" t="str">
        <f t="shared" si="168"/>
        <v/>
      </c>
      <c r="AB1026" t="str">
        <f t="shared" si="166"/>
        <v/>
      </c>
    </row>
    <row r="1027" spans="8:28" x14ac:dyDescent="0.3">
      <c r="H1027" s="21" t="str">
        <f t="shared" si="160"/>
        <v/>
      </c>
      <c r="I1027" s="21" t="str">
        <f t="shared" si="161"/>
        <v/>
      </c>
      <c r="J1027" s="29" t="str">
        <f t="shared" si="162"/>
        <v/>
      </c>
      <c r="N1027" s="21" t="str">
        <f t="shared" si="163"/>
        <v/>
      </c>
      <c r="O1027" t="str">
        <f t="shared" si="164"/>
        <v/>
      </c>
      <c r="Q1027" s="29" t="str">
        <f t="shared" si="167"/>
        <v/>
      </c>
      <c r="S1027" t="str">
        <f t="shared" si="165"/>
        <v/>
      </c>
      <c r="AA1027" s="21" t="str">
        <f t="shared" si="168"/>
        <v/>
      </c>
      <c r="AB1027" t="str">
        <f t="shared" si="166"/>
        <v/>
      </c>
    </row>
    <row r="1028" spans="8:28" x14ac:dyDescent="0.3">
      <c r="H1028" s="21" t="str">
        <f t="shared" si="160"/>
        <v/>
      </c>
      <c r="I1028" s="21" t="str">
        <f t="shared" si="161"/>
        <v/>
      </c>
      <c r="J1028" s="29" t="str">
        <f t="shared" si="162"/>
        <v/>
      </c>
      <c r="N1028" s="21" t="str">
        <f t="shared" si="163"/>
        <v/>
      </c>
      <c r="O1028" t="str">
        <f t="shared" si="164"/>
        <v/>
      </c>
      <c r="Q1028" s="29" t="str">
        <f t="shared" si="167"/>
        <v/>
      </c>
      <c r="S1028" t="str">
        <f t="shared" si="165"/>
        <v/>
      </c>
      <c r="AA1028" s="21" t="str">
        <f t="shared" si="168"/>
        <v/>
      </c>
      <c r="AB1028" t="str">
        <f t="shared" si="166"/>
        <v/>
      </c>
    </row>
    <row r="1029" spans="8:28" x14ac:dyDescent="0.3">
      <c r="H1029" s="21" t="str">
        <f t="shared" ref="H1029:H1092" si="169">+IF(G1029="","",H1028+1)</f>
        <v/>
      </c>
      <c r="I1029" s="21" t="str">
        <f t="shared" ref="I1029:I1092" si="170">+IF(H1029="","",I1028+1)</f>
        <v/>
      </c>
      <c r="J1029" s="29" t="str">
        <f t="shared" ref="J1029:J1092" si="171">+IF(G1029="","","T-"&amp;VLOOKUP(H1029,$A$4:$C$46,3,0)+I1029-1)</f>
        <v/>
      </c>
      <c r="N1029" s="21" t="str">
        <f t="shared" ref="N1029:N1092" si="172">+IF(L1029="","",N1028+1)</f>
        <v/>
      </c>
      <c r="O1029" t="str">
        <f t="shared" ref="O1029:O1092" si="173">+IF(L1029="","","C-"&amp;VLOOKUP(M1029,$A$4:$C$495,3,0)+N1029)</f>
        <v/>
      </c>
      <c r="Q1029" s="29" t="str">
        <f t="shared" si="167"/>
        <v/>
      </c>
      <c r="S1029" t="str">
        <f t="shared" ref="S1029:S1092" si="174">+Q1029</f>
        <v/>
      </c>
      <c r="AA1029" s="21" t="str">
        <f t="shared" si="168"/>
        <v/>
      </c>
      <c r="AB1029" t="str">
        <f t="shared" ref="AB1029:AB1092" si="175">+IF(Y1029="","","M-"&amp;VLOOKUP(Z1029,$A$4:$C$390,3,0)+AA1029)</f>
        <v/>
      </c>
    </row>
    <row r="1030" spans="8:28" x14ac:dyDescent="0.3">
      <c r="H1030" s="21" t="str">
        <f t="shared" si="169"/>
        <v/>
      </c>
      <c r="I1030" s="21" t="str">
        <f t="shared" si="170"/>
        <v/>
      </c>
      <c r="J1030" s="29" t="str">
        <f t="shared" si="171"/>
        <v/>
      </c>
      <c r="N1030" s="21" t="str">
        <f t="shared" si="172"/>
        <v/>
      </c>
      <c r="O1030" t="str">
        <f t="shared" si="173"/>
        <v/>
      </c>
      <c r="Q1030" s="29" t="str">
        <f t="shared" ref="Q1030:Q1093" si="176">++IF(R1030="","",Q1029+1)</f>
        <v/>
      </c>
      <c r="S1030" t="str">
        <f t="shared" si="174"/>
        <v/>
      </c>
      <c r="AA1030" s="21" t="str">
        <f t="shared" si="168"/>
        <v/>
      </c>
      <c r="AB1030" t="str">
        <f t="shared" si="175"/>
        <v/>
      </c>
    </row>
    <row r="1031" spans="8:28" x14ac:dyDescent="0.3">
      <c r="H1031" s="21" t="str">
        <f t="shared" si="169"/>
        <v/>
      </c>
      <c r="I1031" s="21" t="str">
        <f t="shared" si="170"/>
        <v/>
      </c>
      <c r="J1031" s="29" t="str">
        <f t="shared" si="171"/>
        <v/>
      </c>
      <c r="N1031" s="21" t="str">
        <f t="shared" si="172"/>
        <v/>
      </c>
      <c r="O1031" t="str">
        <f t="shared" si="173"/>
        <v/>
      </c>
      <c r="Q1031" s="29" t="str">
        <f t="shared" si="176"/>
        <v/>
      </c>
      <c r="S1031" t="str">
        <f t="shared" si="174"/>
        <v/>
      </c>
      <c r="AA1031" s="21" t="str">
        <f t="shared" si="168"/>
        <v/>
      </c>
      <c r="AB1031" t="str">
        <f t="shared" si="175"/>
        <v/>
      </c>
    </row>
    <row r="1032" spans="8:28" x14ac:dyDescent="0.3">
      <c r="H1032" s="21" t="str">
        <f t="shared" si="169"/>
        <v/>
      </c>
      <c r="I1032" s="21" t="str">
        <f t="shared" si="170"/>
        <v/>
      </c>
      <c r="J1032" s="29" t="str">
        <f t="shared" si="171"/>
        <v/>
      </c>
      <c r="N1032" s="21" t="str">
        <f t="shared" si="172"/>
        <v/>
      </c>
      <c r="O1032" t="str">
        <f t="shared" si="173"/>
        <v/>
      </c>
      <c r="Q1032" s="29" t="str">
        <f t="shared" si="176"/>
        <v/>
      </c>
      <c r="S1032" t="str">
        <f t="shared" si="174"/>
        <v/>
      </c>
      <c r="AA1032" s="21" t="str">
        <f t="shared" si="168"/>
        <v/>
      </c>
      <c r="AB1032" t="str">
        <f t="shared" si="175"/>
        <v/>
      </c>
    </row>
    <row r="1033" spans="8:28" x14ac:dyDescent="0.3">
      <c r="H1033" s="21" t="str">
        <f t="shared" si="169"/>
        <v/>
      </c>
      <c r="I1033" s="21" t="str">
        <f t="shared" si="170"/>
        <v/>
      </c>
      <c r="J1033" s="29" t="str">
        <f t="shared" si="171"/>
        <v/>
      </c>
      <c r="N1033" s="21" t="str">
        <f t="shared" si="172"/>
        <v/>
      </c>
      <c r="O1033" t="str">
        <f t="shared" si="173"/>
        <v/>
      </c>
      <c r="Q1033" s="29" t="str">
        <f t="shared" si="176"/>
        <v/>
      </c>
      <c r="S1033" t="str">
        <f t="shared" si="174"/>
        <v/>
      </c>
      <c r="AA1033" s="21" t="str">
        <f t="shared" si="168"/>
        <v/>
      </c>
      <c r="AB1033" t="str">
        <f t="shared" si="175"/>
        <v/>
      </c>
    </row>
    <row r="1034" spans="8:28" x14ac:dyDescent="0.3">
      <c r="H1034" s="21" t="str">
        <f t="shared" si="169"/>
        <v/>
      </c>
      <c r="I1034" s="21" t="str">
        <f t="shared" si="170"/>
        <v/>
      </c>
      <c r="J1034" s="29" t="str">
        <f t="shared" si="171"/>
        <v/>
      </c>
      <c r="N1034" s="21" t="str">
        <f t="shared" si="172"/>
        <v/>
      </c>
      <c r="O1034" t="str">
        <f t="shared" si="173"/>
        <v/>
      </c>
      <c r="Q1034" s="29" t="str">
        <f t="shared" si="176"/>
        <v/>
      </c>
      <c r="S1034" t="str">
        <f t="shared" si="174"/>
        <v/>
      </c>
      <c r="AA1034" s="21" t="str">
        <f t="shared" si="168"/>
        <v/>
      </c>
      <c r="AB1034" t="str">
        <f t="shared" si="175"/>
        <v/>
      </c>
    </row>
    <row r="1035" spans="8:28" x14ac:dyDescent="0.3">
      <c r="H1035" s="21" t="str">
        <f t="shared" si="169"/>
        <v/>
      </c>
      <c r="I1035" s="21" t="str">
        <f t="shared" si="170"/>
        <v/>
      </c>
      <c r="J1035" s="29" t="str">
        <f t="shared" si="171"/>
        <v/>
      </c>
      <c r="N1035" s="21" t="str">
        <f t="shared" si="172"/>
        <v/>
      </c>
      <c r="O1035" t="str">
        <f t="shared" si="173"/>
        <v/>
      </c>
      <c r="Q1035" s="29" t="str">
        <f t="shared" si="176"/>
        <v/>
      </c>
      <c r="S1035" t="str">
        <f t="shared" si="174"/>
        <v/>
      </c>
      <c r="AA1035" s="21" t="str">
        <f t="shared" si="168"/>
        <v/>
      </c>
      <c r="AB1035" t="str">
        <f t="shared" si="175"/>
        <v/>
      </c>
    </row>
    <row r="1036" spans="8:28" x14ac:dyDescent="0.3">
      <c r="H1036" s="21" t="str">
        <f t="shared" si="169"/>
        <v/>
      </c>
      <c r="I1036" s="21" t="str">
        <f t="shared" si="170"/>
        <v/>
      </c>
      <c r="J1036" s="29" t="str">
        <f t="shared" si="171"/>
        <v/>
      </c>
      <c r="N1036" s="21" t="str">
        <f t="shared" si="172"/>
        <v/>
      </c>
      <c r="O1036" t="str">
        <f t="shared" si="173"/>
        <v/>
      </c>
      <c r="Q1036" s="29" t="str">
        <f t="shared" si="176"/>
        <v/>
      </c>
      <c r="S1036" t="str">
        <f t="shared" si="174"/>
        <v/>
      </c>
      <c r="AA1036" s="21" t="str">
        <f t="shared" si="168"/>
        <v/>
      </c>
      <c r="AB1036" t="str">
        <f t="shared" si="175"/>
        <v/>
      </c>
    </row>
    <row r="1037" spans="8:28" x14ac:dyDescent="0.3">
      <c r="H1037" s="21" t="str">
        <f t="shared" si="169"/>
        <v/>
      </c>
      <c r="I1037" s="21" t="str">
        <f t="shared" si="170"/>
        <v/>
      </c>
      <c r="J1037" s="29" t="str">
        <f t="shared" si="171"/>
        <v/>
      </c>
      <c r="N1037" s="21" t="str">
        <f t="shared" si="172"/>
        <v/>
      </c>
      <c r="O1037" t="str">
        <f t="shared" si="173"/>
        <v/>
      </c>
      <c r="Q1037" s="29" t="str">
        <f t="shared" si="176"/>
        <v/>
      </c>
      <c r="S1037" t="str">
        <f t="shared" si="174"/>
        <v/>
      </c>
      <c r="AA1037" s="21" t="str">
        <f t="shared" si="168"/>
        <v/>
      </c>
      <c r="AB1037" t="str">
        <f t="shared" si="175"/>
        <v/>
      </c>
    </row>
    <row r="1038" spans="8:28" x14ac:dyDescent="0.3">
      <c r="H1038" s="21" t="str">
        <f t="shared" si="169"/>
        <v/>
      </c>
      <c r="I1038" s="21" t="str">
        <f t="shared" si="170"/>
        <v/>
      </c>
      <c r="J1038" s="29" t="str">
        <f t="shared" si="171"/>
        <v/>
      </c>
      <c r="N1038" s="21" t="str">
        <f t="shared" si="172"/>
        <v/>
      </c>
      <c r="O1038" t="str">
        <f t="shared" si="173"/>
        <v/>
      </c>
      <c r="Q1038" s="29" t="str">
        <f t="shared" si="176"/>
        <v/>
      </c>
      <c r="S1038" t="str">
        <f t="shared" si="174"/>
        <v/>
      </c>
      <c r="AA1038" s="21" t="str">
        <f t="shared" si="168"/>
        <v/>
      </c>
      <c r="AB1038" t="str">
        <f t="shared" si="175"/>
        <v/>
      </c>
    </row>
    <row r="1039" spans="8:28" x14ac:dyDescent="0.3">
      <c r="H1039" s="21" t="str">
        <f t="shared" si="169"/>
        <v/>
      </c>
      <c r="I1039" s="21" t="str">
        <f t="shared" si="170"/>
        <v/>
      </c>
      <c r="J1039" s="29" t="str">
        <f t="shared" si="171"/>
        <v/>
      </c>
      <c r="N1039" s="21" t="str">
        <f t="shared" si="172"/>
        <v/>
      </c>
      <c r="O1039" t="str">
        <f t="shared" si="173"/>
        <v/>
      </c>
      <c r="Q1039" s="29" t="str">
        <f t="shared" si="176"/>
        <v/>
      </c>
      <c r="S1039" t="str">
        <f t="shared" si="174"/>
        <v/>
      </c>
      <c r="AA1039" s="21" t="str">
        <f t="shared" si="168"/>
        <v/>
      </c>
      <c r="AB1039" t="str">
        <f t="shared" si="175"/>
        <v/>
      </c>
    </row>
    <row r="1040" spans="8:28" x14ac:dyDescent="0.3">
      <c r="H1040" s="21" t="str">
        <f t="shared" si="169"/>
        <v/>
      </c>
      <c r="I1040" s="21" t="str">
        <f t="shared" si="170"/>
        <v/>
      </c>
      <c r="J1040" s="29" t="str">
        <f t="shared" si="171"/>
        <v/>
      </c>
      <c r="N1040" s="21" t="str">
        <f t="shared" si="172"/>
        <v/>
      </c>
      <c r="O1040" t="str">
        <f t="shared" si="173"/>
        <v/>
      </c>
      <c r="Q1040" s="29" t="str">
        <f t="shared" si="176"/>
        <v/>
      </c>
      <c r="S1040" t="str">
        <f t="shared" si="174"/>
        <v/>
      </c>
      <c r="AA1040" s="21" t="str">
        <f t="shared" si="168"/>
        <v/>
      </c>
      <c r="AB1040" t="str">
        <f t="shared" si="175"/>
        <v/>
      </c>
    </row>
    <row r="1041" spans="8:28" x14ac:dyDescent="0.3">
      <c r="H1041" s="21" t="str">
        <f t="shared" si="169"/>
        <v/>
      </c>
      <c r="I1041" s="21" t="str">
        <f t="shared" si="170"/>
        <v/>
      </c>
      <c r="J1041" s="29" t="str">
        <f t="shared" si="171"/>
        <v/>
      </c>
      <c r="N1041" s="21" t="str">
        <f t="shared" si="172"/>
        <v/>
      </c>
      <c r="O1041" t="str">
        <f t="shared" si="173"/>
        <v/>
      </c>
      <c r="Q1041" s="29" t="str">
        <f t="shared" si="176"/>
        <v/>
      </c>
      <c r="S1041" t="str">
        <f t="shared" si="174"/>
        <v/>
      </c>
      <c r="AA1041" s="21" t="str">
        <f t="shared" si="168"/>
        <v/>
      </c>
      <c r="AB1041" t="str">
        <f t="shared" si="175"/>
        <v/>
      </c>
    </row>
    <row r="1042" spans="8:28" x14ac:dyDescent="0.3">
      <c r="H1042" s="21" t="str">
        <f t="shared" si="169"/>
        <v/>
      </c>
      <c r="I1042" s="21" t="str">
        <f t="shared" si="170"/>
        <v/>
      </c>
      <c r="J1042" s="29" t="str">
        <f t="shared" si="171"/>
        <v/>
      </c>
      <c r="N1042" s="21" t="str">
        <f t="shared" si="172"/>
        <v/>
      </c>
      <c r="O1042" t="str">
        <f t="shared" si="173"/>
        <v/>
      </c>
      <c r="Q1042" s="29" t="str">
        <f t="shared" si="176"/>
        <v/>
      </c>
      <c r="S1042" t="str">
        <f t="shared" si="174"/>
        <v/>
      </c>
      <c r="AA1042" s="21" t="str">
        <f t="shared" si="168"/>
        <v/>
      </c>
      <c r="AB1042" t="str">
        <f t="shared" si="175"/>
        <v/>
      </c>
    </row>
    <row r="1043" spans="8:28" x14ac:dyDescent="0.3">
      <c r="H1043" s="21" t="str">
        <f t="shared" si="169"/>
        <v/>
      </c>
      <c r="I1043" s="21" t="str">
        <f t="shared" si="170"/>
        <v/>
      </c>
      <c r="J1043" s="29" t="str">
        <f t="shared" si="171"/>
        <v/>
      </c>
      <c r="N1043" s="21" t="str">
        <f t="shared" si="172"/>
        <v/>
      </c>
      <c r="O1043" t="str">
        <f t="shared" si="173"/>
        <v/>
      </c>
      <c r="Q1043" s="29" t="str">
        <f t="shared" si="176"/>
        <v/>
      </c>
      <c r="S1043" t="str">
        <f t="shared" si="174"/>
        <v/>
      </c>
      <c r="AA1043" s="21" t="str">
        <f t="shared" si="168"/>
        <v/>
      </c>
      <c r="AB1043" t="str">
        <f t="shared" si="175"/>
        <v/>
      </c>
    </row>
    <row r="1044" spans="8:28" x14ac:dyDescent="0.3">
      <c r="H1044" s="21" t="str">
        <f t="shared" si="169"/>
        <v/>
      </c>
      <c r="I1044" s="21" t="str">
        <f t="shared" si="170"/>
        <v/>
      </c>
      <c r="J1044" s="29" t="str">
        <f t="shared" si="171"/>
        <v/>
      </c>
      <c r="N1044" s="21" t="str">
        <f t="shared" si="172"/>
        <v/>
      </c>
      <c r="O1044" t="str">
        <f t="shared" si="173"/>
        <v/>
      </c>
      <c r="Q1044" s="29" t="str">
        <f t="shared" si="176"/>
        <v/>
      </c>
      <c r="S1044" t="str">
        <f t="shared" si="174"/>
        <v/>
      </c>
      <c r="AA1044" s="21" t="str">
        <f t="shared" si="168"/>
        <v/>
      </c>
      <c r="AB1044" t="str">
        <f t="shared" si="175"/>
        <v/>
      </c>
    </row>
    <row r="1045" spans="8:28" x14ac:dyDescent="0.3">
      <c r="H1045" s="21" t="str">
        <f t="shared" si="169"/>
        <v/>
      </c>
      <c r="I1045" s="21" t="str">
        <f t="shared" si="170"/>
        <v/>
      </c>
      <c r="J1045" s="29" t="str">
        <f t="shared" si="171"/>
        <v/>
      </c>
      <c r="N1045" s="21" t="str">
        <f t="shared" si="172"/>
        <v/>
      </c>
      <c r="O1045" t="str">
        <f t="shared" si="173"/>
        <v/>
      </c>
      <c r="Q1045" s="29" t="str">
        <f t="shared" si="176"/>
        <v/>
      </c>
      <c r="S1045" t="str">
        <f t="shared" si="174"/>
        <v/>
      </c>
      <c r="AA1045" s="21" t="str">
        <f t="shared" si="168"/>
        <v/>
      </c>
      <c r="AB1045" t="str">
        <f t="shared" si="175"/>
        <v/>
      </c>
    </row>
    <row r="1046" spans="8:28" x14ac:dyDescent="0.3">
      <c r="H1046" s="21" t="str">
        <f t="shared" si="169"/>
        <v/>
      </c>
      <c r="I1046" s="21" t="str">
        <f t="shared" si="170"/>
        <v/>
      </c>
      <c r="J1046" s="29" t="str">
        <f t="shared" si="171"/>
        <v/>
      </c>
      <c r="N1046" s="21" t="str">
        <f t="shared" si="172"/>
        <v/>
      </c>
      <c r="O1046" t="str">
        <f t="shared" si="173"/>
        <v/>
      </c>
      <c r="Q1046" s="29" t="str">
        <f t="shared" si="176"/>
        <v/>
      </c>
      <c r="S1046" t="str">
        <f t="shared" si="174"/>
        <v/>
      </c>
      <c r="AA1046" s="21" t="str">
        <f t="shared" si="168"/>
        <v/>
      </c>
      <c r="AB1046" t="str">
        <f t="shared" si="175"/>
        <v/>
      </c>
    </row>
    <row r="1047" spans="8:28" x14ac:dyDescent="0.3">
      <c r="H1047" s="21" t="str">
        <f t="shared" si="169"/>
        <v/>
      </c>
      <c r="I1047" s="21" t="str">
        <f t="shared" si="170"/>
        <v/>
      </c>
      <c r="J1047" s="29" t="str">
        <f t="shared" si="171"/>
        <v/>
      </c>
      <c r="N1047" s="21" t="str">
        <f t="shared" si="172"/>
        <v/>
      </c>
      <c r="O1047" t="str">
        <f t="shared" si="173"/>
        <v/>
      </c>
      <c r="Q1047" s="29" t="str">
        <f t="shared" si="176"/>
        <v/>
      </c>
      <c r="S1047" t="str">
        <f t="shared" si="174"/>
        <v/>
      </c>
      <c r="AA1047" s="21" t="str">
        <f t="shared" si="168"/>
        <v/>
      </c>
      <c r="AB1047" t="str">
        <f t="shared" si="175"/>
        <v/>
      </c>
    </row>
    <row r="1048" spans="8:28" x14ac:dyDescent="0.3">
      <c r="H1048" s="21" t="str">
        <f t="shared" si="169"/>
        <v/>
      </c>
      <c r="I1048" s="21" t="str">
        <f t="shared" si="170"/>
        <v/>
      </c>
      <c r="J1048" s="29" t="str">
        <f t="shared" si="171"/>
        <v/>
      </c>
      <c r="N1048" s="21" t="str">
        <f t="shared" si="172"/>
        <v/>
      </c>
      <c r="O1048" t="str">
        <f t="shared" si="173"/>
        <v/>
      </c>
      <c r="Q1048" s="29" t="str">
        <f t="shared" si="176"/>
        <v/>
      </c>
      <c r="S1048" t="str">
        <f t="shared" si="174"/>
        <v/>
      </c>
      <c r="AA1048" s="21" t="str">
        <f t="shared" si="168"/>
        <v/>
      </c>
      <c r="AB1048" t="str">
        <f t="shared" si="175"/>
        <v/>
      </c>
    </row>
    <row r="1049" spans="8:28" x14ac:dyDescent="0.3">
      <c r="H1049" s="21" t="str">
        <f t="shared" si="169"/>
        <v/>
      </c>
      <c r="I1049" s="21" t="str">
        <f t="shared" si="170"/>
        <v/>
      </c>
      <c r="J1049" s="29" t="str">
        <f t="shared" si="171"/>
        <v/>
      </c>
      <c r="N1049" s="21" t="str">
        <f t="shared" si="172"/>
        <v/>
      </c>
      <c r="O1049" t="str">
        <f t="shared" si="173"/>
        <v/>
      </c>
      <c r="Q1049" s="29" t="str">
        <f t="shared" si="176"/>
        <v/>
      </c>
      <c r="S1049" t="str">
        <f t="shared" si="174"/>
        <v/>
      </c>
      <c r="AA1049" s="21" t="str">
        <f t="shared" si="168"/>
        <v/>
      </c>
      <c r="AB1049" t="str">
        <f t="shared" si="175"/>
        <v/>
      </c>
    </row>
    <row r="1050" spans="8:28" x14ac:dyDescent="0.3">
      <c r="H1050" s="21" t="str">
        <f t="shared" si="169"/>
        <v/>
      </c>
      <c r="I1050" s="21" t="str">
        <f t="shared" si="170"/>
        <v/>
      </c>
      <c r="J1050" s="29" t="str">
        <f t="shared" si="171"/>
        <v/>
      </c>
      <c r="N1050" s="21" t="str">
        <f t="shared" si="172"/>
        <v/>
      </c>
      <c r="O1050" t="str">
        <f t="shared" si="173"/>
        <v/>
      </c>
      <c r="Q1050" s="29" t="str">
        <f t="shared" si="176"/>
        <v/>
      </c>
      <c r="S1050" t="str">
        <f t="shared" si="174"/>
        <v/>
      </c>
      <c r="AA1050" s="21" t="str">
        <f t="shared" si="168"/>
        <v/>
      </c>
      <c r="AB1050" t="str">
        <f t="shared" si="175"/>
        <v/>
      </c>
    </row>
    <row r="1051" spans="8:28" x14ac:dyDescent="0.3">
      <c r="H1051" s="21" t="str">
        <f t="shared" si="169"/>
        <v/>
      </c>
      <c r="I1051" s="21" t="str">
        <f t="shared" si="170"/>
        <v/>
      </c>
      <c r="J1051" s="29" t="str">
        <f t="shared" si="171"/>
        <v/>
      </c>
      <c r="N1051" s="21" t="str">
        <f t="shared" si="172"/>
        <v/>
      </c>
      <c r="O1051" t="str">
        <f t="shared" si="173"/>
        <v/>
      </c>
      <c r="Q1051" s="29" t="str">
        <f t="shared" si="176"/>
        <v/>
      </c>
      <c r="S1051" t="str">
        <f t="shared" si="174"/>
        <v/>
      </c>
      <c r="AA1051" s="21" t="str">
        <f t="shared" si="168"/>
        <v/>
      </c>
      <c r="AB1051" t="str">
        <f t="shared" si="175"/>
        <v/>
      </c>
    </row>
    <row r="1052" spans="8:28" x14ac:dyDescent="0.3">
      <c r="H1052" s="21" t="str">
        <f t="shared" si="169"/>
        <v/>
      </c>
      <c r="I1052" s="21" t="str">
        <f t="shared" si="170"/>
        <v/>
      </c>
      <c r="J1052" s="29" t="str">
        <f t="shared" si="171"/>
        <v/>
      </c>
      <c r="N1052" s="21" t="str">
        <f t="shared" si="172"/>
        <v/>
      </c>
      <c r="O1052" t="str">
        <f t="shared" si="173"/>
        <v/>
      </c>
      <c r="Q1052" s="29" t="str">
        <f t="shared" si="176"/>
        <v/>
      </c>
      <c r="S1052" t="str">
        <f t="shared" si="174"/>
        <v/>
      </c>
      <c r="AA1052" s="21" t="str">
        <f t="shared" si="168"/>
        <v/>
      </c>
      <c r="AB1052" t="str">
        <f t="shared" si="175"/>
        <v/>
      </c>
    </row>
    <row r="1053" spans="8:28" x14ac:dyDescent="0.3">
      <c r="H1053" s="21" t="str">
        <f t="shared" si="169"/>
        <v/>
      </c>
      <c r="I1053" s="21" t="str">
        <f t="shared" si="170"/>
        <v/>
      </c>
      <c r="J1053" s="29" t="str">
        <f t="shared" si="171"/>
        <v/>
      </c>
      <c r="N1053" s="21" t="str">
        <f t="shared" si="172"/>
        <v/>
      </c>
      <c r="O1053" t="str">
        <f t="shared" si="173"/>
        <v/>
      </c>
      <c r="Q1053" s="29" t="str">
        <f t="shared" si="176"/>
        <v/>
      </c>
      <c r="S1053" t="str">
        <f t="shared" si="174"/>
        <v/>
      </c>
      <c r="AA1053" s="21" t="str">
        <f t="shared" si="168"/>
        <v/>
      </c>
      <c r="AB1053" t="str">
        <f t="shared" si="175"/>
        <v/>
      </c>
    </row>
    <row r="1054" spans="8:28" x14ac:dyDescent="0.3">
      <c r="H1054" s="21" t="str">
        <f t="shared" si="169"/>
        <v/>
      </c>
      <c r="I1054" s="21" t="str">
        <f t="shared" si="170"/>
        <v/>
      </c>
      <c r="J1054" s="29" t="str">
        <f t="shared" si="171"/>
        <v/>
      </c>
      <c r="N1054" s="21" t="str">
        <f t="shared" si="172"/>
        <v/>
      </c>
      <c r="O1054" t="str">
        <f t="shared" si="173"/>
        <v/>
      </c>
      <c r="Q1054" s="29" t="str">
        <f t="shared" si="176"/>
        <v/>
      </c>
      <c r="S1054" t="str">
        <f t="shared" si="174"/>
        <v/>
      </c>
      <c r="AA1054" s="21" t="str">
        <f t="shared" si="168"/>
        <v/>
      </c>
      <c r="AB1054" t="str">
        <f t="shared" si="175"/>
        <v/>
      </c>
    </row>
    <row r="1055" spans="8:28" x14ac:dyDescent="0.3">
      <c r="H1055" s="21" t="str">
        <f t="shared" si="169"/>
        <v/>
      </c>
      <c r="I1055" s="21" t="str">
        <f t="shared" si="170"/>
        <v/>
      </c>
      <c r="J1055" s="29" t="str">
        <f t="shared" si="171"/>
        <v/>
      </c>
      <c r="N1055" s="21" t="str">
        <f t="shared" si="172"/>
        <v/>
      </c>
      <c r="O1055" t="str">
        <f t="shared" si="173"/>
        <v/>
      </c>
      <c r="Q1055" s="29" t="str">
        <f t="shared" si="176"/>
        <v/>
      </c>
      <c r="S1055" t="str">
        <f t="shared" si="174"/>
        <v/>
      </c>
      <c r="AA1055" s="21" t="str">
        <f t="shared" si="168"/>
        <v/>
      </c>
      <c r="AB1055" t="str">
        <f t="shared" si="175"/>
        <v/>
      </c>
    </row>
    <row r="1056" spans="8:28" x14ac:dyDescent="0.3">
      <c r="H1056" s="21" t="str">
        <f t="shared" si="169"/>
        <v/>
      </c>
      <c r="I1056" s="21" t="str">
        <f t="shared" si="170"/>
        <v/>
      </c>
      <c r="J1056" s="29" t="str">
        <f t="shared" si="171"/>
        <v/>
      </c>
      <c r="N1056" s="21" t="str">
        <f t="shared" si="172"/>
        <v/>
      </c>
      <c r="O1056" t="str">
        <f t="shared" si="173"/>
        <v/>
      </c>
      <c r="Q1056" s="29" t="str">
        <f t="shared" si="176"/>
        <v/>
      </c>
      <c r="S1056" t="str">
        <f t="shared" si="174"/>
        <v/>
      </c>
      <c r="AA1056" s="21" t="str">
        <f t="shared" si="168"/>
        <v/>
      </c>
      <c r="AB1056" t="str">
        <f t="shared" si="175"/>
        <v/>
      </c>
    </row>
    <row r="1057" spans="8:28" x14ac:dyDescent="0.3">
      <c r="H1057" s="21" t="str">
        <f t="shared" si="169"/>
        <v/>
      </c>
      <c r="I1057" s="21" t="str">
        <f t="shared" si="170"/>
        <v/>
      </c>
      <c r="J1057" s="29" t="str">
        <f t="shared" si="171"/>
        <v/>
      </c>
      <c r="N1057" s="21" t="str">
        <f t="shared" si="172"/>
        <v/>
      </c>
      <c r="O1057" t="str">
        <f t="shared" si="173"/>
        <v/>
      </c>
      <c r="Q1057" s="29" t="str">
        <f t="shared" si="176"/>
        <v/>
      </c>
      <c r="S1057" t="str">
        <f t="shared" si="174"/>
        <v/>
      </c>
      <c r="AA1057" s="21" t="str">
        <f t="shared" si="168"/>
        <v/>
      </c>
      <c r="AB1057" t="str">
        <f t="shared" si="175"/>
        <v/>
      </c>
    </row>
    <row r="1058" spans="8:28" x14ac:dyDescent="0.3">
      <c r="H1058" s="21" t="str">
        <f t="shared" si="169"/>
        <v/>
      </c>
      <c r="I1058" s="21" t="str">
        <f t="shared" si="170"/>
        <v/>
      </c>
      <c r="J1058" s="29" t="str">
        <f t="shared" si="171"/>
        <v/>
      </c>
      <c r="N1058" s="21" t="str">
        <f t="shared" si="172"/>
        <v/>
      </c>
      <c r="O1058" t="str">
        <f t="shared" si="173"/>
        <v/>
      </c>
      <c r="Q1058" s="29" t="str">
        <f t="shared" si="176"/>
        <v/>
      </c>
      <c r="S1058" t="str">
        <f t="shared" si="174"/>
        <v/>
      </c>
      <c r="AA1058" s="21" t="str">
        <f t="shared" si="168"/>
        <v/>
      </c>
      <c r="AB1058" t="str">
        <f t="shared" si="175"/>
        <v/>
      </c>
    </row>
    <row r="1059" spans="8:28" x14ac:dyDescent="0.3">
      <c r="H1059" s="21" t="str">
        <f t="shared" si="169"/>
        <v/>
      </c>
      <c r="I1059" s="21" t="str">
        <f t="shared" si="170"/>
        <v/>
      </c>
      <c r="J1059" s="29" t="str">
        <f t="shared" si="171"/>
        <v/>
      </c>
      <c r="N1059" s="21" t="str">
        <f t="shared" si="172"/>
        <v/>
      </c>
      <c r="O1059" t="str">
        <f t="shared" si="173"/>
        <v/>
      </c>
      <c r="Q1059" s="29" t="str">
        <f t="shared" si="176"/>
        <v/>
      </c>
      <c r="S1059" t="str">
        <f t="shared" si="174"/>
        <v/>
      </c>
      <c r="AA1059" s="21" t="str">
        <f t="shared" si="168"/>
        <v/>
      </c>
      <c r="AB1059" t="str">
        <f t="shared" si="175"/>
        <v/>
      </c>
    </row>
    <row r="1060" spans="8:28" x14ac:dyDescent="0.3">
      <c r="H1060" s="21" t="str">
        <f t="shared" si="169"/>
        <v/>
      </c>
      <c r="I1060" s="21" t="str">
        <f t="shared" si="170"/>
        <v/>
      </c>
      <c r="J1060" s="29" t="str">
        <f t="shared" si="171"/>
        <v/>
      </c>
      <c r="N1060" s="21" t="str">
        <f t="shared" si="172"/>
        <v/>
      </c>
      <c r="O1060" t="str">
        <f t="shared" si="173"/>
        <v/>
      </c>
      <c r="Q1060" s="29" t="str">
        <f t="shared" si="176"/>
        <v/>
      </c>
      <c r="S1060" t="str">
        <f t="shared" si="174"/>
        <v/>
      </c>
      <c r="AA1060" s="21" t="str">
        <f t="shared" si="168"/>
        <v/>
      </c>
      <c r="AB1060" t="str">
        <f t="shared" si="175"/>
        <v/>
      </c>
    </row>
    <row r="1061" spans="8:28" x14ac:dyDescent="0.3">
      <c r="H1061" s="21" t="str">
        <f t="shared" si="169"/>
        <v/>
      </c>
      <c r="I1061" s="21" t="str">
        <f t="shared" si="170"/>
        <v/>
      </c>
      <c r="J1061" s="29" t="str">
        <f t="shared" si="171"/>
        <v/>
      </c>
      <c r="N1061" s="21" t="str">
        <f t="shared" si="172"/>
        <v/>
      </c>
      <c r="O1061" t="str">
        <f t="shared" si="173"/>
        <v/>
      </c>
      <c r="Q1061" s="29" t="str">
        <f t="shared" si="176"/>
        <v/>
      </c>
      <c r="S1061" t="str">
        <f t="shared" si="174"/>
        <v/>
      </c>
      <c r="AA1061" s="21" t="str">
        <f t="shared" si="168"/>
        <v/>
      </c>
      <c r="AB1061" t="str">
        <f t="shared" si="175"/>
        <v/>
      </c>
    </row>
    <row r="1062" spans="8:28" x14ac:dyDescent="0.3">
      <c r="H1062" s="21" t="str">
        <f t="shared" si="169"/>
        <v/>
      </c>
      <c r="I1062" s="21" t="str">
        <f t="shared" si="170"/>
        <v/>
      </c>
      <c r="J1062" s="29" t="str">
        <f t="shared" si="171"/>
        <v/>
      </c>
      <c r="N1062" s="21" t="str">
        <f t="shared" si="172"/>
        <v/>
      </c>
      <c r="O1062" t="str">
        <f t="shared" si="173"/>
        <v/>
      </c>
      <c r="Q1062" s="29" t="str">
        <f t="shared" si="176"/>
        <v/>
      </c>
      <c r="S1062" t="str">
        <f t="shared" si="174"/>
        <v/>
      </c>
      <c r="AA1062" s="21" t="str">
        <f t="shared" si="168"/>
        <v/>
      </c>
      <c r="AB1062" t="str">
        <f t="shared" si="175"/>
        <v/>
      </c>
    </row>
    <row r="1063" spans="8:28" x14ac:dyDescent="0.3">
      <c r="H1063" s="21" t="str">
        <f t="shared" si="169"/>
        <v/>
      </c>
      <c r="I1063" s="21" t="str">
        <f t="shared" si="170"/>
        <v/>
      </c>
      <c r="J1063" s="29" t="str">
        <f t="shared" si="171"/>
        <v/>
      </c>
      <c r="N1063" s="21" t="str">
        <f t="shared" si="172"/>
        <v/>
      </c>
      <c r="O1063" t="str">
        <f t="shared" si="173"/>
        <v/>
      </c>
      <c r="Q1063" s="29" t="str">
        <f t="shared" si="176"/>
        <v/>
      </c>
      <c r="S1063" t="str">
        <f t="shared" si="174"/>
        <v/>
      </c>
      <c r="AA1063" s="21" t="str">
        <f t="shared" si="168"/>
        <v/>
      </c>
      <c r="AB1063" t="str">
        <f t="shared" si="175"/>
        <v/>
      </c>
    </row>
    <row r="1064" spans="8:28" x14ac:dyDescent="0.3">
      <c r="H1064" s="21" t="str">
        <f t="shared" si="169"/>
        <v/>
      </c>
      <c r="I1064" s="21" t="str">
        <f t="shared" si="170"/>
        <v/>
      </c>
      <c r="J1064" s="29" t="str">
        <f t="shared" si="171"/>
        <v/>
      </c>
      <c r="N1064" s="21" t="str">
        <f t="shared" si="172"/>
        <v/>
      </c>
      <c r="O1064" t="str">
        <f t="shared" si="173"/>
        <v/>
      </c>
      <c r="Q1064" s="29" t="str">
        <f t="shared" si="176"/>
        <v/>
      </c>
      <c r="S1064" t="str">
        <f t="shared" si="174"/>
        <v/>
      </c>
      <c r="AA1064" s="21" t="str">
        <f t="shared" si="168"/>
        <v/>
      </c>
      <c r="AB1064" t="str">
        <f t="shared" si="175"/>
        <v/>
      </c>
    </row>
    <row r="1065" spans="8:28" x14ac:dyDescent="0.3">
      <c r="H1065" s="21" t="str">
        <f t="shared" si="169"/>
        <v/>
      </c>
      <c r="I1065" s="21" t="str">
        <f t="shared" si="170"/>
        <v/>
      </c>
      <c r="J1065" s="29" t="str">
        <f t="shared" si="171"/>
        <v/>
      </c>
      <c r="N1065" s="21" t="str">
        <f t="shared" si="172"/>
        <v/>
      </c>
      <c r="O1065" t="str">
        <f t="shared" si="173"/>
        <v/>
      </c>
      <c r="Q1065" s="29" t="str">
        <f t="shared" si="176"/>
        <v/>
      </c>
      <c r="S1065" t="str">
        <f t="shared" si="174"/>
        <v/>
      </c>
      <c r="AA1065" s="21" t="str">
        <f t="shared" si="168"/>
        <v/>
      </c>
      <c r="AB1065" t="str">
        <f t="shared" si="175"/>
        <v/>
      </c>
    </row>
    <row r="1066" spans="8:28" x14ac:dyDescent="0.3">
      <c r="H1066" s="21" t="str">
        <f t="shared" si="169"/>
        <v/>
      </c>
      <c r="I1066" s="21" t="str">
        <f t="shared" si="170"/>
        <v/>
      </c>
      <c r="J1066" s="29" t="str">
        <f t="shared" si="171"/>
        <v/>
      </c>
      <c r="N1066" s="21" t="str">
        <f t="shared" si="172"/>
        <v/>
      </c>
      <c r="O1066" t="str">
        <f t="shared" si="173"/>
        <v/>
      </c>
      <c r="Q1066" s="29" t="str">
        <f t="shared" si="176"/>
        <v/>
      </c>
      <c r="S1066" t="str">
        <f t="shared" si="174"/>
        <v/>
      </c>
      <c r="AA1066" s="21" t="str">
        <f t="shared" si="168"/>
        <v/>
      </c>
      <c r="AB1066" t="str">
        <f t="shared" si="175"/>
        <v/>
      </c>
    </row>
    <row r="1067" spans="8:28" x14ac:dyDescent="0.3">
      <c r="H1067" s="21" t="str">
        <f t="shared" si="169"/>
        <v/>
      </c>
      <c r="I1067" s="21" t="str">
        <f t="shared" si="170"/>
        <v/>
      </c>
      <c r="J1067" s="29" t="str">
        <f t="shared" si="171"/>
        <v/>
      </c>
      <c r="N1067" s="21" t="str">
        <f t="shared" si="172"/>
        <v/>
      </c>
      <c r="O1067" t="str">
        <f t="shared" si="173"/>
        <v/>
      </c>
      <c r="Q1067" s="29" t="str">
        <f t="shared" si="176"/>
        <v/>
      </c>
      <c r="S1067" t="str">
        <f t="shared" si="174"/>
        <v/>
      </c>
      <c r="AA1067" s="21" t="str">
        <f t="shared" si="168"/>
        <v/>
      </c>
      <c r="AB1067" t="str">
        <f t="shared" si="175"/>
        <v/>
      </c>
    </row>
    <row r="1068" spans="8:28" x14ac:dyDescent="0.3">
      <c r="H1068" s="21" t="str">
        <f t="shared" si="169"/>
        <v/>
      </c>
      <c r="I1068" s="21" t="str">
        <f t="shared" si="170"/>
        <v/>
      </c>
      <c r="J1068" s="29" t="str">
        <f t="shared" si="171"/>
        <v/>
      </c>
      <c r="N1068" s="21" t="str">
        <f t="shared" si="172"/>
        <v/>
      </c>
      <c r="O1068" t="str">
        <f t="shared" si="173"/>
        <v/>
      </c>
      <c r="Q1068" s="29" t="str">
        <f t="shared" si="176"/>
        <v/>
      </c>
      <c r="S1068" t="str">
        <f t="shared" si="174"/>
        <v/>
      </c>
      <c r="AA1068" s="21" t="str">
        <f t="shared" si="168"/>
        <v/>
      </c>
      <c r="AB1068" t="str">
        <f t="shared" si="175"/>
        <v/>
      </c>
    </row>
    <row r="1069" spans="8:28" x14ac:dyDescent="0.3">
      <c r="H1069" s="21" t="str">
        <f t="shared" si="169"/>
        <v/>
      </c>
      <c r="I1069" s="21" t="str">
        <f t="shared" si="170"/>
        <v/>
      </c>
      <c r="J1069" s="29" t="str">
        <f t="shared" si="171"/>
        <v/>
      </c>
      <c r="N1069" s="21" t="str">
        <f t="shared" si="172"/>
        <v/>
      </c>
      <c r="O1069" t="str">
        <f t="shared" si="173"/>
        <v/>
      </c>
      <c r="Q1069" s="29" t="str">
        <f t="shared" si="176"/>
        <v/>
      </c>
      <c r="S1069" t="str">
        <f t="shared" si="174"/>
        <v/>
      </c>
      <c r="AA1069" s="21" t="str">
        <f t="shared" si="168"/>
        <v/>
      </c>
      <c r="AB1069" t="str">
        <f t="shared" si="175"/>
        <v/>
      </c>
    </row>
    <row r="1070" spans="8:28" x14ac:dyDescent="0.3">
      <c r="H1070" s="21" t="str">
        <f t="shared" si="169"/>
        <v/>
      </c>
      <c r="I1070" s="21" t="str">
        <f t="shared" si="170"/>
        <v/>
      </c>
      <c r="J1070" s="29" t="str">
        <f t="shared" si="171"/>
        <v/>
      </c>
      <c r="N1070" s="21" t="str">
        <f t="shared" si="172"/>
        <v/>
      </c>
      <c r="O1070" t="str">
        <f t="shared" si="173"/>
        <v/>
      </c>
      <c r="Q1070" s="29" t="str">
        <f t="shared" si="176"/>
        <v/>
      </c>
      <c r="S1070" t="str">
        <f t="shared" si="174"/>
        <v/>
      </c>
      <c r="AA1070" s="21" t="str">
        <f t="shared" si="168"/>
        <v/>
      </c>
      <c r="AB1070" t="str">
        <f t="shared" si="175"/>
        <v/>
      </c>
    </row>
    <row r="1071" spans="8:28" x14ac:dyDescent="0.3">
      <c r="H1071" s="21" t="str">
        <f t="shared" si="169"/>
        <v/>
      </c>
      <c r="I1071" s="21" t="str">
        <f t="shared" si="170"/>
        <v/>
      </c>
      <c r="J1071" s="29" t="str">
        <f t="shared" si="171"/>
        <v/>
      </c>
      <c r="N1071" s="21" t="str">
        <f t="shared" si="172"/>
        <v/>
      </c>
      <c r="O1071" t="str">
        <f t="shared" si="173"/>
        <v/>
      </c>
      <c r="Q1071" s="29" t="str">
        <f t="shared" si="176"/>
        <v/>
      </c>
      <c r="S1071" t="str">
        <f t="shared" si="174"/>
        <v/>
      </c>
      <c r="AA1071" s="21" t="str">
        <f t="shared" si="168"/>
        <v/>
      </c>
      <c r="AB1071" t="str">
        <f t="shared" si="175"/>
        <v/>
      </c>
    </row>
    <row r="1072" spans="8:28" x14ac:dyDescent="0.3">
      <c r="H1072" s="21" t="str">
        <f t="shared" si="169"/>
        <v/>
      </c>
      <c r="I1072" s="21" t="str">
        <f t="shared" si="170"/>
        <v/>
      </c>
      <c r="J1072" s="29" t="str">
        <f t="shared" si="171"/>
        <v/>
      </c>
      <c r="N1072" s="21" t="str">
        <f t="shared" si="172"/>
        <v/>
      </c>
      <c r="O1072" t="str">
        <f t="shared" si="173"/>
        <v/>
      </c>
      <c r="Q1072" s="29" t="str">
        <f t="shared" si="176"/>
        <v/>
      </c>
      <c r="S1072" t="str">
        <f t="shared" si="174"/>
        <v/>
      </c>
      <c r="AA1072" s="21" t="str">
        <f t="shared" si="168"/>
        <v/>
      </c>
      <c r="AB1072" t="str">
        <f t="shared" si="175"/>
        <v/>
      </c>
    </row>
    <row r="1073" spans="8:28" x14ac:dyDescent="0.3">
      <c r="H1073" s="21" t="str">
        <f t="shared" si="169"/>
        <v/>
      </c>
      <c r="I1073" s="21" t="str">
        <f t="shared" si="170"/>
        <v/>
      </c>
      <c r="J1073" s="29" t="str">
        <f t="shared" si="171"/>
        <v/>
      </c>
      <c r="N1073" s="21" t="str">
        <f t="shared" si="172"/>
        <v/>
      </c>
      <c r="O1073" t="str">
        <f t="shared" si="173"/>
        <v/>
      </c>
      <c r="Q1073" s="29" t="str">
        <f t="shared" si="176"/>
        <v/>
      </c>
      <c r="S1073" t="str">
        <f t="shared" si="174"/>
        <v/>
      </c>
      <c r="AA1073" s="21" t="str">
        <f t="shared" si="168"/>
        <v/>
      </c>
      <c r="AB1073" t="str">
        <f t="shared" si="175"/>
        <v/>
      </c>
    </row>
    <row r="1074" spans="8:28" x14ac:dyDescent="0.3">
      <c r="H1074" s="21" t="str">
        <f t="shared" si="169"/>
        <v/>
      </c>
      <c r="I1074" s="21" t="str">
        <f t="shared" si="170"/>
        <v/>
      </c>
      <c r="J1074" s="29" t="str">
        <f t="shared" si="171"/>
        <v/>
      </c>
      <c r="N1074" s="21" t="str">
        <f t="shared" si="172"/>
        <v/>
      </c>
      <c r="O1074" t="str">
        <f t="shared" si="173"/>
        <v/>
      </c>
      <c r="Q1074" s="29" t="str">
        <f t="shared" si="176"/>
        <v/>
      </c>
      <c r="S1074" t="str">
        <f t="shared" si="174"/>
        <v/>
      </c>
      <c r="AA1074" s="21" t="str">
        <f t="shared" si="168"/>
        <v/>
      </c>
      <c r="AB1074" t="str">
        <f t="shared" si="175"/>
        <v/>
      </c>
    </row>
    <row r="1075" spans="8:28" x14ac:dyDescent="0.3">
      <c r="H1075" s="21" t="str">
        <f t="shared" si="169"/>
        <v/>
      </c>
      <c r="I1075" s="21" t="str">
        <f t="shared" si="170"/>
        <v/>
      </c>
      <c r="J1075" s="29" t="str">
        <f t="shared" si="171"/>
        <v/>
      </c>
      <c r="N1075" s="21" t="str">
        <f t="shared" si="172"/>
        <v/>
      </c>
      <c r="O1075" t="str">
        <f t="shared" si="173"/>
        <v/>
      </c>
      <c r="Q1075" s="29" t="str">
        <f t="shared" si="176"/>
        <v/>
      </c>
      <c r="S1075" t="str">
        <f t="shared" si="174"/>
        <v/>
      </c>
      <c r="AA1075" s="21" t="str">
        <f t="shared" si="168"/>
        <v/>
      </c>
      <c r="AB1075" t="str">
        <f t="shared" si="175"/>
        <v/>
      </c>
    </row>
    <row r="1076" spans="8:28" x14ac:dyDescent="0.3">
      <c r="H1076" s="21" t="str">
        <f t="shared" si="169"/>
        <v/>
      </c>
      <c r="I1076" s="21" t="str">
        <f t="shared" si="170"/>
        <v/>
      </c>
      <c r="J1076" s="29" t="str">
        <f t="shared" si="171"/>
        <v/>
      </c>
      <c r="N1076" s="21" t="str">
        <f t="shared" si="172"/>
        <v/>
      </c>
      <c r="O1076" t="str">
        <f t="shared" si="173"/>
        <v/>
      </c>
      <c r="Q1076" s="29" t="str">
        <f t="shared" si="176"/>
        <v/>
      </c>
      <c r="S1076" t="str">
        <f t="shared" si="174"/>
        <v/>
      </c>
      <c r="AA1076" s="21" t="str">
        <f t="shared" si="168"/>
        <v/>
      </c>
      <c r="AB1076" t="str">
        <f t="shared" si="175"/>
        <v/>
      </c>
    </row>
    <row r="1077" spans="8:28" x14ac:dyDescent="0.3">
      <c r="H1077" s="21" t="str">
        <f t="shared" si="169"/>
        <v/>
      </c>
      <c r="I1077" s="21" t="str">
        <f t="shared" si="170"/>
        <v/>
      </c>
      <c r="J1077" s="29" t="str">
        <f t="shared" si="171"/>
        <v/>
      </c>
      <c r="N1077" s="21" t="str">
        <f t="shared" si="172"/>
        <v/>
      </c>
      <c r="O1077" t="str">
        <f t="shared" si="173"/>
        <v/>
      </c>
      <c r="Q1077" s="29" t="str">
        <f t="shared" si="176"/>
        <v/>
      </c>
      <c r="S1077" t="str">
        <f t="shared" si="174"/>
        <v/>
      </c>
      <c r="AA1077" s="21" t="str">
        <f t="shared" si="168"/>
        <v/>
      </c>
      <c r="AB1077" t="str">
        <f t="shared" si="175"/>
        <v/>
      </c>
    </row>
    <row r="1078" spans="8:28" x14ac:dyDescent="0.3">
      <c r="H1078" s="21" t="str">
        <f t="shared" si="169"/>
        <v/>
      </c>
      <c r="I1078" s="21" t="str">
        <f t="shared" si="170"/>
        <v/>
      </c>
      <c r="J1078" s="29" t="str">
        <f t="shared" si="171"/>
        <v/>
      </c>
      <c r="N1078" s="21" t="str">
        <f t="shared" si="172"/>
        <v/>
      </c>
      <c r="O1078" t="str">
        <f t="shared" si="173"/>
        <v/>
      </c>
      <c r="Q1078" s="29" t="str">
        <f t="shared" si="176"/>
        <v/>
      </c>
      <c r="S1078" t="str">
        <f t="shared" si="174"/>
        <v/>
      </c>
      <c r="AA1078" s="21" t="str">
        <f t="shared" si="168"/>
        <v/>
      </c>
      <c r="AB1078" t="str">
        <f t="shared" si="175"/>
        <v/>
      </c>
    </row>
    <row r="1079" spans="8:28" x14ac:dyDescent="0.3">
      <c r="H1079" s="21" t="str">
        <f t="shared" si="169"/>
        <v/>
      </c>
      <c r="I1079" s="21" t="str">
        <f t="shared" si="170"/>
        <v/>
      </c>
      <c r="J1079" s="29" t="str">
        <f t="shared" si="171"/>
        <v/>
      </c>
      <c r="N1079" s="21" t="str">
        <f t="shared" si="172"/>
        <v/>
      </c>
      <c r="O1079" t="str">
        <f t="shared" si="173"/>
        <v/>
      </c>
      <c r="Q1079" s="29" t="str">
        <f t="shared" si="176"/>
        <v/>
      </c>
      <c r="S1079" t="str">
        <f t="shared" si="174"/>
        <v/>
      </c>
      <c r="AA1079" s="21" t="str">
        <f t="shared" si="168"/>
        <v/>
      </c>
      <c r="AB1079" t="str">
        <f t="shared" si="175"/>
        <v/>
      </c>
    </row>
    <row r="1080" spans="8:28" x14ac:dyDescent="0.3">
      <c r="H1080" s="21" t="str">
        <f t="shared" si="169"/>
        <v/>
      </c>
      <c r="I1080" s="21" t="str">
        <f t="shared" si="170"/>
        <v/>
      </c>
      <c r="J1080" s="29" t="str">
        <f t="shared" si="171"/>
        <v/>
      </c>
      <c r="N1080" s="21" t="str">
        <f t="shared" si="172"/>
        <v/>
      </c>
      <c r="O1080" t="str">
        <f t="shared" si="173"/>
        <v/>
      </c>
      <c r="Q1080" s="29" t="str">
        <f t="shared" si="176"/>
        <v/>
      </c>
      <c r="S1080" t="str">
        <f t="shared" si="174"/>
        <v/>
      </c>
      <c r="AA1080" s="21" t="str">
        <f t="shared" ref="AA1080:AA1143" si="177">+IF(Y1080="","",AA1079+1)</f>
        <v/>
      </c>
      <c r="AB1080" t="str">
        <f t="shared" si="175"/>
        <v/>
      </c>
    </row>
    <row r="1081" spans="8:28" x14ac:dyDescent="0.3">
      <c r="H1081" s="21" t="str">
        <f t="shared" si="169"/>
        <v/>
      </c>
      <c r="I1081" s="21" t="str">
        <f t="shared" si="170"/>
        <v/>
      </c>
      <c r="J1081" s="29" t="str">
        <f t="shared" si="171"/>
        <v/>
      </c>
      <c r="N1081" s="21" t="str">
        <f t="shared" si="172"/>
        <v/>
      </c>
      <c r="O1081" t="str">
        <f t="shared" si="173"/>
        <v/>
      </c>
      <c r="Q1081" s="29" t="str">
        <f t="shared" si="176"/>
        <v/>
      </c>
      <c r="S1081" t="str">
        <f t="shared" si="174"/>
        <v/>
      </c>
      <c r="AA1081" s="21" t="str">
        <f t="shared" si="177"/>
        <v/>
      </c>
      <c r="AB1081" t="str">
        <f t="shared" si="175"/>
        <v/>
      </c>
    </row>
    <row r="1082" spans="8:28" x14ac:dyDescent="0.3">
      <c r="H1082" s="21" t="str">
        <f t="shared" si="169"/>
        <v/>
      </c>
      <c r="I1082" s="21" t="str">
        <f t="shared" si="170"/>
        <v/>
      </c>
      <c r="J1082" s="29" t="str">
        <f t="shared" si="171"/>
        <v/>
      </c>
      <c r="N1082" s="21" t="str">
        <f t="shared" si="172"/>
        <v/>
      </c>
      <c r="O1082" t="str">
        <f t="shared" si="173"/>
        <v/>
      </c>
      <c r="Q1082" s="29" t="str">
        <f t="shared" si="176"/>
        <v/>
      </c>
      <c r="S1082" t="str">
        <f t="shared" si="174"/>
        <v/>
      </c>
      <c r="AA1082" s="21" t="str">
        <f t="shared" si="177"/>
        <v/>
      </c>
      <c r="AB1082" t="str">
        <f t="shared" si="175"/>
        <v/>
      </c>
    </row>
    <row r="1083" spans="8:28" x14ac:dyDescent="0.3">
      <c r="H1083" s="21" t="str">
        <f t="shared" si="169"/>
        <v/>
      </c>
      <c r="I1083" s="21" t="str">
        <f t="shared" si="170"/>
        <v/>
      </c>
      <c r="J1083" s="29" t="str">
        <f t="shared" si="171"/>
        <v/>
      </c>
      <c r="N1083" s="21" t="str">
        <f t="shared" si="172"/>
        <v/>
      </c>
      <c r="O1083" t="str">
        <f t="shared" si="173"/>
        <v/>
      </c>
      <c r="Q1083" s="29" t="str">
        <f t="shared" si="176"/>
        <v/>
      </c>
      <c r="S1083" t="str">
        <f t="shared" si="174"/>
        <v/>
      </c>
      <c r="AA1083" s="21" t="str">
        <f t="shared" si="177"/>
        <v/>
      </c>
      <c r="AB1083" t="str">
        <f t="shared" si="175"/>
        <v/>
      </c>
    </row>
    <row r="1084" spans="8:28" x14ac:dyDescent="0.3">
      <c r="H1084" s="21" t="str">
        <f t="shared" si="169"/>
        <v/>
      </c>
      <c r="I1084" s="21" t="str">
        <f t="shared" si="170"/>
        <v/>
      </c>
      <c r="J1084" s="29" t="str">
        <f t="shared" si="171"/>
        <v/>
      </c>
      <c r="N1084" s="21" t="str">
        <f t="shared" si="172"/>
        <v/>
      </c>
      <c r="O1084" t="str">
        <f t="shared" si="173"/>
        <v/>
      </c>
      <c r="Q1084" s="29" t="str">
        <f t="shared" si="176"/>
        <v/>
      </c>
      <c r="S1084" t="str">
        <f t="shared" si="174"/>
        <v/>
      </c>
      <c r="AA1084" s="21" t="str">
        <f t="shared" si="177"/>
        <v/>
      </c>
      <c r="AB1084" t="str">
        <f t="shared" si="175"/>
        <v/>
      </c>
    </row>
    <row r="1085" spans="8:28" x14ac:dyDescent="0.3">
      <c r="H1085" s="21" t="str">
        <f t="shared" si="169"/>
        <v/>
      </c>
      <c r="I1085" s="21" t="str">
        <f t="shared" si="170"/>
        <v/>
      </c>
      <c r="J1085" s="29" t="str">
        <f t="shared" si="171"/>
        <v/>
      </c>
      <c r="N1085" s="21" t="str">
        <f t="shared" si="172"/>
        <v/>
      </c>
      <c r="O1085" t="str">
        <f t="shared" si="173"/>
        <v/>
      </c>
      <c r="Q1085" s="29" t="str">
        <f t="shared" si="176"/>
        <v/>
      </c>
      <c r="S1085" t="str">
        <f t="shared" si="174"/>
        <v/>
      </c>
      <c r="AA1085" s="21" t="str">
        <f t="shared" si="177"/>
        <v/>
      </c>
      <c r="AB1085" t="str">
        <f t="shared" si="175"/>
        <v/>
      </c>
    </row>
    <row r="1086" spans="8:28" x14ac:dyDescent="0.3">
      <c r="H1086" s="21" t="str">
        <f t="shared" si="169"/>
        <v/>
      </c>
      <c r="I1086" s="21" t="str">
        <f t="shared" si="170"/>
        <v/>
      </c>
      <c r="J1086" s="29" t="str">
        <f t="shared" si="171"/>
        <v/>
      </c>
      <c r="N1086" s="21" t="str">
        <f t="shared" si="172"/>
        <v/>
      </c>
      <c r="O1086" t="str">
        <f t="shared" si="173"/>
        <v/>
      </c>
      <c r="Q1086" s="29" t="str">
        <f t="shared" si="176"/>
        <v/>
      </c>
      <c r="S1086" t="str">
        <f t="shared" si="174"/>
        <v/>
      </c>
      <c r="AA1086" s="21" t="str">
        <f t="shared" si="177"/>
        <v/>
      </c>
      <c r="AB1086" t="str">
        <f t="shared" si="175"/>
        <v/>
      </c>
    </row>
    <row r="1087" spans="8:28" x14ac:dyDescent="0.3">
      <c r="H1087" s="21" t="str">
        <f t="shared" si="169"/>
        <v/>
      </c>
      <c r="I1087" s="21" t="str">
        <f t="shared" si="170"/>
        <v/>
      </c>
      <c r="J1087" s="29" t="str">
        <f t="shared" si="171"/>
        <v/>
      </c>
      <c r="N1087" s="21" t="str">
        <f t="shared" si="172"/>
        <v/>
      </c>
      <c r="O1087" t="str">
        <f t="shared" si="173"/>
        <v/>
      </c>
      <c r="Q1087" s="29" t="str">
        <f t="shared" si="176"/>
        <v/>
      </c>
      <c r="S1087" t="str">
        <f t="shared" si="174"/>
        <v/>
      </c>
      <c r="AA1087" s="21" t="str">
        <f t="shared" si="177"/>
        <v/>
      </c>
      <c r="AB1087" t="str">
        <f t="shared" si="175"/>
        <v/>
      </c>
    </row>
    <row r="1088" spans="8:28" x14ac:dyDescent="0.3">
      <c r="H1088" s="21" t="str">
        <f t="shared" si="169"/>
        <v/>
      </c>
      <c r="I1088" s="21" t="str">
        <f t="shared" si="170"/>
        <v/>
      </c>
      <c r="J1088" s="29" t="str">
        <f t="shared" si="171"/>
        <v/>
      </c>
      <c r="N1088" s="21" t="str">
        <f t="shared" si="172"/>
        <v/>
      </c>
      <c r="O1088" t="str">
        <f t="shared" si="173"/>
        <v/>
      </c>
      <c r="Q1088" s="29" t="str">
        <f t="shared" si="176"/>
        <v/>
      </c>
      <c r="S1088" t="str">
        <f t="shared" si="174"/>
        <v/>
      </c>
      <c r="AA1088" s="21" t="str">
        <f t="shared" si="177"/>
        <v/>
      </c>
      <c r="AB1088" t="str">
        <f t="shared" si="175"/>
        <v/>
      </c>
    </row>
    <row r="1089" spans="8:28" x14ac:dyDescent="0.3">
      <c r="H1089" s="21" t="str">
        <f t="shared" si="169"/>
        <v/>
      </c>
      <c r="I1089" s="21" t="str">
        <f t="shared" si="170"/>
        <v/>
      </c>
      <c r="J1089" s="29" t="str">
        <f t="shared" si="171"/>
        <v/>
      </c>
      <c r="N1089" s="21" t="str">
        <f t="shared" si="172"/>
        <v/>
      </c>
      <c r="O1089" t="str">
        <f t="shared" si="173"/>
        <v/>
      </c>
      <c r="Q1089" s="29" t="str">
        <f t="shared" si="176"/>
        <v/>
      </c>
      <c r="S1089" t="str">
        <f t="shared" si="174"/>
        <v/>
      </c>
      <c r="AA1089" s="21" t="str">
        <f t="shared" si="177"/>
        <v/>
      </c>
      <c r="AB1089" t="str">
        <f t="shared" si="175"/>
        <v/>
      </c>
    </row>
    <row r="1090" spans="8:28" x14ac:dyDescent="0.3">
      <c r="H1090" s="21" t="str">
        <f t="shared" si="169"/>
        <v/>
      </c>
      <c r="I1090" s="21" t="str">
        <f t="shared" si="170"/>
        <v/>
      </c>
      <c r="J1090" s="29" t="str">
        <f t="shared" si="171"/>
        <v/>
      </c>
      <c r="N1090" s="21" t="str">
        <f t="shared" si="172"/>
        <v/>
      </c>
      <c r="O1090" t="str">
        <f t="shared" si="173"/>
        <v/>
      </c>
      <c r="Q1090" s="29" t="str">
        <f t="shared" si="176"/>
        <v/>
      </c>
      <c r="S1090" t="str">
        <f t="shared" si="174"/>
        <v/>
      </c>
      <c r="AA1090" s="21" t="str">
        <f t="shared" si="177"/>
        <v/>
      </c>
      <c r="AB1090" t="str">
        <f t="shared" si="175"/>
        <v/>
      </c>
    </row>
    <row r="1091" spans="8:28" x14ac:dyDescent="0.3">
      <c r="H1091" s="21" t="str">
        <f t="shared" si="169"/>
        <v/>
      </c>
      <c r="I1091" s="21" t="str">
        <f t="shared" si="170"/>
        <v/>
      </c>
      <c r="J1091" s="29" t="str">
        <f t="shared" si="171"/>
        <v/>
      </c>
      <c r="N1091" s="21" t="str">
        <f t="shared" si="172"/>
        <v/>
      </c>
      <c r="O1091" t="str">
        <f t="shared" si="173"/>
        <v/>
      </c>
      <c r="Q1091" s="29" t="str">
        <f t="shared" si="176"/>
        <v/>
      </c>
      <c r="S1091" t="str">
        <f t="shared" si="174"/>
        <v/>
      </c>
      <c r="AA1091" s="21" t="str">
        <f t="shared" si="177"/>
        <v/>
      </c>
      <c r="AB1091" t="str">
        <f t="shared" si="175"/>
        <v/>
      </c>
    </row>
    <row r="1092" spans="8:28" x14ac:dyDescent="0.3">
      <c r="H1092" s="21" t="str">
        <f t="shared" si="169"/>
        <v/>
      </c>
      <c r="I1092" s="21" t="str">
        <f t="shared" si="170"/>
        <v/>
      </c>
      <c r="J1092" s="29" t="str">
        <f t="shared" si="171"/>
        <v/>
      </c>
      <c r="N1092" s="21" t="str">
        <f t="shared" si="172"/>
        <v/>
      </c>
      <c r="O1092" t="str">
        <f t="shared" si="173"/>
        <v/>
      </c>
      <c r="Q1092" s="29" t="str">
        <f t="shared" si="176"/>
        <v/>
      </c>
      <c r="S1092" t="str">
        <f t="shared" si="174"/>
        <v/>
      </c>
      <c r="AA1092" s="21" t="str">
        <f t="shared" si="177"/>
        <v/>
      </c>
      <c r="AB1092" t="str">
        <f t="shared" si="175"/>
        <v/>
      </c>
    </row>
    <row r="1093" spans="8:28" x14ac:dyDescent="0.3">
      <c r="H1093" s="21" t="str">
        <f t="shared" ref="H1093:H1156" si="178">+IF(G1093="","",H1092+1)</f>
        <v/>
      </c>
      <c r="I1093" s="21" t="str">
        <f t="shared" ref="I1093:I1156" si="179">+IF(H1093="","",I1092+1)</f>
        <v/>
      </c>
      <c r="J1093" s="29" t="str">
        <f t="shared" ref="J1093:J1156" si="180">+IF(G1093="","","T-"&amp;VLOOKUP(H1093,$A$4:$C$46,3,0)+I1093-1)</f>
        <v/>
      </c>
      <c r="N1093" s="21" t="str">
        <f t="shared" ref="N1093:N1156" si="181">+IF(L1093="","",N1092+1)</f>
        <v/>
      </c>
      <c r="O1093" t="str">
        <f t="shared" ref="O1093:O1156" si="182">+IF(L1093="","","C-"&amp;VLOOKUP(M1093,$A$4:$C$495,3,0)+N1093)</f>
        <v/>
      </c>
      <c r="Q1093" s="29" t="str">
        <f t="shared" si="176"/>
        <v/>
      </c>
      <c r="S1093" t="str">
        <f t="shared" ref="S1093:S1156" si="183">+Q1093</f>
        <v/>
      </c>
      <c r="AA1093" s="21" t="str">
        <f t="shared" si="177"/>
        <v/>
      </c>
      <c r="AB1093" t="str">
        <f t="shared" ref="AB1093:AB1156" si="184">+IF(Y1093="","","M-"&amp;VLOOKUP(Z1093,$A$4:$C$390,3,0)+AA1093)</f>
        <v/>
      </c>
    </row>
    <row r="1094" spans="8:28" x14ac:dyDescent="0.3">
      <c r="H1094" s="21" t="str">
        <f t="shared" si="178"/>
        <v/>
      </c>
      <c r="I1094" s="21" t="str">
        <f t="shared" si="179"/>
        <v/>
      </c>
      <c r="J1094" s="29" t="str">
        <f t="shared" si="180"/>
        <v/>
      </c>
      <c r="N1094" s="21" t="str">
        <f t="shared" si="181"/>
        <v/>
      </c>
      <c r="O1094" t="str">
        <f t="shared" si="182"/>
        <v/>
      </c>
      <c r="Q1094" s="29" t="str">
        <f t="shared" ref="Q1094:Q1157" si="185">++IF(R1094="","",Q1093+1)</f>
        <v/>
      </c>
      <c r="S1094" t="str">
        <f t="shared" si="183"/>
        <v/>
      </c>
      <c r="AA1094" s="21" t="str">
        <f t="shared" si="177"/>
        <v/>
      </c>
      <c r="AB1094" t="str">
        <f t="shared" si="184"/>
        <v/>
      </c>
    </row>
    <row r="1095" spans="8:28" x14ac:dyDescent="0.3">
      <c r="H1095" s="21" t="str">
        <f t="shared" si="178"/>
        <v/>
      </c>
      <c r="I1095" s="21" t="str">
        <f t="shared" si="179"/>
        <v/>
      </c>
      <c r="J1095" s="29" t="str">
        <f t="shared" si="180"/>
        <v/>
      </c>
      <c r="N1095" s="21" t="str">
        <f t="shared" si="181"/>
        <v/>
      </c>
      <c r="O1095" t="str">
        <f t="shared" si="182"/>
        <v/>
      </c>
      <c r="Q1095" s="29" t="str">
        <f t="shared" si="185"/>
        <v/>
      </c>
      <c r="S1095" t="str">
        <f t="shared" si="183"/>
        <v/>
      </c>
      <c r="AA1095" s="21" t="str">
        <f t="shared" si="177"/>
        <v/>
      </c>
      <c r="AB1095" t="str">
        <f t="shared" si="184"/>
        <v/>
      </c>
    </row>
    <row r="1096" spans="8:28" x14ac:dyDescent="0.3">
      <c r="H1096" s="21" t="str">
        <f t="shared" si="178"/>
        <v/>
      </c>
      <c r="I1096" s="21" t="str">
        <f t="shared" si="179"/>
        <v/>
      </c>
      <c r="J1096" s="29" t="str">
        <f t="shared" si="180"/>
        <v/>
      </c>
      <c r="N1096" s="21" t="str">
        <f t="shared" si="181"/>
        <v/>
      </c>
      <c r="O1096" t="str">
        <f t="shared" si="182"/>
        <v/>
      </c>
      <c r="Q1096" s="29" t="str">
        <f t="shared" si="185"/>
        <v/>
      </c>
      <c r="S1096" t="str">
        <f t="shared" si="183"/>
        <v/>
      </c>
      <c r="AA1096" s="21" t="str">
        <f t="shared" si="177"/>
        <v/>
      </c>
      <c r="AB1096" t="str">
        <f t="shared" si="184"/>
        <v/>
      </c>
    </row>
    <row r="1097" spans="8:28" x14ac:dyDescent="0.3">
      <c r="H1097" s="21" t="str">
        <f t="shared" si="178"/>
        <v/>
      </c>
      <c r="I1097" s="21" t="str">
        <f t="shared" si="179"/>
        <v/>
      </c>
      <c r="J1097" s="29" t="str">
        <f t="shared" si="180"/>
        <v/>
      </c>
      <c r="N1097" s="21" t="str">
        <f t="shared" si="181"/>
        <v/>
      </c>
      <c r="O1097" t="str">
        <f t="shared" si="182"/>
        <v/>
      </c>
      <c r="Q1097" s="29" t="str">
        <f t="shared" si="185"/>
        <v/>
      </c>
      <c r="S1097" t="str">
        <f t="shared" si="183"/>
        <v/>
      </c>
      <c r="AA1097" s="21" t="str">
        <f t="shared" si="177"/>
        <v/>
      </c>
      <c r="AB1097" t="str">
        <f t="shared" si="184"/>
        <v/>
      </c>
    </row>
    <row r="1098" spans="8:28" x14ac:dyDescent="0.3">
      <c r="H1098" s="21" t="str">
        <f t="shared" si="178"/>
        <v/>
      </c>
      <c r="I1098" s="21" t="str">
        <f t="shared" si="179"/>
        <v/>
      </c>
      <c r="J1098" s="29" t="str">
        <f t="shared" si="180"/>
        <v/>
      </c>
      <c r="N1098" s="21" t="str">
        <f t="shared" si="181"/>
        <v/>
      </c>
      <c r="O1098" t="str">
        <f t="shared" si="182"/>
        <v/>
      </c>
      <c r="Q1098" s="29" t="str">
        <f t="shared" si="185"/>
        <v/>
      </c>
      <c r="S1098" t="str">
        <f t="shared" si="183"/>
        <v/>
      </c>
      <c r="AA1098" s="21" t="str">
        <f t="shared" si="177"/>
        <v/>
      </c>
      <c r="AB1098" t="str">
        <f t="shared" si="184"/>
        <v/>
      </c>
    </row>
    <row r="1099" spans="8:28" x14ac:dyDescent="0.3">
      <c r="H1099" s="21" t="str">
        <f t="shared" si="178"/>
        <v/>
      </c>
      <c r="I1099" s="21" t="str">
        <f t="shared" si="179"/>
        <v/>
      </c>
      <c r="J1099" s="29" t="str">
        <f t="shared" si="180"/>
        <v/>
      </c>
      <c r="N1099" s="21" t="str">
        <f t="shared" si="181"/>
        <v/>
      </c>
      <c r="O1099" t="str">
        <f t="shared" si="182"/>
        <v/>
      </c>
      <c r="Q1099" s="29" t="str">
        <f t="shared" si="185"/>
        <v/>
      </c>
      <c r="S1099" t="str">
        <f t="shared" si="183"/>
        <v/>
      </c>
      <c r="AA1099" s="21" t="str">
        <f t="shared" si="177"/>
        <v/>
      </c>
      <c r="AB1099" t="str">
        <f t="shared" si="184"/>
        <v/>
      </c>
    </row>
    <row r="1100" spans="8:28" x14ac:dyDescent="0.3">
      <c r="H1100" s="21" t="str">
        <f t="shared" si="178"/>
        <v/>
      </c>
      <c r="I1100" s="21" t="str">
        <f t="shared" si="179"/>
        <v/>
      </c>
      <c r="J1100" s="29" t="str">
        <f t="shared" si="180"/>
        <v/>
      </c>
      <c r="N1100" s="21" t="str">
        <f t="shared" si="181"/>
        <v/>
      </c>
      <c r="O1100" t="str">
        <f t="shared" si="182"/>
        <v/>
      </c>
      <c r="Q1100" s="29" t="str">
        <f t="shared" si="185"/>
        <v/>
      </c>
      <c r="S1100" t="str">
        <f t="shared" si="183"/>
        <v/>
      </c>
      <c r="AA1100" s="21" t="str">
        <f t="shared" si="177"/>
        <v/>
      </c>
      <c r="AB1100" t="str">
        <f t="shared" si="184"/>
        <v/>
      </c>
    </row>
    <row r="1101" spans="8:28" x14ac:dyDescent="0.3">
      <c r="H1101" s="21" t="str">
        <f t="shared" si="178"/>
        <v/>
      </c>
      <c r="I1101" s="21" t="str">
        <f t="shared" si="179"/>
        <v/>
      </c>
      <c r="J1101" s="29" t="str">
        <f t="shared" si="180"/>
        <v/>
      </c>
      <c r="N1101" s="21" t="str">
        <f t="shared" si="181"/>
        <v/>
      </c>
      <c r="O1101" t="str">
        <f t="shared" si="182"/>
        <v/>
      </c>
      <c r="Q1101" s="29" t="str">
        <f t="shared" si="185"/>
        <v/>
      </c>
      <c r="S1101" t="str">
        <f t="shared" si="183"/>
        <v/>
      </c>
      <c r="AA1101" s="21" t="str">
        <f t="shared" si="177"/>
        <v/>
      </c>
      <c r="AB1101" t="str">
        <f t="shared" si="184"/>
        <v/>
      </c>
    </row>
    <row r="1102" spans="8:28" x14ac:dyDescent="0.3">
      <c r="H1102" s="21" t="str">
        <f t="shared" si="178"/>
        <v/>
      </c>
      <c r="I1102" s="21" t="str">
        <f t="shared" si="179"/>
        <v/>
      </c>
      <c r="J1102" s="29" t="str">
        <f t="shared" si="180"/>
        <v/>
      </c>
      <c r="N1102" s="21" t="str">
        <f t="shared" si="181"/>
        <v/>
      </c>
      <c r="O1102" t="str">
        <f t="shared" si="182"/>
        <v/>
      </c>
      <c r="Q1102" s="29" t="str">
        <f t="shared" si="185"/>
        <v/>
      </c>
      <c r="S1102" t="str">
        <f t="shared" si="183"/>
        <v/>
      </c>
      <c r="AA1102" s="21" t="str">
        <f t="shared" si="177"/>
        <v/>
      </c>
      <c r="AB1102" t="str">
        <f t="shared" si="184"/>
        <v/>
      </c>
    </row>
    <row r="1103" spans="8:28" x14ac:dyDescent="0.3">
      <c r="H1103" s="21" t="str">
        <f t="shared" si="178"/>
        <v/>
      </c>
      <c r="I1103" s="21" t="str">
        <f t="shared" si="179"/>
        <v/>
      </c>
      <c r="J1103" s="29" t="str">
        <f t="shared" si="180"/>
        <v/>
      </c>
      <c r="N1103" s="21" t="str">
        <f t="shared" si="181"/>
        <v/>
      </c>
      <c r="O1103" t="str">
        <f t="shared" si="182"/>
        <v/>
      </c>
      <c r="Q1103" s="29" t="str">
        <f t="shared" si="185"/>
        <v/>
      </c>
      <c r="S1103" t="str">
        <f t="shared" si="183"/>
        <v/>
      </c>
      <c r="AA1103" s="21" t="str">
        <f t="shared" si="177"/>
        <v/>
      </c>
      <c r="AB1103" t="str">
        <f t="shared" si="184"/>
        <v/>
      </c>
    </row>
    <row r="1104" spans="8:28" x14ac:dyDescent="0.3">
      <c r="H1104" s="21" t="str">
        <f t="shared" si="178"/>
        <v/>
      </c>
      <c r="I1104" s="21" t="str">
        <f t="shared" si="179"/>
        <v/>
      </c>
      <c r="J1104" s="29" t="str">
        <f t="shared" si="180"/>
        <v/>
      </c>
      <c r="N1104" s="21" t="str">
        <f t="shared" si="181"/>
        <v/>
      </c>
      <c r="O1104" t="str">
        <f t="shared" si="182"/>
        <v/>
      </c>
      <c r="Q1104" s="29" t="str">
        <f t="shared" si="185"/>
        <v/>
      </c>
      <c r="S1104" t="str">
        <f t="shared" si="183"/>
        <v/>
      </c>
      <c r="AA1104" s="21" t="str">
        <f t="shared" si="177"/>
        <v/>
      </c>
      <c r="AB1104" t="str">
        <f t="shared" si="184"/>
        <v/>
      </c>
    </row>
    <row r="1105" spans="8:28" x14ac:dyDescent="0.3">
      <c r="H1105" s="21" t="str">
        <f t="shared" si="178"/>
        <v/>
      </c>
      <c r="I1105" s="21" t="str">
        <f t="shared" si="179"/>
        <v/>
      </c>
      <c r="J1105" s="29" t="str">
        <f t="shared" si="180"/>
        <v/>
      </c>
      <c r="N1105" s="21" t="str">
        <f t="shared" si="181"/>
        <v/>
      </c>
      <c r="O1105" t="str">
        <f t="shared" si="182"/>
        <v/>
      </c>
      <c r="Q1105" s="29" t="str">
        <f t="shared" si="185"/>
        <v/>
      </c>
      <c r="S1105" t="str">
        <f t="shared" si="183"/>
        <v/>
      </c>
      <c r="AA1105" s="21" t="str">
        <f t="shared" si="177"/>
        <v/>
      </c>
      <c r="AB1105" t="str">
        <f t="shared" si="184"/>
        <v/>
      </c>
    </row>
    <row r="1106" spans="8:28" x14ac:dyDescent="0.3">
      <c r="H1106" s="21" t="str">
        <f t="shared" si="178"/>
        <v/>
      </c>
      <c r="I1106" s="21" t="str">
        <f t="shared" si="179"/>
        <v/>
      </c>
      <c r="J1106" s="29" t="str">
        <f t="shared" si="180"/>
        <v/>
      </c>
      <c r="N1106" s="21" t="str">
        <f t="shared" si="181"/>
        <v/>
      </c>
      <c r="O1106" t="str">
        <f t="shared" si="182"/>
        <v/>
      </c>
      <c r="Q1106" s="29" t="str">
        <f t="shared" si="185"/>
        <v/>
      </c>
      <c r="S1106" t="str">
        <f t="shared" si="183"/>
        <v/>
      </c>
      <c r="AA1106" s="21" t="str">
        <f t="shared" si="177"/>
        <v/>
      </c>
      <c r="AB1106" t="str">
        <f t="shared" si="184"/>
        <v/>
      </c>
    </row>
    <row r="1107" spans="8:28" x14ac:dyDescent="0.3">
      <c r="H1107" s="21" t="str">
        <f t="shared" si="178"/>
        <v/>
      </c>
      <c r="I1107" s="21" t="str">
        <f t="shared" si="179"/>
        <v/>
      </c>
      <c r="J1107" s="29" t="str">
        <f t="shared" si="180"/>
        <v/>
      </c>
      <c r="N1107" s="21" t="str">
        <f t="shared" si="181"/>
        <v/>
      </c>
      <c r="O1107" t="str">
        <f t="shared" si="182"/>
        <v/>
      </c>
      <c r="Q1107" s="29" t="str">
        <f t="shared" si="185"/>
        <v/>
      </c>
      <c r="S1107" t="str">
        <f t="shared" si="183"/>
        <v/>
      </c>
      <c r="AA1107" s="21" t="str">
        <f t="shared" si="177"/>
        <v/>
      </c>
      <c r="AB1107" t="str">
        <f t="shared" si="184"/>
        <v/>
      </c>
    </row>
    <row r="1108" spans="8:28" x14ac:dyDescent="0.3">
      <c r="H1108" s="21" t="str">
        <f t="shared" si="178"/>
        <v/>
      </c>
      <c r="I1108" s="21" t="str">
        <f t="shared" si="179"/>
        <v/>
      </c>
      <c r="J1108" s="29" t="str">
        <f t="shared" si="180"/>
        <v/>
      </c>
      <c r="N1108" s="21" t="str">
        <f t="shared" si="181"/>
        <v/>
      </c>
      <c r="O1108" t="str">
        <f t="shared" si="182"/>
        <v/>
      </c>
      <c r="Q1108" s="29" t="str">
        <f t="shared" si="185"/>
        <v/>
      </c>
      <c r="S1108" t="str">
        <f t="shared" si="183"/>
        <v/>
      </c>
      <c r="AA1108" s="21" t="str">
        <f t="shared" si="177"/>
        <v/>
      </c>
      <c r="AB1108" t="str">
        <f t="shared" si="184"/>
        <v/>
      </c>
    </row>
    <row r="1109" spans="8:28" x14ac:dyDescent="0.3">
      <c r="H1109" s="21" t="str">
        <f t="shared" si="178"/>
        <v/>
      </c>
      <c r="I1109" s="21" t="str">
        <f t="shared" si="179"/>
        <v/>
      </c>
      <c r="J1109" s="29" t="str">
        <f t="shared" si="180"/>
        <v/>
      </c>
      <c r="N1109" s="21" t="str">
        <f t="shared" si="181"/>
        <v/>
      </c>
      <c r="O1109" t="str">
        <f t="shared" si="182"/>
        <v/>
      </c>
      <c r="Q1109" s="29" t="str">
        <f t="shared" si="185"/>
        <v/>
      </c>
      <c r="S1109" t="str">
        <f t="shared" si="183"/>
        <v/>
      </c>
      <c r="AA1109" s="21" t="str">
        <f t="shared" si="177"/>
        <v/>
      </c>
      <c r="AB1109" t="str">
        <f t="shared" si="184"/>
        <v/>
      </c>
    </row>
    <row r="1110" spans="8:28" x14ac:dyDescent="0.3">
      <c r="H1110" s="21" t="str">
        <f t="shared" si="178"/>
        <v/>
      </c>
      <c r="I1110" s="21" t="str">
        <f t="shared" si="179"/>
        <v/>
      </c>
      <c r="J1110" s="29" t="str">
        <f t="shared" si="180"/>
        <v/>
      </c>
      <c r="N1110" s="21" t="str">
        <f t="shared" si="181"/>
        <v/>
      </c>
      <c r="O1110" t="str">
        <f t="shared" si="182"/>
        <v/>
      </c>
      <c r="Q1110" s="29" t="str">
        <f t="shared" si="185"/>
        <v/>
      </c>
      <c r="S1110" t="str">
        <f t="shared" si="183"/>
        <v/>
      </c>
      <c r="AA1110" s="21" t="str">
        <f t="shared" si="177"/>
        <v/>
      </c>
      <c r="AB1110" t="str">
        <f t="shared" si="184"/>
        <v/>
      </c>
    </row>
    <row r="1111" spans="8:28" x14ac:dyDescent="0.3">
      <c r="H1111" s="21" t="str">
        <f t="shared" si="178"/>
        <v/>
      </c>
      <c r="I1111" s="21" t="str">
        <f t="shared" si="179"/>
        <v/>
      </c>
      <c r="J1111" s="29" t="str">
        <f t="shared" si="180"/>
        <v/>
      </c>
      <c r="N1111" s="21" t="str">
        <f t="shared" si="181"/>
        <v/>
      </c>
      <c r="O1111" t="str">
        <f t="shared" si="182"/>
        <v/>
      </c>
      <c r="Q1111" s="29" t="str">
        <f t="shared" si="185"/>
        <v/>
      </c>
      <c r="S1111" t="str">
        <f t="shared" si="183"/>
        <v/>
      </c>
      <c r="AA1111" s="21" t="str">
        <f t="shared" si="177"/>
        <v/>
      </c>
      <c r="AB1111" t="str">
        <f t="shared" si="184"/>
        <v/>
      </c>
    </row>
    <row r="1112" spans="8:28" x14ac:dyDescent="0.3">
      <c r="H1112" s="21" t="str">
        <f t="shared" si="178"/>
        <v/>
      </c>
      <c r="I1112" s="21" t="str">
        <f t="shared" si="179"/>
        <v/>
      </c>
      <c r="J1112" s="29" t="str">
        <f t="shared" si="180"/>
        <v/>
      </c>
      <c r="N1112" s="21" t="str">
        <f t="shared" si="181"/>
        <v/>
      </c>
      <c r="O1112" t="str">
        <f t="shared" si="182"/>
        <v/>
      </c>
      <c r="Q1112" s="29" t="str">
        <f t="shared" si="185"/>
        <v/>
      </c>
      <c r="S1112" t="str">
        <f t="shared" si="183"/>
        <v/>
      </c>
      <c r="AA1112" s="21" t="str">
        <f t="shared" si="177"/>
        <v/>
      </c>
      <c r="AB1112" t="str">
        <f t="shared" si="184"/>
        <v/>
      </c>
    </row>
    <row r="1113" spans="8:28" x14ac:dyDescent="0.3">
      <c r="H1113" s="21" t="str">
        <f t="shared" si="178"/>
        <v/>
      </c>
      <c r="I1113" s="21" t="str">
        <f t="shared" si="179"/>
        <v/>
      </c>
      <c r="J1113" s="29" t="str">
        <f t="shared" si="180"/>
        <v/>
      </c>
      <c r="N1113" s="21" t="str">
        <f t="shared" si="181"/>
        <v/>
      </c>
      <c r="O1113" t="str">
        <f t="shared" si="182"/>
        <v/>
      </c>
      <c r="Q1113" s="29" t="str">
        <f t="shared" si="185"/>
        <v/>
      </c>
      <c r="S1113" t="str">
        <f t="shared" si="183"/>
        <v/>
      </c>
      <c r="AA1113" s="21" t="str">
        <f t="shared" si="177"/>
        <v/>
      </c>
      <c r="AB1113" t="str">
        <f t="shared" si="184"/>
        <v/>
      </c>
    </row>
    <row r="1114" spans="8:28" x14ac:dyDescent="0.3">
      <c r="H1114" s="21" t="str">
        <f t="shared" si="178"/>
        <v/>
      </c>
      <c r="I1114" s="21" t="str">
        <f t="shared" si="179"/>
        <v/>
      </c>
      <c r="J1114" s="29" t="str">
        <f t="shared" si="180"/>
        <v/>
      </c>
      <c r="N1114" s="21" t="str">
        <f t="shared" si="181"/>
        <v/>
      </c>
      <c r="O1114" t="str">
        <f t="shared" si="182"/>
        <v/>
      </c>
      <c r="Q1114" s="29" t="str">
        <f t="shared" si="185"/>
        <v/>
      </c>
      <c r="S1114" t="str">
        <f t="shared" si="183"/>
        <v/>
      </c>
      <c r="AA1114" s="21" t="str">
        <f t="shared" si="177"/>
        <v/>
      </c>
      <c r="AB1114" t="str">
        <f t="shared" si="184"/>
        <v/>
      </c>
    </row>
    <row r="1115" spans="8:28" x14ac:dyDescent="0.3">
      <c r="H1115" s="21" t="str">
        <f t="shared" si="178"/>
        <v/>
      </c>
      <c r="I1115" s="21" t="str">
        <f t="shared" si="179"/>
        <v/>
      </c>
      <c r="J1115" s="29" t="str">
        <f t="shared" si="180"/>
        <v/>
      </c>
      <c r="N1115" s="21" t="str">
        <f t="shared" si="181"/>
        <v/>
      </c>
      <c r="O1115" t="str">
        <f t="shared" si="182"/>
        <v/>
      </c>
      <c r="Q1115" s="29" t="str">
        <f t="shared" si="185"/>
        <v/>
      </c>
      <c r="S1115" t="str">
        <f t="shared" si="183"/>
        <v/>
      </c>
      <c r="AA1115" s="21" t="str">
        <f t="shared" si="177"/>
        <v/>
      </c>
      <c r="AB1115" t="str">
        <f t="shared" si="184"/>
        <v/>
      </c>
    </row>
    <row r="1116" spans="8:28" x14ac:dyDescent="0.3">
      <c r="H1116" s="21" t="str">
        <f t="shared" si="178"/>
        <v/>
      </c>
      <c r="I1116" s="21" t="str">
        <f t="shared" si="179"/>
        <v/>
      </c>
      <c r="J1116" s="29" t="str">
        <f t="shared" si="180"/>
        <v/>
      </c>
      <c r="N1116" s="21" t="str">
        <f t="shared" si="181"/>
        <v/>
      </c>
      <c r="O1116" t="str">
        <f t="shared" si="182"/>
        <v/>
      </c>
      <c r="Q1116" s="29" t="str">
        <f t="shared" si="185"/>
        <v/>
      </c>
      <c r="S1116" t="str">
        <f t="shared" si="183"/>
        <v/>
      </c>
      <c r="AA1116" s="21" t="str">
        <f t="shared" si="177"/>
        <v/>
      </c>
      <c r="AB1116" t="str">
        <f t="shared" si="184"/>
        <v/>
      </c>
    </row>
    <row r="1117" spans="8:28" x14ac:dyDescent="0.3">
      <c r="H1117" s="21" t="str">
        <f t="shared" si="178"/>
        <v/>
      </c>
      <c r="I1117" s="21" t="str">
        <f t="shared" si="179"/>
        <v/>
      </c>
      <c r="J1117" s="29" t="str">
        <f t="shared" si="180"/>
        <v/>
      </c>
      <c r="N1117" s="21" t="str">
        <f t="shared" si="181"/>
        <v/>
      </c>
      <c r="O1117" t="str">
        <f t="shared" si="182"/>
        <v/>
      </c>
      <c r="Q1117" s="29" t="str">
        <f t="shared" si="185"/>
        <v/>
      </c>
      <c r="S1117" t="str">
        <f t="shared" si="183"/>
        <v/>
      </c>
      <c r="AA1117" s="21" t="str">
        <f t="shared" si="177"/>
        <v/>
      </c>
      <c r="AB1117" t="str">
        <f t="shared" si="184"/>
        <v/>
      </c>
    </row>
    <row r="1118" spans="8:28" x14ac:dyDescent="0.3">
      <c r="H1118" s="21" t="str">
        <f t="shared" si="178"/>
        <v/>
      </c>
      <c r="I1118" s="21" t="str">
        <f t="shared" si="179"/>
        <v/>
      </c>
      <c r="J1118" s="29" t="str">
        <f t="shared" si="180"/>
        <v/>
      </c>
      <c r="N1118" s="21" t="str">
        <f t="shared" si="181"/>
        <v/>
      </c>
      <c r="O1118" t="str">
        <f t="shared" si="182"/>
        <v/>
      </c>
      <c r="Q1118" s="29" t="str">
        <f t="shared" si="185"/>
        <v/>
      </c>
      <c r="S1118" t="str">
        <f t="shared" si="183"/>
        <v/>
      </c>
      <c r="AA1118" s="21" t="str">
        <f t="shared" si="177"/>
        <v/>
      </c>
      <c r="AB1118" t="str">
        <f t="shared" si="184"/>
        <v/>
      </c>
    </row>
    <row r="1119" spans="8:28" x14ac:dyDescent="0.3">
      <c r="H1119" s="21" t="str">
        <f t="shared" si="178"/>
        <v/>
      </c>
      <c r="I1119" s="21" t="str">
        <f t="shared" si="179"/>
        <v/>
      </c>
      <c r="J1119" s="29" t="str">
        <f t="shared" si="180"/>
        <v/>
      </c>
      <c r="N1119" s="21" t="str">
        <f t="shared" si="181"/>
        <v/>
      </c>
      <c r="O1119" t="str">
        <f t="shared" si="182"/>
        <v/>
      </c>
      <c r="Q1119" s="29" t="str">
        <f t="shared" si="185"/>
        <v/>
      </c>
      <c r="S1119" t="str">
        <f t="shared" si="183"/>
        <v/>
      </c>
      <c r="AA1119" s="21" t="str">
        <f t="shared" si="177"/>
        <v/>
      </c>
      <c r="AB1119" t="str">
        <f t="shared" si="184"/>
        <v/>
      </c>
    </row>
    <row r="1120" spans="8:28" x14ac:dyDescent="0.3">
      <c r="H1120" s="21" t="str">
        <f t="shared" si="178"/>
        <v/>
      </c>
      <c r="I1120" s="21" t="str">
        <f t="shared" si="179"/>
        <v/>
      </c>
      <c r="J1120" s="29" t="str">
        <f t="shared" si="180"/>
        <v/>
      </c>
      <c r="N1120" s="21" t="str">
        <f t="shared" si="181"/>
        <v/>
      </c>
      <c r="O1120" t="str">
        <f t="shared" si="182"/>
        <v/>
      </c>
      <c r="Q1120" s="29" t="str">
        <f t="shared" si="185"/>
        <v/>
      </c>
      <c r="S1120" t="str">
        <f t="shared" si="183"/>
        <v/>
      </c>
      <c r="AA1120" s="21" t="str">
        <f t="shared" si="177"/>
        <v/>
      </c>
      <c r="AB1120" t="str">
        <f t="shared" si="184"/>
        <v/>
      </c>
    </row>
    <row r="1121" spans="8:28" x14ac:dyDescent="0.3">
      <c r="H1121" s="21" t="str">
        <f t="shared" si="178"/>
        <v/>
      </c>
      <c r="I1121" s="21" t="str">
        <f t="shared" si="179"/>
        <v/>
      </c>
      <c r="J1121" s="29" t="str">
        <f t="shared" si="180"/>
        <v/>
      </c>
      <c r="N1121" s="21" t="str">
        <f t="shared" si="181"/>
        <v/>
      </c>
      <c r="O1121" t="str">
        <f t="shared" si="182"/>
        <v/>
      </c>
      <c r="Q1121" s="29" t="str">
        <f t="shared" si="185"/>
        <v/>
      </c>
      <c r="S1121" t="str">
        <f t="shared" si="183"/>
        <v/>
      </c>
      <c r="AA1121" s="21" t="str">
        <f t="shared" si="177"/>
        <v/>
      </c>
      <c r="AB1121" t="str">
        <f t="shared" si="184"/>
        <v/>
      </c>
    </row>
    <row r="1122" spans="8:28" x14ac:dyDescent="0.3">
      <c r="H1122" s="21" t="str">
        <f t="shared" si="178"/>
        <v/>
      </c>
      <c r="I1122" s="21" t="str">
        <f t="shared" si="179"/>
        <v/>
      </c>
      <c r="J1122" s="29" t="str">
        <f t="shared" si="180"/>
        <v/>
      </c>
      <c r="N1122" s="21" t="str">
        <f t="shared" si="181"/>
        <v/>
      </c>
      <c r="O1122" t="str">
        <f t="shared" si="182"/>
        <v/>
      </c>
      <c r="Q1122" s="29" t="str">
        <f t="shared" si="185"/>
        <v/>
      </c>
      <c r="S1122" t="str">
        <f t="shared" si="183"/>
        <v/>
      </c>
      <c r="AA1122" s="21" t="str">
        <f t="shared" si="177"/>
        <v/>
      </c>
      <c r="AB1122" t="str">
        <f t="shared" si="184"/>
        <v/>
      </c>
    </row>
    <row r="1123" spans="8:28" x14ac:dyDescent="0.3">
      <c r="H1123" s="21" t="str">
        <f t="shared" si="178"/>
        <v/>
      </c>
      <c r="I1123" s="21" t="str">
        <f t="shared" si="179"/>
        <v/>
      </c>
      <c r="J1123" s="29" t="str">
        <f t="shared" si="180"/>
        <v/>
      </c>
      <c r="N1123" s="21" t="str">
        <f t="shared" si="181"/>
        <v/>
      </c>
      <c r="O1123" t="str">
        <f t="shared" si="182"/>
        <v/>
      </c>
      <c r="Q1123" s="29" t="str">
        <f t="shared" si="185"/>
        <v/>
      </c>
      <c r="S1123" t="str">
        <f t="shared" si="183"/>
        <v/>
      </c>
      <c r="AA1123" s="21" t="str">
        <f t="shared" si="177"/>
        <v/>
      </c>
      <c r="AB1123" t="str">
        <f t="shared" si="184"/>
        <v/>
      </c>
    </row>
    <row r="1124" spans="8:28" x14ac:dyDescent="0.3">
      <c r="H1124" s="21" t="str">
        <f t="shared" si="178"/>
        <v/>
      </c>
      <c r="I1124" s="21" t="str">
        <f t="shared" si="179"/>
        <v/>
      </c>
      <c r="J1124" s="29" t="str">
        <f t="shared" si="180"/>
        <v/>
      </c>
      <c r="N1124" s="21" t="str">
        <f t="shared" si="181"/>
        <v/>
      </c>
      <c r="O1124" t="str">
        <f t="shared" si="182"/>
        <v/>
      </c>
      <c r="Q1124" s="29" t="str">
        <f t="shared" si="185"/>
        <v/>
      </c>
      <c r="S1124" t="str">
        <f t="shared" si="183"/>
        <v/>
      </c>
      <c r="AA1124" s="21" t="str">
        <f t="shared" si="177"/>
        <v/>
      </c>
      <c r="AB1124" t="str">
        <f t="shared" si="184"/>
        <v/>
      </c>
    </row>
    <row r="1125" spans="8:28" x14ac:dyDescent="0.3">
      <c r="H1125" s="21" t="str">
        <f t="shared" si="178"/>
        <v/>
      </c>
      <c r="I1125" s="21" t="str">
        <f t="shared" si="179"/>
        <v/>
      </c>
      <c r="J1125" s="29" t="str">
        <f t="shared" si="180"/>
        <v/>
      </c>
      <c r="N1125" s="21" t="str">
        <f t="shared" si="181"/>
        <v/>
      </c>
      <c r="O1125" t="str">
        <f t="shared" si="182"/>
        <v/>
      </c>
      <c r="Q1125" s="29" t="str">
        <f t="shared" si="185"/>
        <v/>
      </c>
      <c r="S1125" t="str">
        <f t="shared" si="183"/>
        <v/>
      </c>
      <c r="AA1125" s="21" t="str">
        <f t="shared" si="177"/>
        <v/>
      </c>
      <c r="AB1125" t="str">
        <f t="shared" si="184"/>
        <v/>
      </c>
    </row>
    <row r="1126" spans="8:28" x14ac:dyDescent="0.3">
      <c r="H1126" s="21" t="str">
        <f t="shared" si="178"/>
        <v/>
      </c>
      <c r="I1126" s="21" t="str">
        <f t="shared" si="179"/>
        <v/>
      </c>
      <c r="J1126" s="29" t="str">
        <f t="shared" si="180"/>
        <v/>
      </c>
      <c r="N1126" s="21" t="str">
        <f t="shared" si="181"/>
        <v/>
      </c>
      <c r="O1126" t="str">
        <f t="shared" si="182"/>
        <v/>
      </c>
      <c r="Q1126" s="29" t="str">
        <f t="shared" si="185"/>
        <v/>
      </c>
      <c r="S1126" t="str">
        <f t="shared" si="183"/>
        <v/>
      </c>
      <c r="AA1126" s="21" t="str">
        <f t="shared" si="177"/>
        <v/>
      </c>
      <c r="AB1126" t="str">
        <f t="shared" si="184"/>
        <v/>
      </c>
    </row>
    <row r="1127" spans="8:28" x14ac:dyDescent="0.3">
      <c r="H1127" s="21" t="str">
        <f t="shared" si="178"/>
        <v/>
      </c>
      <c r="I1127" s="21" t="str">
        <f t="shared" si="179"/>
        <v/>
      </c>
      <c r="J1127" s="29" t="str">
        <f t="shared" si="180"/>
        <v/>
      </c>
      <c r="N1127" s="21" t="str">
        <f t="shared" si="181"/>
        <v/>
      </c>
      <c r="O1127" t="str">
        <f t="shared" si="182"/>
        <v/>
      </c>
      <c r="Q1127" s="29" t="str">
        <f t="shared" si="185"/>
        <v/>
      </c>
      <c r="S1127" t="str">
        <f t="shared" si="183"/>
        <v/>
      </c>
      <c r="AA1127" s="21" t="str">
        <f t="shared" si="177"/>
        <v/>
      </c>
      <c r="AB1127" t="str">
        <f t="shared" si="184"/>
        <v/>
      </c>
    </row>
    <row r="1128" spans="8:28" x14ac:dyDescent="0.3">
      <c r="H1128" s="21" t="str">
        <f t="shared" si="178"/>
        <v/>
      </c>
      <c r="I1128" s="21" t="str">
        <f t="shared" si="179"/>
        <v/>
      </c>
      <c r="J1128" s="29" t="str">
        <f t="shared" si="180"/>
        <v/>
      </c>
      <c r="N1128" s="21" t="str">
        <f t="shared" si="181"/>
        <v/>
      </c>
      <c r="O1128" t="str">
        <f t="shared" si="182"/>
        <v/>
      </c>
      <c r="Q1128" s="29" t="str">
        <f t="shared" si="185"/>
        <v/>
      </c>
      <c r="S1128" t="str">
        <f t="shared" si="183"/>
        <v/>
      </c>
      <c r="AA1128" s="21" t="str">
        <f t="shared" si="177"/>
        <v/>
      </c>
      <c r="AB1128" t="str">
        <f t="shared" si="184"/>
        <v/>
      </c>
    </row>
    <row r="1129" spans="8:28" x14ac:dyDescent="0.3">
      <c r="H1129" s="21" t="str">
        <f t="shared" si="178"/>
        <v/>
      </c>
      <c r="I1129" s="21" t="str">
        <f t="shared" si="179"/>
        <v/>
      </c>
      <c r="J1129" s="29" t="str">
        <f t="shared" si="180"/>
        <v/>
      </c>
      <c r="N1129" s="21" t="str">
        <f t="shared" si="181"/>
        <v/>
      </c>
      <c r="O1129" t="str">
        <f t="shared" si="182"/>
        <v/>
      </c>
      <c r="Q1129" s="29" t="str">
        <f t="shared" si="185"/>
        <v/>
      </c>
      <c r="S1129" t="str">
        <f t="shared" si="183"/>
        <v/>
      </c>
      <c r="AA1129" s="21" t="str">
        <f t="shared" si="177"/>
        <v/>
      </c>
      <c r="AB1129" t="str">
        <f t="shared" si="184"/>
        <v/>
      </c>
    </row>
    <row r="1130" spans="8:28" x14ac:dyDescent="0.3">
      <c r="H1130" s="21" t="str">
        <f t="shared" si="178"/>
        <v/>
      </c>
      <c r="I1130" s="21" t="str">
        <f t="shared" si="179"/>
        <v/>
      </c>
      <c r="J1130" s="29" t="str">
        <f t="shared" si="180"/>
        <v/>
      </c>
      <c r="N1130" s="21" t="str">
        <f t="shared" si="181"/>
        <v/>
      </c>
      <c r="O1130" t="str">
        <f t="shared" si="182"/>
        <v/>
      </c>
      <c r="Q1130" s="29" t="str">
        <f t="shared" si="185"/>
        <v/>
      </c>
      <c r="S1130" t="str">
        <f t="shared" si="183"/>
        <v/>
      </c>
      <c r="AA1130" s="21" t="str">
        <f t="shared" si="177"/>
        <v/>
      </c>
      <c r="AB1130" t="str">
        <f t="shared" si="184"/>
        <v/>
      </c>
    </row>
    <row r="1131" spans="8:28" x14ac:dyDescent="0.3">
      <c r="H1131" s="21" t="str">
        <f t="shared" si="178"/>
        <v/>
      </c>
      <c r="I1131" s="21" t="str">
        <f t="shared" si="179"/>
        <v/>
      </c>
      <c r="J1131" s="29" t="str">
        <f t="shared" si="180"/>
        <v/>
      </c>
      <c r="N1131" s="21" t="str">
        <f t="shared" si="181"/>
        <v/>
      </c>
      <c r="O1131" t="str">
        <f t="shared" si="182"/>
        <v/>
      </c>
      <c r="Q1131" s="29" t="str">
        <f t="shared" si="185"/>
        <v/>
      </c>
      <c r="S1131" t="str">
        <f t="shared" si="183"/>
        <v/>
      </c>
      <c r="AA1131" s="21" t="str">
        <f t="shared" si="177"/>
        <v/>
      </c>
      <c r="AB1131" t="str">
        <f t="shared" si="184"/>
        <v/>
      </c>
    </row>
    <row r="1132" spans="8:28" x14ac:dyDescent="0.3">
      <c r="H1132" s="21" t="str">
        <f t="shared" si="178"/>
        <v/>
      </c>
      <c r="I1132" s="21" t="str">
        <f t="shared" si="179"/>
        <v/>
      </c>
      <c r="J1132" s="29" t="str">
        <f t="shared" si="180"/>
        <v/>
      </c>
      <c r="N1132" s="21" t="str">
        <f t="shared" si="181"/>
        <v/>
      </c>
      <c r="O1132" t="str">
        <f t="shared" si="182"/>
        <v/>
      </c>
      <c r="Q1132" s="29" t="str">
        <f t="shared" si="185"/>
        <v/>
      </c>
      <c r="S1132" t="str">
        <f t="shared" si="183"/>
        <v/>
      </c>
      <c r="AA1132" s="21" t="str">
        <f t="shared" si="177"/>
        <v/>
      </c>
      <c r="AB1132" t="str">
        <f t="shared" si="184"/>
        <v/>
      </c>
    </row>
    <row r="1133" spans="8:28" x14ac:dyDescent="0.3">
      <c r="H1133" s="21" t="str">
        <f t="shared" si="178"/>
        <v/>
      </c>
      <c r="I1133" s="21" t="str">
        <f t="shared" si="179"/>
        <v/>
      </c>
      <c r="J1133" s="29" t="str">
        <f t="shared" si="180"/>
        <v/>
      </c>
      <c r="N1133" s="21" t="str">
        <f t="shared" si="181"/>
        <v/>
      </c>
      <c r="O1133" t="str">
        <f t="shared" si="182"/>
        <v/>
      </c>
      <c r="Q1133" s="29" t="str">
        <f t="shared" si="185"/>
        <v/>
      </c>
      <c r="S1133" t="str">
        <f t="shared" si="183"/>
        <v/>
      </c>
      <c r="AA1133" s="21" t="str">
        <f t="shared" si="177"/>
        <v/>
      </c>
      <c r="AB1133" t="str">
        <f t="shared" si="184"/>
        <v/>
      </c>
    </row>
    <row r="1134" spans="8:28" x14ac:dyDescent="0.3">
      <c r="H1134" s="21" t="str">
        <f t="shared" si="178"/>
        <v/>
      </c>
      <c r="I1134" s="21" t="str">
        <f t="shared" si="179"/>
        <v/>
      </c>
      <c r="J1134" s="29" t="str">
        <f t="shared" si="180"/>
        <v/>
      </c>
      <c r="N1134" s="21" t="str">
        <f t="shared" si="181"/>
        <v/>
      </c>
      <c r="O1134" t="str">
        <f t="shared" si="182"/>
        <v/>
      </c>
      <c r="Q1134" s="29" t="str">
        <f t="shared" si="185"/>
        <v/>
      </c>
      <c r="S1134" t="str">
        <f t="shared" si="183"/>
        <v/>
      </c>
      <c r="AA1134" s="21" t="str">
        <f t="shared" si="177"/>
        <v/>
      </c>
      <c r="AB1134" t="str">
        <f t="shared" si="184"/>
        <v/>
      </c>
    </row>
    <row r="1135" spans="8:28" x14ac:dyDescent="0.3">
      <c r="H1135" s="21" t="str">
        <f t="shared" si="178"/>
        <v/>
      </c>
      <c r="I1135" s="21" t="str">
        <f t="shared" si="179"/>
        <v/>
      </c>
      <c r="J1135" s="29" t="str">
        <f t="shared" si="180"/>
        <v/>
      </c>
      <c r="N1135" s="21" t="str">
        <f t="shared" si="181"/>
        <v/>
      </c>
      <c r="O1135" t="str">
        <f t="shared" si="182"/>
        <v/>
      </c>
      <c r="Q1135" s="29" t="str">
        <f t="shared" si="185"/>
        <v/>
      </c>
      <c r="S1135" t="str">
        <f t="shared" si="183"/>
        <v/>
      </c>
      <c r="AA1135" s="21" t="str">
        <f t="shared" si="177"/>
        <v/>
      </c>
      <c r="AB1135" t="str">
        <f t="shared" si="184"/>
        <v/>
      </c>
    </row>
    <row r="1136" spans="8:28" x14ac:dyDescent="0.3">
      <c r="H1136" s="21" t="str">
        <f t="shared" si="178"/>
        <v/>
      </c>
      <c r="I1136" s="21" t="str">
        <f t="shared" si="179"/>
        <v/>
      </c>
      <c r="J1136" s="29" t="str">
        <f t="shared" si="180"/>
        <v/>
      </c>
      <c r="N1136" s="21" t="str">
        <f t="shared" si="181"/>
        <v/>
      </c>
      <c r="O1136" t="str">
        <f t="shared" si="182"/>
        <v/>
      </c>
      <c r="Q1136" s="29" t="str">
        <f t="shared" si="185"/>
        <v/>
      </c>
      <c r="S1136" t="str">
        <f t="shared" si="183"/>
        <v/>
      </c>
      <c r="AA1136" s="21" t="str">
        <f t="shared" si="177"/>
        <v/>
      </c>
      <c r="AB1136" t="str">
        <f t="shared" si="184"/>
        <v/>
      </c>
    </row>
    <row r="1137" spans="8:28" x14ac:dyDescent="0.3">
      <c r="H1137" s="21" t="str">
        <f t="shared" si="178"/>
        <v/>
      </c>
      <c r="I1137" s="21" t="str">
        <f t="shared" si="179"/>
        <v/>
      </c>
      <c r="J1137" s="29" t="str">
        <f t="shared" si="180"/>
        <v/>
      </c>
      <c r="N1137" s="21" t="str">
        <f t="shared" si="181"/>
        <v/>
      </c>
      <c r="O1137" t="str">
        <f t="shared" si="182"/>
        <v/>
      </c>
      <c r="Q1137" s="29" t="str">
        <f t="shared" si="185"/>
        <v/>
      </c>
      <c r="S1137" t="str">
        <f t="shared" si="183"/>
        <v/>
      </c>
      <c r="AA1137" s="21" t="str">
        <f t="shared" si="177"/>
        <v/>
      </c>
      <c r="AB1137" t="str">
        <f t="shared" si="184"/>
        <v/>
      </c>
    </row>
    <row r="1138" spans="8:28" x14ac:dyDescent="0.3">
      <c r="H1138" s="21" t="str">
        <f t="shared" si="178"/>
        <v/>
      </c>
      <c r="I1138" s="21" t="str">
        <f t="shared" si="179"/>
        <v/>
      </c>
      <c r="J1138" s="29" t="str">
        <f t="shared" si="180"/>
        <v/>
      </c>
      <c r="N1138" s="21" t="str">
        <f t="shared" si="181"/>
        <v/>
      </c>
      <c r="O1138" t="str">
        <f t="shared" si="182"/>
        <v/>
      </c>
      <c r="Q1138" s="29" t="str">
        <f t="shared" si="185"/>
        <v/>
      </c>
      <c r="S1138" t="str">
        <f t="shared" si="183"/>
        <v/>
      </c>
      <c r="AA1138" s="21" t="str">
        <f t="shared" si="177"/>
        <v/>
      </c>
      <c r="AB1138" t="str">
        <f t="shared" si="184"/>
        <v/>
      </c>
    </row>
    <row r="1139" spans="8:28" x14ac:dyDescent="0.3">
      <c r="H1139" s="21" t="str">
        <f t="shared" si="178"/>
        <v/>
      </c>
      <c r="I1139" s="21" t="str">
        <f t="shared" si="179"/>
        <v/>
      </c>
      <c r="J1139" s="29" t="str">
        <f t="shared" si="180"/>
        <v/>
      </c>
      <c r="N1139" s="21" t="str">
        <f t="shared" si="181"/>
        <v/>
      </c>
      <c r="O1139" t="str">
        <f t="shared" si="182"/>
        <v/>
      </c>
      <c r="Q1139" s="29" t="str">
        <f t="shared" si="185"/>
        <v/>
      </c>
      <c r="S1139" t="str">
        <f t="shared" si="183"/>
        <v/>
      </c>
      <c r="AA1139" s="21" t="str">
        <f t="shared" si="177"/>
        <v/>
      </c>
      <c r="AB1139" t="str">
        <f t="shared" si="184"/>
        <v/>
      </c>
    </row>
    <row r="1140" spans="8:28" x14ac:dyDescent="0.3">
      <c r="H1140" s="21" t="str">
        <f t="shared" si="178"/>
        <v/>
      </c>
      <c r="I1140" s="21" t="str">
        <f t="shared" si="179"/>
        <v/>
      </c>
      <c r="J1140" s="29" t="str">
        <f t="shared" si="180"/>
        <v/>
      </c>
      <c r="N1140" s="21" t="str">
        <f t="shared" si="181"/>
        <v/>
      </c>
      <c r="O1140" t="str">
        <f t="shared" si="182"/>
        <v/>
      </c>
      <c r="Q1140" s="29" t="str">
        <f t="shared" si="185"/>
        <v/>
      </c>
      <c r="S1140" t="str">
        <f t="shared" si="183"/>
        <v/>
      </c>
      <c r="AA1140" s="21" t="str">
        <f t="shared" si="177"/>
        <v/>
      </c>
      <c r="AB1140" t="str">
        <f t="shared" si="184"/>
        <v/>
      </c>
    </row>
    <row r="1141" spans="8:28" x14ac:dyDescent="0.3">
      <c r="H1141" s="21" t="str">
        <f t="shared" si="178"/>
        <v/>
      </c>
      <c r="I1141" s="21" t="str">
        <f t="shared" si="179"/>
        <v/>
      </c>
      <c r="J1141" s="29" t="str">
        <f t="shared" si="180"/>
        <v/>
      </c>
      <c r="N1141" s="21" t="str">
        <f t="shared" si="181"/>
        <v/>
      </c>
      <c r="O1141" t="str">
        <f t="shared" si="182"/>
        <v/>
      </c>
      <c r="Q1141" s="29" t="str">
        <f t="shared" si="185"/>
        <v/>
      </c>
      <c r="S1141" t="str">
        <f t="shared" si="183"/>
        <v/>
      </c>
      <c r="AA1141" s="21" t="str">
        <f t="shared" si="177"/>
        <v/>
      </c>
      <c r="AB1141" t="str">
        <f t="shared" si="184"/>
        <v/>
      </c>
    </row>
    <row r="1142" spans="8:28" x14ac:dyDescent="0.3">
      <c r="H1142" s="21" t="str">
        <f t="shared" si="178"/>
        <v/>
      </c>
      <c r="I1142" s="21" t="str">
        <f t="shared" si="179"/>
        <v/>
      </c>
      <c r="J1142" s="29" t="str">
        <f t="shared" si="180"/>
        <v/>
      </c>
      <c r="N1142" s="21" t="str">
        <f t="shared" si="181"/>
        <v/>
      </c>
      <c r="O1142" t="str">
        <f t="shared" si="182"/>
        <v/>
      </c>
      <c r="Q1142" s="29" t="str">
        <f t="shared" si="185"/>
        <v/>
      </c>
      <c r="S1142" t="str">
        <f t="shared" si="183"/>
        <v/>
      </c>
      <c r="AA1142" s="21" t="str">
        <f t="shared" si="177"/>
        <v/>
      </c>
      <c r="AB1142" t="str">
        <f t="shared" si="184"/>
        <v/>
      </c>
    </row>
    <row r="1143" spans="8:28" x14ac:dyDescent="0.3">
      <c r="H1143" s="21" t="str">
        <f t="shared" si="178"/>
        <v/>
      </c>
      <c r="I1143" s="21" t="str">
        <f t="shared" si="179"/>
        <v/>
      </c>
      <c r="J1143" s="29" t="str">
        <f t="shared" si="180"/>
        <v/>
      </c>
      <c r="N1143" s="21" t="str">
        <f t="shared" si="181"/>
        <v/>
      </c>
      <c r="O1143" t="str">
        <f t="shared" si="182"/>
        <v/>
      </c>
      <c r="Q1143" s="29" t="str">
        <f t="shared" si="185"/>
        <v/>
      </c>
      <c r="S1143" t="str">
        <f t="shared" si="183"/>
        <v/>
      </c>
      <c r="AA1143" s="21" t="str">
        <f t="shared" si="177"/>
        <v/>
      </c>
      <c r="AB1143" t="str">
        <f t="shared" si="184"/>
        <v/>
      </c>
    </row>
    <row r="1144" spans="8:28" x14ac:dyDescent="0.3">
      <c r="H1144" s="21" t="str">
        <f t="shared" si="178"/>
        <v/>
      </c>
      <c r="I1144" s="21" t="str">
        <f t="shared" si="179"/>
        <v/>
      </c>
      <c r="J1144" s="29" t="str">
        <f t="shared" si="180"/>
        <v/>
      </c>
      <c r="N1144" s="21" t="str">
        <f t="shared" si="181"/>
        <v/>
      </c>
      <c r="O1144" t="str">
        <f t="shared" si="182"/>
        <v/>
      </c>
      <c r="Q1144" s="29" t="str">
        <f t="shared" si="185"/>
        <v/>
      </c>
      <c r="S1144" t="str">
        <f t="shared" si="183"/>
        <v/>
      </c>
      <c r="AA1144" s="21" t="str">
        <f t="shared" ref="AA1144:AA1207" si="186">+IF(Y1144="","",AA1143+1)</f>
        <v/>
      </c>
      <c r="AB1144" t="str">
        <f t="shared" si="184"/>
        <v/>
      </c>
    </row>
    <row r="1145" spans="8:28" x14ac:dyDescent="0.3">
      <c r="H1145" s="21" t="str">
        <f t="shared" si="178"/>
        <v/>
      </c>
      <c r="I1145" s="21" t="str">
        <f t="shared" si="179"/>
        <v/>
      </c>
      <c r="J1145" s="29" t="str">
        <f t="shared" si="180"/>
        <v/>
      </c>
      <c r="N1145" s="21" t="str">
        <f t="shared" si="181"/>
        <v/>
      </c>
      <c r="O1145" t="str">
        <f t="shared" si="182"/>
        <v/>
      </c>
      <c r="Q1145" s="29" t="str">
        <f t="shared" si="185"/>
        <v/>
      </c>
      <c r="S1145" t="str">
        <f t="shared" si="183"/>
        <v/>
      </c>
      <c r="AA1145" s="21" t="str">
        <f t="shared" si="186"/>
        <v/>
      </c>
      <c r="AB1145" t="str">
        <f t="shared" si="184"/>
        <v/>
      </c>
    </row>
    <row r="1146" spans="8:28" x14ac:dyDescent="0.3">
      <c r="H1146" s="21" t="str">
        <f t="shared" si="178"/>
        <v/>
      </c>
      <c r="I1146" s="21" t="str">
        <f t="shared" si="179"/>
        <v/>
      </c>
      <c r="J1146" s="29" t="str">
        <f t="shared" si="180"/>
        <v/>
      </c>
      <c r="N1146" s="21" t="str">
        <f t="shared" si="181"/>
        <v/>
      </c>
      <c r="O1146" t="str">
        <f t="shared" si="182"/>
        <v/>
      </c>
      <c r="Q1146" s="29" t="str">
        <f t="shared" si="185"/>
        <v/>
      </c>
      <c r="S1146" t="str">
        <f t="shared" si="183"/>
        <v/>
      </c>
      <c r="AA1146" s="21" t="str">
        <f t="shared" si="186"/>
        <v/>
      </c>
      <c r="AB1146" t="str">
        <f t="shared" si="184"/>
        <v/>
      </c>
    </row>
    <row r="1147" spans="8:28" x14ac:dyDescent="0.3">
      <c r="H1147" s="21" t="str">
        <f t="shared" si="178"/>
        <v/>
      </c>
      <c r="I1147" s="21" t="str">
        <f t="shared" si="179"/>
        <v/>
      </c>
      <c r="J1147" s="29" t="str">
        <f t="shared" si="180"/>
        <v/>
      </c>
      <c r="N1147" s="21" t="str">
        <f t="shared" si="181"/>
        <v/>
      </c>
      <c r="O1147" t="str">
        <f t="shared" si="182"/>
        <v/>
      </c>
      <c r="Q1147" s="29" t="str">
        <f t="shared" si="185"/>
        <v/>
      </c>
      <c r="S1147" t="str">
        <f t="shared" si="183"/>
        <v/>
      </c>
      <c r="AA1147" s="21" t="str">
        <f t="shared" si="186"/>
        <v/>
      </c>
      <c r="AB1147" t="str">
        <f t="shared" si="184"/>
        <v/>
      </c>
    </row>
    <row r="1148" spans="8:28" x14ac:dyDescent="0.3">
      <c r="H1148" s="21" t="str">
        <f t="shared" si="178"/>
        <v/>
      </c>
      <c r="I1148" s="21" t="str">
        <f t="shared" si="179"/>
        <v/>
      </c>
      <c r="J1148" s="29" t="str">
        <f t="shared" si="180"/>
        <v/>
      </c>
      <c r="N1148" s="21" t="str">
        <f t="shared" si="181"/>
        <v/>
      </c>
      <c r="O1148" t="str">
        <f t="shared" si="182"/>
        <v/>
      </c>
      <c r="Q1148" s="29" t="str">
        <f t="shared" si="185"/>
        <v/>
      </c>
      <c r="S1148" t="str">
        <f t="shared" si="183"/>
        <v/>
      </c>
      <c r="AA1148" s="21" t="str">
        <f t="shared" si="186"/>
        <v/>
      </c>
      <c r="AB1148" t="str">
        <f t="shared" si="184"/>
        <v/>
      </c>
    </row>
    <row r="1149" spans="8:28" x14ac:dyDescent="0.3">
      <c r="H1149" s="21" t="str">
        <f t="shared" si="178"/>
        <v/>
      </c>
      <c r="I1149" s="21" t="str">
        <f t="shared" si="179"/>
        <v/>
      </c>
      <c r="J1149" s="29" t="str">
        <f t="shared" si="180"/>
        <v/>
      </c>
      <c r="N1149" s="21" t="str">
        <f t="shared" si="181"/>
        <v/>
      </c>
      <c r="O1149" t="str">
        <f t="shared" si="182"/>
        <v/>
      </c>
      <c r="Q1149" s="29" t="str">
        <f t="shared" si="185"/>
        <v/>
      </c>
      <c r="S1149" t="str">
        <f t="shared" si="183"/>
        <v/>
      </c>
      <c r="AA1149" s="21" t="str">
        <f t="shared" si="186"/>
        <v/>
      </c>
      <c r="AB1149" t="str">
        <f t="shared" si="184"/>
        <v/>
      </c>
    </row>
    <row r="1150" spans="8:28" x14ac:dyDescent="0.3">
      <c r="H1150" s="21" t="str">
        <f t="shared" si="178"/>
        <v/>
      </c>
      <c r="I1150" s="21" t="str">
        <f t="shared" si="179"/>
        <v/>
      </c>
      <c r="J1150" s="29" t="str">
        <f t="shared" si="180"/>
        <v/>
      </c>
      <c r="N1150" s="21" t="str">
        <f t="shared" si="181"/>
        <v/>
      </c>
      <c r="O1150" t="str">
        <f t="shared" si="182"/>
        <v/>
      </c>
      <c r="Q1150" s="29" t="str">
        <f t="shared" si="185"/>
        <v/>
      </c>
      <c r="S1150" t="str">
        <f t="shared" si="183"/>
        <v/>
      </c>
      <c r="AA1150" s="21" t="str">
        <f t="shared" si="186"/>
        <v/>
      </c>
      <c r="AB1150" t="str">
        <f t="shared" si="184"/>
        <v/>
      </c>
    </row>
    <row r="1151" spans="8:28" x14ac:dyDescent="0.3">
      <c r="H1151" s="21" t="str">
        <f t="shared" si="178"/>
        <v/>
      </c>
      <c r="I1151" s="21" t="str">
        <f t="shared" si="179"/>
        <v/>
      </c>
      <c r="J1151" s="29" t="str">
        <f t="shared" si="180"/>
        <v/>
      </c>
      <c r="N1151" s="21" t="str">
        <f t="shared" si="181"/>
        <v/>
      </c>
      <c r="O1151" t="str">
        <f t="shared" si="182"/>
        <v/>
      </c>
      <c r="Q1151" s="29" t="str">
        <f t="shared" si="185"/>
        <v/>
      </c>
      <c r="S1151" t="str">
        <f t="shared" si="183"/>
        <v/>
      </c>
      <c r="AA1151" s="21" t="str">
        <f t="shared" si="186"/>
        <v/>
      </c>
      <c r="AB1151" t="str">
        <f t="shared" si="184"/>
        <v/>
      </c>
    </row>
    <row r="1152" spans="8:28" x14ac:dyDescent="0.3">
      <c r="H1152" s="21" t="str">
        <f t="shared" si="178"/>
        <v/>
      </c>
      <c r="I1152" s="21" t="str">
        <f t="shared" si="179"/>
        <v/>
      </c>
      <c r="J1152" s="29" t="str">
        <f t="shared" si="180"/>
        <v/>
      </c>
      <c r="N1152" s="21" t="str">
        <f t="shared" si="181"/>
        <v/>
      </c>
      <c r="O1152" t="str">
        <f t="shared" si="182"/>
        <v/>
      </c>
      <c r="Q1152" s="29" t="str">
        <f t="shared" si="185"/>
        <v/>
      </c>
      <c r="S1152" t="str">
        <f t="shared" si="183"/>
        <v/>
      </c>
      <c r="AA1152" s="21" t="str">
        <f t="shared" si="186"/>
        <v/>
      </c>
      <c r="AB1152" t="str">
        <f t="shared" si="184"/>
        <v/>
      </c>
    </row>
    <row r="1153" spans="8:28" x14ac:dyDescent="0.3">
      <c r="H1153" s="21" t="str">
        <f t="shared" si="178"/>
        <v/>
      </c>
      <c r="I1153" s="21" t="str">
        <f t="shared" si="179"/>
        <v/>
      </c>
      <c r="J1153" s="29" t="str">
        <f t="shared" si="180"/>
        <v/>
      </c>
      <c r="N1153" s="21" t="str">
        <f t="shared" si="181"/>
        <v/>
      </c>
      <c r="O1153" t="str">
        <f t="shared" si="182"/>
        <v/>
      </c>
      <c r="Q1153" s="29" t="str">
        <f t="shared" si="185"/>
        <v/>
      </c>
      <c r="S1153" t="str">
        <f t="shared" si="183"/>
        <v/>
      </c>
      <c r="AA1153" s="21" t="str">
        <f t="shared" si="186"/>
        <v/>
      </c>
      <c r="AB1153" t="str">
        <f t="shared" si="184"/>
        <v/>
      </c>
    </row>
    <row r="1154" spans="8:28" x14ac:dyDescent="0.3">
      <c r="H1154" s="21" t="str">
        <f t="shared" si="178"/>
        <v/>
      </c>
      <c r="I1154" s="21" t="str">
        <f t="shared" si="179"/>
        <v/>
      </c>
      <c r="J1154" s="29" t="str">
        <f t="shared" si="180"/>
        <v/>
      </c>
      <c r="N1154" s="21" t="str">
        <f t="shared" si="181"/>
        <v/>
      </c>
      <c r="O1154" t="str">
        <f t="shared" si="182"/>
        <v/>
      </c>
      <c r="Q1154" s="29" t="str">
        <f t="shared" si="185"/>
        <v/>
      </c>
      <c r="S1154" t="str">
        <f t="shared" si="183"/>
        <v/>
      </c>
      <c r="AA1154" s="21" t="str">
        <f t="shared" si="186"/>
        <v/>
      </c>
      <c r="AB1154" t="str">
        <f t="shared" si="184"/>
        <v/>
      </c>
    </row>
    <row r="1155" spans="8:28" x14ac:dyDescent="0.3">
      <c r="H1155" s="21" t="str">
        <f t="shared" si="178"/>
        <v/>
      </c>
      <c r="I1155" s="21" t="str">
        <f t="shared" si="179"/>
        <v/>
      </c>
      <c r="J1155" s="29" t="str">
        <f t="shared" si="180"/>
        <v/>
      </c>
      <c r="N1155" s="21" t="str">
        <f t="shared" si="181"/>
        <v/>
      </c>
      <c r="O1155" t="str">
        <f t="shared" si="182"/>
        <v/>
      </c>
      <c r="Q1155" s="29" t="str">
        <f t="shared" si="185"/>
        <v/>
      </c>
      <c r="S1155" t="str">
        <f t="shared" si="183"/>
        <v/>
      </c>
      <c r="AA1155" s="21" t="str">
        <f t="shared" si="186"/>
        <v/>
      </c>
      <c r="AB1155" t="str">
        <f t="shared" si="184"/>
        <v/>
      </c>
    </row>
    <row r="1156" spans="8:28" x14ac:dyDescent="0.3">
      <c r="H1156" s="21" t="str">
        <f t="shared" si="178"/>
        <v/>
      </c>
      <c r="I1156" s="21" t="str">
        <f t="shared" si="179"/>
        <v/>
      </c>
      <c r="J1156" s="29" t="str">
        <f t="shared" si="180"/>
        <v/>
      </c>
      <c r="N1156" s="21" t="str">
        <f t="shared" si="181"/>
        <v/>
      </c>
      <c r="O1156" t="str">
        <f t="shared" si="182"/>
        <v/>
      </c>
      <c r="Q1156" s="29" t="str">
        <f t="shared" si="185"/>
        <v/>
      </c>
      <c r="S1156" t="str">
        <f t="shared" si="183"/>
        <v/>
      </c>
      <c r="AA1156" s="21" t="str">
        <f t="shared" si="186"/>
        <v/>
      </c>
      <c r="AB1156" t="str">
        <f t="shared" si="184"/>
        <v/>
      </c>
    </row>
    <row r="1157" spans="8:28" x14ac:dyDescent="0.3">
      <c r="H1157" s="21" t="str">
        <f t="shared" ref="H1157:H1220" si="187">+IF(G1157="","",H1156+1)</f>
        <v/>
      </c>
      <c r="I1157" s="21" t="str">
        <f t="shared" ref="I1157:I1220" si="188">+IF(H1157="","",I1156+1)</f>
        <v/>
      </c>
      <c r="J1157" s="29" t="str">
        <f t="shared" ref="J1157:J1220" si="189">+IF(G1157="","","T-"&amp;VLOOKUP(H1157,$A$4:$C$46,3,0)+I1157-1)</f>
        <v/>
      </c>
      <c r="N1157" s="21" t="str">
        <f t="shared" ref="N1157:N1220" si="190">+IF(L1157="","",N1156+1)</f>
        <v/>
      </c>
      <c r="O1157" t="str">
        <f t="shared" ref="O1157:O1220" si="191">+IF(L1157="","","C-"&amp;VLOOKUP(M1157,$A$4:$C$495,3,0)+N1157)</f>
        <v/>
      </c>
      <c r="Q1157" s="29" t="str">
        <f t="shared" si="185"/>
        <v/>
      </c>
      <c r="S1157" t="str">
        <f t="shared" ref="S1157:S1220" si="192">+Q1157</f>
        <v/>
      </c>
      <c r="AA1157" s="21" t="str">
        <f t="shared" si="186"/>
        <v/>
      </c>
      <c r="AB1157" t="str">
        <f t="shared" ref="AB1157:AB1220" si="193">+IF(Y1157="","","M-"&amp;VLOOKUP(Z1157,$A$4:$C$390,3,0)+AA1157)</f>
        <v/>
      </c>
    </row>
    <row r="1158" spans="8:28" x14ac:dyDescent="0.3">
      <c r="H1158" s="21" t="str">
        <f t="shared" si="187"/>
        <v/>
      </c>
      <c r="I1158" s="21" t="str">
        <f t="shared" si="188"/>
        <v/>
      </c>
      <c r="J1158" s="29" t="str">
        <f t="shared" si="189"/>
        <v/>
      </c>
      <c r="N1158" s="21" t="str">
        <f t="shared" si="190"/>
        <v/>
      </c>
      <c r="O1158" t="str">
        <f t="shared" si="191"/>
        <v/>
      </c>
      <c r="Q1158" s="29" t="str">
        <f t="shared" ref="Q1158:Q1221" si="194">++IF(R1158="","",Q1157+1)</f>
        <v/>
      </c>
      <c r="S1158" t="str">
        <f t="shared" si="192"/>
        <v/>
      </c>
      <c r="AA1158" s="21" t="str">
        <f t="shared" si="186"/>
        <v/>
      </c>
      <c r="AB1158" t="str">
        <f t="shared" si="193"/>
        <v/>
      </c>
    </row>
    <row r="1159" spans="8:28" x14ac:dyDescent="0.3">
      <c r="H1159" s="21" t="str">
        <f t="shared" si="187"/>
        <v/>
      </c>
      <c r="I1159" s="21" t="str">
        <f t="shared" si="188"/>
        <v/>
      </c>
      <c r="J1159" s="29" t="str">
        <f t="shared" si="189"/>
        <v/>
      </c>
      <c r="N1159" s="21" t="str">
        <f t="shared" si="190"/>
        <v/>
      </c>
      <c r="O1159" t="str">
        <f t="shared" si="191"/>
        <v/>
      </c>
      <c r="Q1159" s="29" t="str">
        <f t="shared" si="194"/>
        <v/>
      </c>
      <c r="S1159" t="str">
        <f t="shared" si="192"/>
        <v/>
      </c>
      <c r="AA1159" s="21" t="str">
        <f t="shared" si="186"/>
        <v/>
      </c>
      <c r="AB1159" t="str">
        <f t="shared" si="193"/>
        <v/>
      </c>
    </row>
    <row r="1160" spans="8:28" x14ac:dyDescent="0.3">
      <c r="H1160" s="21" t="str">
        <f t="shared" si="187"/>
        <v/>
      </c>
      <c r="I1160" s="21" t="str">
        <f t="shared" si="188"/>
        <v/>
      </c>
      <c r="J1160" s="29" t="str">
        <f t="shared" si="189"/>
        <v/>
      </c>
      <c r="N1160" s="21" t="str">
        <f t="shared" si="190"/>
        <v/>
      </c>
      <c r="O1160" t="str">
        <f t="shared" si="191"/>
        <v/>
      </c>
      <c r="Q1160" s="29" t="str">
        <f t="shared" si="194"/>
        <v/>
      </c>
      <c r="S1160" t="str">
        <f t="shared" si="192"/>
        <v/>
      </c>
      <c r="AA1160" s="21" t="str">
        <f t="shared" si="186"/>
        <v/>
      </c>
      <c r="AB1160" t="str">
        <f t="shared" si="193"/>
        <v/>
      </c>
    </row>
    <row r="1161" spans="8:28" x14ac:dyDescent="0.3">
      <c r="H1161" s="21" t="str">
        <f t="shared" si="187"/>
        <v/>
      </c>
      <c r="I1161" s="21" t="str">
        <f t="shared" si="188"/>
        <v/>
      </c>
      <c r="J1161" s="29" t="str">
        <f t="shared" si="189"/>
        <v/>
      </c>
      <c r="N1161" s="21" t="str">
        <f t="shared" si="190"/>
        <v/>
      </c>
      <c r="O1161" t="str">
        <f t="shared" si="191"/>
        <v/>
      </c>
      <c r="Q1161" s="29" t="str">
        <f t="shared" si="194"/>
        <v/>
      </c>
      <c r="S1161" t="str">
        <f t="shared" si="192"/>
        <v/>
      </c>
      <c r="AA1161" s="21" t="str">
        <f t="shared" si="186"/>
        <v/>
      </c>
      <c r="AB1161" t="str">
        <f t="shared" si="193"/>
        <v/>
      </c>
    </row>
    <row r="1162" spans="8:28" x14ac:dyDescent="0.3">
      <c r="H1162" s="21" t="str">
        <f t="shared" si="187"/>
        <v/>
      </c>
      <c r="I1162" s="21" t="str">
        <f t="shared" si="188"/>
        <v/>
      </c>
      <c r="J1162" s="29" t="str">
        <f t="shared" si="189"/>
        <v/>
      </c>
      <c r="N1162" s="21" t="str">
        <f t="shared" si="190"/>
        <v/>
      </c>
      <c r="O1162" t="str">
        <f t="shared" si="191"/>
        <v/>
      </c>
      <c r="Q1162" s="29" t="str">
        <f t="shared" si="194"/>
        <v/>
      </c>
      <c r="S1162" t="str">
        <f t="shared" si="192"/>
        <v/>
      </c>
      <c r="AA1162" s="21" t="str">
        <f t="shared" si="186"/>
        <v/>
      </c>
      <c r="AB1162" t="str">
        <f t="shared" si="193"/>
        <v/>
      </c>
    </row>
    <row r="1163" spans="8:28" x14ac:dyDescent="0.3">
      <c r="H1163" s="21" t="str">
        <f t="shared" si="187"/>
        <v/>
      </c>
      <c r="I1163" s="21" t="str">
        <f t="shared" si="188"/>
        <v/>
      </c>
      <c r="J1163" s="29" t="str">
        <f t="shared" si="189"/>
        <v/>
      </c>
      <c r="N1163" s="21" t="str">
        <f t="shared" si="190"/>
        <v/>
      </c>
      <c r="O1163" t="str">
        <f t="shared" si="191"/>
        <v/>
      </c>
      <c r="Q1163" s="29" t="str">
        <f t="shared" si="194"/>
        <v/>
      </c>
      <c r="S1163" t="str">
        <f t="shared" si="192"/>
        <v/>
      </c>
      <c r="AA1163" s="21" t="str">
        <f t="shared" si="186"/>
        <v/>
      </c>
      <c r="AB1163" t="str">
        <f t="shared" si="193"/>
        <v/>
      </c>
    </row>
    <row r="1164" spans="8:28" x14ac:dyDescent="0.3">
      <c r="H1164" s="21" t="str">
        <f t="shared" si="187"/>
        <v/>
      </c>
      <c r="I1164" s="21" t="str">
        <f t="shared" si="188"/>
        <v/>
      </c>
      <c r="J1164" s="29" t="str">
        <f t="shared" si="189"/>
        <v/>
      </c>
      <c r="N1164" s="21" t="str">
        <f t="shared" si="190"/>
        <v/>
      </c>
      <c r="O1164" t="str">
        <f t="shared" si="191"/>
        <v/>
      </c>
      <c r="Q1164" s="29" t="str">
        <f t="shared" si="194"/>
        <v/>
      </c>
      <c r="S1164" t="str">
        <f t="shared" si="192"/>
        <v/>
      </c>
      <c r="AA1164" s="21" t="str">
        <f t="shared" si="186"/>
        <v/>
      </c>
      <c r="AB1164" t="str">
        <f t="shared" si="193"/>
        <v/>
      </c>
    </row>
    <row r="1165" spans="8:28" x14ac:dyDescent="0.3">
      <c r="H1165" s="21" t="str">
        <f t="shared" si="187"/>
        <v/>
      </c>
      <c r="I1165" s="21" t="str">
        <f t="shared" si="188"/>
        <v/>
      </c>
      <c r="J1165" s="29" t="str">
        <f t="shared" si="189"/>
        <v/>
      </c>
      <c r="N1165" s="21" t="str">
        <f t="shared" si="190"/>
        <v/>
      </c>
      <c r="O1165" t="str">
        <f t="shared" si="191"/>
        <v/>
      </c>
      <c r="Q1165" s="29" t="str">
        <f t="shared" si="194"/>
        <v/>
      </c>
      <c r="S1165" t="str">
        <f t="shared" si="192"/>
        <v/>
      </c>
      <c r="AA1165" s="21" t="str">
        <f t="shared" si="186"/>
        <v/>
      </c>
      <c r="AB1165" t="str">
        <f t="shared" si="193"/>
        <v/>
      </c>
    </row>
    <row r="1166" spans="8:28" x14ac:dyDescent="0.3">
      <c r="H1166" s="21" t="str">
        <f t="shared" si="187"/>
        <v/>
      </c>
      <c r="I1166" s="21" t="str">
        <f t="shared" si="188"/>
        <v/>
      </c>
      <c r="J1166" s="29" t="str">
        <f t="shared" si="189"/>
        <v/>
      </c>
      <c r="N1166" s="21" t="str">
        <f t="shared" si="190"/>
        <v/>
      </c>
      <c r="O1166" t="str">
        <f t="shared" si="191"/>
        <v/>
      </c>
      <c r="Q1166" s="29" t="str">
        <f t="shared" si="194"/>
        <v/>
      </c>
      <c r="S1166" t="str">
        <f t="shared" si="192"/>
        <v/>
      </c>
      <c r="AA1166" s="21" t="str">
        <f t="shared" si="186"/>
        <v/>
      </c>
      <c r="AB1166" t="str">
        <f t="shared" si="193"/>
        <v/>
      </c>
    </row>
    <row r="1167" spans="8:28" x14ac:dyDescent="0.3">
      <c r="H1167" s="21" t="str">
        <f t="shared" si="187"/>
        <v/>
      </c>
      <c r="I1167" s="21" t="str">
        <f t="shared" si="188"/>
        <v/>
      </c>
      <c r="J1167" s="29" t="str">
        <f t="shared" si="189"/>
        <v/>
      </c>
      <c r="N1167" s="21" t="str">
        <f t="shared" si="190"/>
        <v/>
      </c>
      <c r="O1167" t="str">
        <f t="shared" si="191"/>
        <v/>
      </c>
      <c r="Q1167" s="29" t="str">
        <f t="shared" si="194"/>
        <v/>
      </c>
      <c r="S1167" t="str">
        <f t="shared" si="192"/>
        <v/>
      </c>
      <c r="AA1167" s="21" t="str">
        <f t="shared" si="186"/>
        <v/>
      </c>
      <c r="AB1167" t="str">
        <f t="shared" si="193"/>
        <v/>
      </c>
    </row>
    <row r="1168" spans="8:28" x14ac:dyDescent="0.3">
      <c r="H1168" s="21" t="str">
        <f t="shared" si="187"/>
        <v/>
      </c>
      <c r="I1168" s="21" t="str">
        <f t="shared" si="188"/>
        <v/>
      </c>
      <c r="J1168" s="29" t="str">
        <f t="shared" si="189"/>
        <v/>
      </c>
      <c r="N1168" s="21" t="str">
        <f t="shared" si="190"/>
        <v/>
      </c>
      <c r="O1168" t="str">
        <f t="shared" si="191"/>
        <v/>
      </c>
      <c r="Q1168" s="29" t="str">
        <f t="shared" si="194"/>
        <v/>
      </c>
      <c r="S1168" t="str">
        <f t="shared" si="192"/>
        <v/>
      </c>
      <c r="AA1168" s="21" t="str">
        <f t="shared" si="186"/>
        <v/>
      </c>
      <c r="AB1168" t="str">
        <f t="shared" si="193"/>
        <v/>
      </c>
    </row>
    <row r="1169" spans="8:28" x14ac:dyDescent="0.3">
      <c r="H1169" s="21" t="str">
        <f t="shared" si="187"/>
        <v/>
      </c>
      <c r="I1169" s="21" t="str">
        <f t="shared" si="188"/>
        <v/>
      </c>
      <c r="J1169" s="29" t="str">
        <f t="shared" si="189"/>
        <v/>
      </c>
      <c r="N1169" s="21" t="str">
        <f t="shared" si="190"/>
        <v/>
      </c>
      <c r="O1169" t="str">
        <f t="shared" si="191"/>
        <v/>
      </c>
      <c r="Q1169" s="29" t="str">
        <f t="shared" si="194"/>
        <v/>
      </c>
      <c r="S1169" t="str">
        <f t="shared" si="192"/>
        <v/>
      </c>
      <c r="AA1169" s="21" t="str">
        <f t="shared" si="186"/>
        <v/>
      </c>
      <c r="AB1169" t="str">
        <f t="shared" si="193"/>
        <v/>
      </c>
    </row>
    <row r="1170" spans="8:28" x14ac:dyDescent="0.3">
      <c r="H1170" s="21" t="str">
        <f t="shared" si="187"/>
        <v/>
      </c>
      <c r="I1170" s="21" t="str">
        <f t="shared" si="188"/>
        <v/>
      </c>
      <c r="J1170" s="29" t="str">
        <f t="shared" si="189"/>
        <v/>
      </c>
      <c r="N1170" s="21" t="str">
        <f t="shared" si="190"/>
        <v/>
      </c>
      <c r="O1170" t="str">
        <f t="shared" si="191"/>
        <v/>
      </c>
      <c r="Q1170" s="29" t="str">
        <f t="shared" si="194"/>
        <v/>
      </c>
      <c r="S1170" t="str">
        <f t="shared" si="192"/>
        <v/>
      </c>
      <c r="AA1170" s="21" t="str">
        <f t="shared" si="186"/>
        <v/>
      </c>
      <c r="AB1170" t="str">
        <f t="shared" si="193"/>
        <v/>
      </c>
    </row>
    <row r="1171" spans="8:28" x14ac:dyDescent="0.3">
      <c r="H1171" s="21" t="str">
        <f t="shared" si="187"/>
        <v/>
      </c>
      <c r="I1171" s="21" t="str">
        <f t="shared" si="188"/>
        <v/>
      </c>
      <c r="J1171" s="29" t="str">
        <f t="shared" si="189"/>
        <v/>
      </c>
      <c r="N1171" s="21" t="str">
        <f t="shared" si="190"/>
        <v/>
      </c>
      <c r="O1171" t="str">
        <f t="shared" si="191"/>
        <v/>
      </c>
      <c r="Q1171" s="29" t="str">
        <f t="shared" si="194"/>
        <v/>
      </c>
      <c r="S1171" t="str">
        <f t="shared" si="192"/>
        <v/>
      </c>
      <c r="AA1171" s="21" t="str">
        <f t="shared" si="186"/>
        <v/>
      </c>
      <c r="AB1171" t="str">
        <f t="shared" si="193"/>
        <v/>
      </c>
    </row>
    <row r="1172" spans="8:28" x14ac:dyDescent="0.3">
      <c r="H1172" s="21" t="str">
        <f t="shared" si="187"/>
        <v/>
      </c>
      <c r="I1172" s="21" t="str">
        <f t="shared" si="188"/>
        <v/>
      </c>
      <c r="J1172" s="29" t="str">
        <f t="shared" si="189"/>
        <v/>
      </c>
      <c r="N1172" s="21" t="str">
        <f t="shared" si="190"/>
        <v/>
      </c>
      <c r="O1172" t="str">
        <f t="shared" si="191"/>
        <v/>
      </c>
      <c r="Q1172" s="29" t="str">
        <f t="shared" si="194"/>
        <v/>
      </c>
      <c r="S1172" t="str">
        <f t="shared" si="192"/>
        <v/>
      </c>
      <c r="AA1172" s="21" t="str">
        <f t="shared" si="186"/>
        <v/>
      </c>
      <c r="AB1172" t="str">
        <f t="shared" si="193"/>
        <v/>
      </c>
    </row>
    <row r="1173" spans="8:28" x14ac:dyDescent="0.3">
      <c r="H1173" s="21" t="str">
        <f t="shared" si="187"/>
        <v/>
      </c>
      <c r="I1173" s="21" t="str">
        <f t="shared" si="188"/>
        <v/>
      </c>
      <c r="J1173" s="29" t="str">
        <f t="shared" si="189"/>
        <v/>
      </c>
      <c r="N1173" s="21" t="str">
        <f t="shared" si="190"/>
        <v/>
      </c>
      <c r="O1173" t="str">
        <f t="shared" si="191"/>
        <v/>
      </c>
      <c r="Q1173" s="29" t="str">
        <f t="shared" si="194"/>
        <v/>
      </c>
      <c r="S1173" t="str">
        <f t="shared" si="192"/>
        <v/>
      </c>
      <c r="AA1173" s="21" t="str">
        <f t="shared" si="186"/>
        <v/>
      </c>
      <c r="AB1173" t="str">
        <f t="shared" si="193"/>
        <v/>
      </c>
    </row>
    <row r="1174" spans="8:28" x14ac:dyDescent="0.3">
      <c r="H1174" s="21" t="str">
        <f t="shared" si="187"/>
        <v/>
      </c>
      <c r="I1174" s="21" t="str">
        <f t="shared" si="188"/>
        <v/>
      </c>
      <c r="J1174" s="29" t="str">
        <f t="shared" si="189"/>
        <v/>
      </c>
      <c r="N1174" s="21" t="str">
        <f t="shared" si="190"/>
        <v/>
      </c>
      <c r="O1174" t="str">
        <f t="shared" si="191"/>
        <v/>
      </c>
      <c r="Q1174" s="29" t="str">
        <f t="shared" si="194"/>
        <v/>
      </c>
      <c r="S1174" t="str">
        <f t="shared" si="192"/>
        <v/>
      </c>
      <c r="AA1174" s="21" t="str">
        <f t="shared" si="186"/>
        <v/>
      </c>
      <c r="AB1174" t="str">
        <f t="shared" si="193"/>
        <v/>
      </c>
    </row>
    <row r="1175" spans="8:28" x14ac:dyDescent="0.3">
      <c r="H1175" s="21" t="str">
        <f t="shared" si="187"/>
        <v/>
      </c>
      <c r="I1175" s="21" t="str">
        <f t="shared" si="188"/>
        <v/>
      </c>
      <c r="J1175" s="29" t="str">
        <f t="shared" si="189"/>
        <v/>
      </c>
      <c r="N1175" s="21" t="str">
        <f t="shared" si="190"/>
        <v/>
      </c>
      <c r="O1175" t="str">
        <f t="shared" si="191"/>
        <v/>
      </c>
      <c r="Q1175" s="29" t="str">
        <f t="shared" si="194"/>
        <v/>
      </c>
      <c r="S1175" t="str">
        <f t="shared" si="192"/>
        <v/>
      </c>
      <c r="AA1175" s="21" t="str">
        <f t="shared" si="186"/>
        <v/>
      </c>
      <c r="AB1175" t="str">
        <f t="shared" si="193"/>
        <v/>
      </c>
    </row>
    <row r="1176" spans="8:28" x14ac:dyDescent="0.3">
      <c r="H1176" s="21" t="str">
        <f t="shared" si="187"/>
        <v/>
      </c>
      <c r="I1176" s="21" t="str">
        <f t="shared" si="188"/>
        <v/>
      </c>
      <c r="J1176" s="29" t="str">
        <f t="shared" si="189"/>
        <v/>
      </c>
      <c r="N1176" s="21" t="str">
        <f t="shared" si="190"/>
        <v/>
      </c>
      <c r="O1176" t="str">
        <f t="shared" si="191"/>
        <v/>
      </c>
      <c r="Q1176" s="29" t="str">
        <f t="shared" si="194"/>
        <v/>
      </c>
      <c r="S1176" t="str">
        <f t="shared" si="192"/>
        <v/>
      </c>
      <c r="AA1176" s="21" t="str">
        <f t="shared" si="186"/>
        <v/>
      </c>
      <c r="AB1176" t="str">
        <f t="shared" si="193"/>
        <v/>
      </c>
    </row>
    <row r="1177" spans="8:28" x14ac:dyDescent="0.3">
      <c r="H1177" s="21" t="str">
        <f t="shared" si="187"/>
        <v/>
      </c>
      <c r="I1177" s="21" t="str">
        <f t="shared" si="188"/>
        <v/>
      </c>
      <c r="J1177" s="29" t="str">
        <f t="shared" si="189"/>
        <v/>
      </c>
      <c r="N1177" s="21" t="str">
        <f t="shared" si="190"/>
        <v/>
      </c>
      <c r="O1177" t="str">
        <f t="shared" si="191"/>
        <v/>
      </c>
      <c r="Q1177" s="29" t="str">
        <f t="shared" si="194"/>
        <v/>
      </c>
      <c r="S1177" t="str">
        <f t="shared" si="192"/>
        <v/>
      </c>
      <c r="AA1177" s="21" t="str">
        <f t="shared" si="186"/>
        <v/>
      </c>
      <c r="AB1177" t="str">
        <f t="shared" si="193"/>
        <v/>
      </c>
    </row>
    <row r="1178" spans="8:28" x14ac:dyDescent="0.3">
      <c r="H1178" s="21" t="str">
        <f t="shared" si="187"/>
        <v/>
      </c>
      <c r="I1178" s="21" t="str">
        <f t="shared" si="188"/>
        <v/>
      </c>
      <c r="J1178" s="29" t="str">
        <f t="shared" si="189"/>
        <v/>
      </c>
      <c r="N1178" s="21" t="str">
        <f t="shared" si="190"/>
        <v/>
      </c>
      <c r="O1178" t="str">
        <f t="shared" si="191"/>
        <v/>
      </c>
      <c r="Q1178" s="29" t="str">
        <f t="shared" si="194"/>
        <v/>
      </c>
      <c r="S1178" t="str">
        <f t="shared" si="192"/>
        <v/>
      </c>
      <c r="AA1178" s="21" t="str">
        <f t="shared" si="186"/>
        <v/>
      </c>
      <c r="AB1178" t="str">
        <f t="shared" si="193"/>
        <v/>
      </c>
    </row>
    <row r="1179" spans="8:28" x14ac:dyDescent="0.3">
      <c r="H1179" s="21" t="str">
        <f t="shared" si="187"/>
        <v/>
      </c>
      <c r="I1179" s="21" t="str">
        <f t="shared" si="188"/>
        <v/>
      </c>
      <c r="J1179" s="29" t="str">
        <f t="shared" si="189"/>
        <v/>
      </c>
      <c r="N1179" s="21" t="str">
        <f t="shared" si="190"/>
        <v/>
      </c>
      <c r="O1179" t="str">
        <f t="shared" si="191"/>
        <v/>
      </c>
      <c r="Q1179" s="29" t="str">
        <f t="shared" si="194"/>
        <v/>
      </c>
      <c r="S1179" t="str">
        <f t="shared" si="192"/>
        <v/>
      </c>
      <c r="AA1179" s="21" t="str">
        <f t="shared" si="186"/>
        <v/>
      </c>
      <c r="AB1179" t="str">
        <f t="shared" si="193"/>
        <v/>
      </c>
    </row>
    <row r="1180" spans="8:28" x14ac:dyDescent="0.3">
      <c r="H1180" s="21" t="str">
        <f t="shared" si="187"/>
        <v/>
      </c>
      <c r="I1180" s="21" t="str">
        <f t="shared" si="188"/>
        <v/>
      </c>
      <c r="J1180" s="29" t="str">
        <f t="shared" si="189"/>
        <v/>
      </c>
      <c r="N1180" s="21" t="str">
        <f t="shared" si="190"/>
        <v/>
      </c>
      <c r="O1180" t="str">
        <f t="shared" si="191"/>
        <v/>
      </c>
      <c r="Q1180" s="29" t="str">
        <f t="shared" si="194"/>
        <v/>
      </c>
      <c r="S1180" t="str">
        <f t="shared" si="192"/>
        <v/>
      </c>
      <c r="AA1180" s="21" t="str">
        <f t="shared" si="186"/>
        <v/>
      </c>
      <c r="AB1180" t="str">
        <f t="shared" si="193"/>
        <v/>
      </c>
    </row>
    <row r="1181" spans="8:28" x14ac:dyDescent="0.3">
      <c r="H1181" s="21" t="str">
        <f t="shared" si="187"/>
        <v/>
      </c>
      <c r="I1181" s="21" t="str">
        <f t="shared" si="188"/>
        <v/>
      </c>
      <c r="J1181" s="29" t="str">
        <f t="shared" si="189"/>
        <v/>
      </c>
      <c r="N1181" s="21" t="str">
        <f t="shared" si="190"/>
        <v/>
      </c>
      <c r="O1181" t="str">
        <f t="shared" si="191"/>
        <v/>
      </c>
      <c r="Q1181" s="29" t="str">
        <f t="shared" si="194"/>
        <v/>
      </c>
      <c r="S1181" t="str">
        <f t="shared" si="192"/>
        <v/>
      </c>
      <c r="AA1181" s="21" t="str">
        <f t="shared" si="186"/>
        <v/>
      </c>
      <c r="AB1181" t="str">
        <f t="shared" si="193"/>
        <v/>
      </c>
    </row>
    <row r="1182" spans="8:28" x14ac:dyDescent="0.3">
      <c r="H1182" s="21" t="str">
        <f t="shared" si="187"/>
        <v/>
      </c>
      <c r="I1182" s="21" t="str">
        <f t="shared" si="188"/>
        <v/>
      </c>
      <c r="J1182" s="29" t="str">
        <f t="shared" si="189"/>
        <v/>
      </c>
      <c r="N1182" s="21" t="str">
        <f t="shared" si="190"/>
        <v/>
      </c>
      <c r="O1182" t="str">
        <f t="shared" si="191"/>
        <v/>
      </c>
      <c r="Q1182" s="29" t="str">
        <f t="shared" si="194"/>
        <v/>
      </c>
      <c r="S1182" t="str">
        <f t="shared" si="192"/>
        <v/>
      </c>
      <c r="AA1182" s="21" t="str">
        <f t="shared" si="186"/>
        <v/>
      </c>
      <c r="AB1182" t="str">
        <f t="shared" si="193"/>
        <v/>
      </c>
    </row>
    <row r="1183" spans="8:28" x14ac:dyDescent="0.3">
      <c r="H1183" s="21" t="str">
        <f t="shared" si="187"/>
        <v/>
      </c>
      <c r="I1183" s="21" t="str">
        <f t="shared" si="188"/>
        <v/>
      </c>
      <c r="J1183" s="29" t="str">
        <f t="shared" si="189"/>
        <v/>
      </c>
      <c r="N1183" s="21" t="str">
        <f t="shared" si="190"/>
        <v/>
      </c>
      <c r="O1183" t="str">
        <f t="shared" si="191"/>
        <v/>
      </c>
      <c r="Q1183" s="29" t="str">
        <f t="shared" si="194"/>
        <v/>
      </c>
      <c r="S1183" t="str">
        <f t="shared" si="192"/>
        <v/>
      </c>
      <c r="AA1183" s="21" t="str">
        <f t="shared" si="186"/>
        <v/>
      </c>
      <c r="AB1183" t="str">
        <f t="shared" si="193"/>
        <v/>
      </c>
    </row>
    <row r="1184" spans="8:28" x14ac:dyDescent="0.3">
      <c r="H1184" s="21" t="str">
        <f t="shared" si="187"/>
        <v/>
      </c>
      <c r="I1184" s="21" t="str">
        <f t="shared" si="188"/>
        <v/>
      </c>
      <c r="J1184" s="29" t="str">
        <f t="shared" si="189"/>
        <v/>
      </c>
      <c r="N1184" s="21" t="str">
        <f t="shared" si="190"/>
        <v/>
      </c>
      <c r="O1184" t="str">
        <f t="shared" si="191"/>
        <v/>
      </c>
      <c r="Q1184" s="29" t="str">
        <f t="shared" si="194"/>
        <v/>
      </c>
      <c r="S1184" t="str">
        <f t="shared" si="192"/>
        <v/>
      </c>
      <c r="AA1184" s="21" t="str">
        <f t="shared" si="186"/>
        <v/>
      </c>
      <c r="AB1184" t="str">
        <f t="shared" si="193"/>
        <v/>
      </c>
    </row>
    <row r="1185" spans="8:28" x14ac:dyDescent="0.3">
      <c r="H1185" s="21" t="str">
        <f t="shared" si="187"/>
        <v/>
      </c>
      <c r="I1185" s="21" t="str">
        <f t="shared" si="188"/>
        <v/>
      </c>
      <c r="J1185" s="29" t="str">
        <f t="shared" si="189"/>
        <v/>
      </c>
      <c r="N1185" s="21" t="str">
        <f t="shared" si="190"/>
        <v/>
      </c>
      <c r="O1185" t="str">
        <f t="shared" si="191"/>
        <v/>
      </c>
      <c r="Q1185" s="29" t="str">
        <f t="shared" si="194"/>
        <v/>
      </c>
      <c r="S1185" t="str">
        <f t="shared" si="192"/>
        <v/>
      </c>
      <c r="AA1185" s="21" t="str">
        <f t="shared" si="186"/>
        <v/>
      </c>
      <c r="AB1185" t="str">
        <f t="shared" si="193"/>
        <v/>
      </c>
    </row>
    <row r="1186" spans="8:28" x14ac:dyDescent="0.3">
      <c r="H1186" s="21" t="str">
        <f t="shared" si="187"/>
        <v/>
      </c>
      <c r="I1186" s="21" t="str">
        <f t="shared" si="188"/>
        <v/>
      </c>
      <c r="J1186" s="29" t="str">
        <f t="shared" si="189"/>
        <v/>
      </c>
      <c r="N1186" s="21" t="str">
        <f t="shared" si="190"/>
        <v/>
      </c>
      <c r="O1186" t="str">
        <f t="shared" si="191"/>
        <v/>
      </c>
      <c r="Q1186" s="29" t="str">
        <f t="shared" si="194"/>
        <v/>
      </c>
      <c r="S1186" t="str">
        <f t="shared" si="192"/>
        <v/>
      </c>
      <c r="AA1186" s="21" t="str">
        <f t="shared" si="186"/>
        <v/>
      </c>
      <c r="AB1186" t="str">
        <f t="shared" si="193"/>
        <v/>
      </c>
    </row>
    <row r="1187" spans="8:28" x14ac:dyDescent="0.3">
      <c r="H1187" s="21" t="str">
        <f t="shared" si="187"/>
        <v/>
      </c>
      <c r="I1187" s="21" t="str">
        <f t="shared" si="188"/>
        <v/>
      </c>
      <c r="J1187" s="29" t="str">
        <f t="shared" si="189"/>
        <v/>
      </c>
      <c r="N1187" s="21" t="str">
        <f t="shared" si="190"/>
        <v/>
      </c>
      <c r="O1187" t="str">
        <f t="shared" si="191"/>
        <v/>
      </c>
      <c r="Q1187" s="29" t="str">
        <f t="shared" si="194"/>
        <v/>
      </c>
      <c r="S1187" t="str">
        <f t="shared" si="192"/>
        <v/>
      </c>
      <c r="AA1187" s="21" t="str">
        <f t="shared" si="186"/>
        <v/>
      </c>
      <c r="AB1187" t="str">
        <f t="shared" si="193"/>
        <v/>
      </c>
    </row>
    <row r="1188" spans="8:28" x14ac:dyDescent="0.3">
      <c r="H1188" s="21" t="str">
        <f t="shared" si="187"/>
        <v/>
      </c>
      <c r="I1188" s="21" t="str">
        <f t="shared" si="188"/>
        <v/>
      </c>
      <c r="J1188" s="29" t="str">
        <f t="shared" si="189"/>
        <v/>
      </c>
      <c r="N1188" s="21" t="str">
        <f t="shared" si="190"/>
        <v/>
      </c>
      <c r="O1188" t="str">
        <f t="shared" si="191"/>
        <v/>
      </c>
      <c r="Q1188" s="29" t="str">
        <f t="shared" si="194"/>
        <v/>
      </c>
      <c r="S1188" t="str">
        <f t="shared" si="192"/>
        <v/>
      </c>
      <c r="AA1188" s="21" t="str">
        <f t="shared" si="186"/>
        <v/>
      </c>
      <c r="AB1188" t="str">
        <f t="shared" si="193"/>
        <v/>
      </c>
    </row>
    <row r="1189" spans="8:28" x14ac:dyDescent="0.3">
      <c r="H1189" s="21" t="str">
        <f t="shared" si="187"/>
        <v/>
      </c>
      <c r="I1189" s="21" t="str">
        <f t="shared" si="188"/>
        <v/>
      </c>
      <c r="J1189" s="29" t="str">
        <f t="shared" si="189"/>
        <v/>
      </c>
      <c r="N1189" s="21" t="str">
        <f t="shared" si="190"/>
        <v/>
      </c>
      <c r="O1189" t="str">
        <f t="shared" si="191"/>
        <v/>
      </c>
      <c r="Q1189" s="29" t="str">
        <f t="shared" si="194"/>
        <v/>
      </c>
      <c r="S1189" t="str">
        <f t="shared" si="192"/>
        <v/>
      </c>
      <c r="AA1189" s="21" t="str">
        <f t="shared" si="186"/>
        <v/>
      </c>
      <c r="AB1189" t="str">
        <f t="shared" si="193"/>
        <v/>
      </c>
    </row>
    <row r="1190" spans="8:28" x14ac:dyDescent="0.3">
      <c r="H1190" s="21" t="str">
        <f t="shared" si="187"/>
        <v/>
      </c>
      <c r="I1190" s="21" t="str">
        <f t="shared" si="188"/>
        <v/>
      </c>
      <c r="J1190" s="29" t="str">
        <f t="shared" si="189"/>
        <v/>
      </c>
      <c r="N1190" s="21" t="str">
        <f t="shared" si="190"/>
        <v/>
      </c>
      <c r="O1190" t="str">
        <f t="shared" si="191"/>
        <v/>
      </c>
      <c r="Q1190" s="29" t="str">
        <f t="shared" si="194"/>
        <v/>
      </c>
      <c r="S1190" t="str">
        <f t="shared" si="192"/>
        <v/>
      </c>
      <c r="AA1190" s="21" t="str">
        <f t="shared" si="186"/>
        <v/>
      </c>
      <c r="AB1190" t="str">
        <f t="shared" si="193"/>
        <v/>
      </c>
    </row>
    <row r="1191" spans="8:28" x14ac:dyDescent="0.3">
      <c r="H1191" s="21" t="str">
        <f t="shared" si="187"/>
        <v/>
      </c>
      <c r="I1191" s="21" t="str">
        <f t="shared" si="188"/>
        <v/>
      </c>
      <c r="J1191" s="29" t="str">
        <f t="shared" si="189"/>
        <v/>
      </c>
      <c r="N1191" s="21" t="str">
        <f t="shared" si="190"/>
        <v/>
      </c>
      <c r="O1191" t="str">
        <f t="shared" si="191"/>
        <v/>
      </c>
      <c r="Q1191" s="29" t="str">
        <f t="shared" si="194"/>
        <v/>
      </c>
      <c r="S1191" t="str">
        <f t="shared" si="192"/>
        <v/>
      </c>
      <c r="AA1191" s="21" t="str">
        <f t="shared" si="186"/>
        <v/>
      </c>
      <c r="AB1191" t="str">
        <f t="shared" si="193"/>
        <v/>
      </c>
    </row>
    <row r="1192" spans="8:28" x14ac:dyDescent="0.3">
      <c r="H1192" s="21" t="str">
        <f t="shared" si="187"/>
        <v/>
      </c>
      <c r="I1192" s="21" t="str">
        <f t="shared" si="188"/>
        <v/>
      </c>
      <c r="J1192" s="29" t="str">
        <f t="shared" si="189"/>
        <v/>
      </c>
      <c r="N1192" s="21" t="str">
        <f t="shared" si="190"/>
        <v/>
      </c>
      <c r="O1192" t="str">
        <f t="shared" si="191"/>
        <v/>
      </c>
      <c r="Q1192" s="29" t="str">
        <f t="shared" si="194"/>
        <v/>
      </c>
      <c r="S1192" t="str">
        <f t="shared" si="192"/>
        <v/>
      </c>
      <c r="AA1192" s="21" t="str">
        <f t="shared" si="186"/>
        <v/>
      </c>
      <c r="AB1192" t="str">
        <f t="shared" si="193"/>
        <v/>
      </c>
    </row>
    <row r="1193" spans="8:28" x14ac:dyDescent="0.3">
      <c r="H1193" s="21" t="str">
        <f t="shared" si="187"/>
        <v/>
      </c>
      <c r="I1193" s="21" t="str">
        <f t="shared" si="188"/>
        <v/>
      </c>
      <c r="J1193" s="29" t="str">
        <f t="shared" si="189"/>
        <v/>
      </c>
      <c r="N1193" s="21" t="str">
        <f t="shared" si="190"/>
        <v/>
      </c>
      <c r="O1193" t="str">
        <f t="shared" si="191"/>
        <v/>
      </c>
      <c r="Q1193" s="29" t="str">
        <f t="shared" si="194"/>
        <v/>
      </c>
      <c r="S1193" t="str">
        <f t="shared" si="192"/>
        <v/>
      </c>
      <c r="AA1193" s="21" t="str">
        <f t="shared" si="186"/>
        <v/>
      </c>
      <c r="AB1193" t="str">
        <f t="shared" si="193"/>
        <v/>
      </c>
    </row>
    <row r="1194" spans="8:28" x14ac:dyDescent="0.3">
      <c r="H1194" s="21" t="str">
        <f t="shared" si="187"/>
        <v/>
      </c>
      <c r="I1194" s="21" t="str">
        <f t="shared" si="188"/>
        <v/>
      </c>
      <c r="J1194" s="29" t="str">
        <f t="shared" si="189"/>
        <v/>
      </c>
      <c r="N1194" s="21" t="str">
        <f t="shared" si="190"/>
        <v/>
      </c>
      <c r="O1194" t="str">
        <f t="shared" si="191"/>
        <v/>
      </c>
      <c r="Q1194" s="29" t="str">
        <f t="shared" si="194"/>
        <v/>
      </c>
      <c r="S1194" t="str">
        <f t="shared" si="192"/>
        <v/>
      </c>
      <c r="AA1194" s="21" t="str">
        <f t="shared" si="186"/>
        <v/>
      </c>
      <c r="AB1194" t="str">
        <f t="shared" si="193"/>
        <v/>
      </c>
    </row>
    <row r="1195" spans="8:28" x14ac:dyDescent="0.3">
      <c r="H1195" s="21" t="str">
        <f t="shared" si="187"/>
        <v/>
      </c>
      <c r="I1195" s="21" t="str">
        <f t="shared" si="188"/>
        <v/>
      </c>
      <c r="J1195" s="29" t="str">
        <f t="shared" si="189"/>
        <v/>
      </c>
      <c r="N1195" s="21" t="str">
        <f t="shared" si="190"/>
        <v/>
      </c>
      <c r="O1195" t="str">
        <f t="shared" si="191"/>
        <v/>
      </c>
      <c r="Q1195" s="29" t="str">
        <f t="shared" si="194"/>
        <v/>
      </c>
      <c r="S1195" t="str">
        <f t="shared" si="192"/>
        <v/>
      </c>
      <c r="AA1195" s="21" t="str">
        <f t="shared" si="186"/>
        <v/>
      </c>
      <c r="AB1195" t="str">
        <f t="shared" si="193"/>
        <v/>
      </c>
    </row>
    <row r="1196" spans="8:28" x14ac:dyDescent="0.3">
      <c r="H1196" s="21" t="str">
        <f t="shared" si="187"/>
        <v/>
      </c>
      <c r="I1196" s="21" t="str">
        <f t="shared" si="188"/>
        <v/>
      </c>
      <c r="J1196" s="29" t="str">
        <f t="shared" si="189"/>
        <v/>
      </c>
      <c r="N1196" s="21" t="str">
        <f t="shared" si="190"/>
        <v/>
      </c>
      <c r="O1196" t="str">
        <f t="shared" si="191"/>
        <v/>
      </c>
      <c r="Q1196" s="29" t="str">
        <f t="shared" si="194"/>
        <v/>
      </c>
      <c r="S1196" t="str">
        <f t="shared" si="192"/>
        <v/>
      </c>
      <c r="AA1196" s="21" t="str">
        <f t="shared" si="186"/>
        <v/>
      </c>
      <c r="AB1196" t="str">
        <f t="shared" si="193"/>
        <v/>
      </c>
    </row>
    <row r="1197" spans="8:28" x14ac:dyDescent="0.3">
      <c r="H1197" s="21" t="str">
        <f t="shared" si="187"/>
        <v/>
      </c>
      <c r="I1197" s="21" t="str">
        <f t="shared" si="188"/>
        <v/>
      </c>
      <c r="J1197" s="29" t="str">
        <f t="shared" si="189"/>
        <v/>
      </c>
      <c r="N1197" s="21" t="str">
        <f t="shared" si="190"/>
        <v/>
      </c>
      <c r="O1197" t="str">
        <f t="shared" si="191"/>
        <v/>
      </c>
      <c r="Q1197" s="29" t="str">
        <f t="shared" si="194"/>
        <v/>
      </c>
      <c r="S1197" t="str">
        <f t="shared" si="192"/>
        <v/>
      </c>
      <c r="AA1197" s="21" t="str">
        <f t="shared" si="186"/>
        <v/>
      </c>
      <c r="AB1197" t="str">
        <f t="shared" si="193"/>
        <v/>
      </c>
    </row>
    <row r="1198" spans="8:28" x14ac:dyDescent="0.3">
      <c r="H1198" s="21" t="str">
        <f t="shared" si="187"/>
        <v/>
      </c>
      <c r="I1198" s="21" t="str">
        <f t="shared" si="188"/>
        <v/>
      </c>
      <c r="J1198" s="29" t="str">
        <f t="shared" si="189"/>
        <v/>
      </c>
      <c r="N1198" s="21" t="str">
        <f t="shared" si="190"/>
        <v/>
      </c>
      <c r="O1198" t="str">
        <f t="shared" si="191"/>
        <v/>
      </c>
      <c r="Q1198" s="29" t="str">
        <f t="shared" si="194"/>
        <v/>
      </c>
      <c r="S1198" t="str">
        <f t="shared" si="192"/>
        <v/>
      </c>
      <c r="AA1198" s="21" t="str">
        <f t="shared" si="186"/>
        <v/>
      </c>
      <c r="AB1198" t="str">
        <f t="shared" si="193"/>
        <v/>
      </c>
    </row>
    <row r="1199" spans="8:28" x14ac:dyDescent="0.3">
      <c r="H1199" s="21" t="str">
        <f t="shared" si="187"/>
        <v/>
      </c>
      <c r="I1199" s="21" t="str">
        <f t="shared" si="188"/>
        <v/>
      </c>
      <c r="J1199" s="29" t="str">
        <f t="shared" si="189"/>
        <v/>
      </c>
      <c r="N1199" s="21" t="str">
        <f t="shared" si="190"/>
        <v/>
      </c>
      <c r="O1199" t="str">
        <f t="shared" si="191"/>
        <v/>
      </c>
      <c r="Q1199" s="29" t="str">
        <f t="shared" si="194"/>
        <v/>
      </c>
      <c r="S1199" t="str">
        <f t="shared" si="192"/>
        <v/>
      </c>
      <c r="AA1199" s="21" t="str">
        <f t="shared" si="186"/>
        <v/>
      </c>
      <c r="AB1199" t="str">
        <f t="shared" si="193"/>
        <v/>
      </c>
    </row>
    <row r="1200" spans="8:28" x14ac:dyDescent="0.3">
      <c r="H1200" s="21" t="str">
        <f t="shared" si="187"/>
        <v/>
      </c>
      <c r="I1200" s="21" t="str">
        <f t="shared" si="188"/>
        <v/>
      </c>
      <c r="J1200" s="29" t="str">
        <f t="shared" si="189"/>
        <v/>
      </c>
      <c r="N1200" s="21" t="str">
        <f t="shared" si="190"/>
        <v/>
      </c>
      <c r="O1200" t="str">
        <f t="shared" si="191"/>
        <v/>
      </c>
      <c r="Q1200" s="29" t="str">
        <f t="shared" si="194"/>
        <v/>
      </c>
      <c r="S1200" t="str">
        <f t="shared" si="192"/>
        <v/>
      </c>
      <c r="AA1200" s="21" t="str">
        <f t="shared" si="186"/>
        <v/>
      </c>
      <c r="AB1200" t="str">
        <f t="shared" si="193"/>
        <v/>
      </c>
    </row>
    <row r="1201" spans="8:28" x14ac:dyDescent="0.3">
      <c r="H1201" s="21" t="str">
        <f t="shared" si="187"/>
        <v/>
      </c>
      <c r="I1201" s="21" t="str">
        <f t="shared" si="188"/>
        <v/>
      </c>
      <c r="J1201" s="29" t="str">
        <f t="shared" si="189"/>
        <v/>
      </c>
      <c r="N1201" s="21" t="str">
        <f t="shared" si="190"/>
        <v/>
      </c>
      <c r="O1201" t="str">
        <f t="shared" si="191"/>
        <v/>
      </c>
      <c r="Q1201" s="29" t="str">
        <f t="shared" si="194"/>
        <v/>
      </c>
      <c r="S1201" t="str">
        <f t="shared" si="192"/>
        <v/>
      </c>
      <c r="AA1201" s="21" t="str">
        <f t="shared" si="186"/>
        <v/>
      </c>
      <c r="AB1201" t="str">
        <f t="shared" si="193"/>
        <v/>
      </c>
    </row>
    <row r="1202" spans="8:28" x14ac:dyDescent="0.3">
      <c r="H1202" s="21" t="str">
        <f t="shared" si="187"/>
        <v/>
      </c>
      <c r="I1202" s="21" t="str">
        <f t="shared" si="188"/>
        <v/>
      </c>
      <c r="J1202" s="29" t="str">
        <f t="shared" si="189"/>
        <v/>
      </c>
      <c r="N1202" s="21" t="str">
        <f t="shared" si="190"/>
        <v/>
      </c>
      <c r="O1202" t="str">
        <f t="shared" si="191"/>
        <v/>
      </c>
      <c r="Q1202" s="29" t="str">
        <f t="shared" si="194"/>
        <v/>
      </c>
      <c r="S1202" t="str">
        <f t="shared" si="192"/>
        <v/>
      </c>
      <c r="AA1202" s="21" t="str">
        <f t="shared" si="186"/>
        <v/>
      </c>
      <c r="AB1202" t="str">
        <f t="shared" si="193"/>
        <v/>
      </c>
    </row>
    <row r="1203" spans="8:28" x14ac:dyDescent="0.3">
      <c r="H1203" s="21" t="str">
        <f t="shared" si="187"/>
        <v/>
      </c>
      <c r="I1203" s="21" t="str">
        <f t="shared" si="188"/>
        <v/>
      </c>
      <c r="J1203" s="29" t="str">
        <f t="shared" si="189"/>
        <v/>
      </c>
      <c r="N1203" s="21" t="str">
        <f t="shared" si="190"/>
        <v/>
      </c>
      <c r="O1203" t="str">
        <f t="shared" si="191"/>
        <v/>
      </c>
      <c r="Q1203" s="29" t="str">
        <f t="shared" si="194"/>
        <v/>
      </c>
      <c r="S1203" t="str">
        <f t="shared" si="192"/>
        <v/>
      </c>
      <c r="AA1203" s="21" t="str">
        <f t="shared" si="186"/>
        <v/>
      </c>
      <c r="AB1203" t="str">
        <f t="shared" si="193"/>
        <v/>
      </c>
    </row>
    <row r="1204" spans="8:28" x14ac:dyDescent="0.3">
      <c r="H1204" s="21" t="str">
        <f t="shared" si="187"/>
        <v/>
      </c>
      <c r="I1204" s="21" t="str">
        <f t="shared" si="188"/>
        <v/>
      </c>
      <c r="J1204" s="29" t="str">
        <f t="shared" si="189"/>
        <v/>
      </c>
      <c r="N1204" s="21" t="str">
        <f t="shared" si="190"/>
        <v/>
      </c>
      <c r="O1204" t="str">
        <f t="shared" si="191"/>
        <v/>
      </c>
      <c r="Q1204" s="29" t="str">
        <f t="shared" si="194"/>
        <v/>
      </c>
      <c r="S1204" t="str">
        <f t="shared" si="192"/>
        <v/>
      </c>
      <c r="AA1204" s="21" t="str">
        <f t="shared" si="186"/>
        <v/>
      </c>
      <c r="AB1204" t="str">
        <f t="shared" si="193"/>
        <v/>
      </c>
    </row>
    <row r="1205" spans="8:28" x14ac:dyDescent="0.3">
      <c r="H1205" s="21" t="str">
        <f t="shared" si="187"/>
        <v/>
      </c>
      <c r="I1205" s="21" t="str">
        <f t="shared" si="188"/>
        <v/>
      </c>
      <c r="J1205" s="29" t="str">
        <f t="shared" si="189"/>
        <v/>
      </c>
      <c r="N1205" s="21" t="str">
        <f t="shared" si="190"/>
        <v/>
      </c>
      <c r="O1205" t="str">
        <f t="shared" si="191"/>
        <v/>
      </c>
      <c r="Q1205" s="29" t="str">
        <f t="shared" si="194"/>
        <v/>
      </c>
      <c r="S1205" t="str">
        <f t="shared" si="192"/>
        <v/>
      </c>
      <c r="AA1205" s="21" t="str">
        <f t="shared" si="186"/>
        <v/>
      </c>
      <c r="AB1205" t="str">
        <f t="shared" si="193"/>
        <v/>
      </c>
    </row>
    <row r="1206" spans="8:28" x14ac:dyDescent="0.3">
      <c r="H1206" s="21" t="str">
        <f t="shared" si="187"/>
        <v/>
      </c>
      <c r="I1206" s="21" t="str">
        <f t="shared" si="188"/>
        <v/>
      </c>
      <c r="J1206" s="29" t="str">
        <f t="shared" si="189"/>
        <v/>
      </c>
      <c r="N1206" s="21" t="str">
        <f t="shared" si="190"/>
        <v/>
      </c>
      <c r="O1206" t="str">
        <f t="shared" si="191"/>
        <v/>
      </c>
      <c r="Q1206" s="29" t="str">
        <f t="shared" si="194"/>
        <v/>
      </c>
      <c r="S1206" t="str">
        <f t="shared" si="192"/>
        <v/>
      </c>
      <c r="AA1206" s="21" t="str">
        <f t="shared" si="186"/>
        <v/>
      </c>
      <c r="AB1206" t="str">
        <f t="shared" si="193"/>
        <v/>
      </c>
    </row>
    <row r="1207" spans="8:28" x14ac:dyDescent="0.3">
      <c r="H1207" s="21" t="str">
        <f t="shared" si="187"/>
        <v/>
      </c>
      <c r="I1207" s="21" t="str">
        <f t="shared" si="188"/>
        <v/>
      </c>
      <c r="J1207" s="29" t="str">
        <f t="shared" si="189"/>
        <v/>
      </c>
      <c r="N1207" s="21" t="str">
        <f t="shared" si="190"/>
        <v/>
      </c>
      <c r="O1207" t="str">
        <f t="shared" si="191"/>
        <v/>
      </c>
      <c r="Q1207" s="29" t="str">
        <f t="shared" si="194"/>
        <v/>
      </c>
      <c r="S1207" t="str">
        <f t="shared" si="192"/>
        <v/>
      </c>
      <c r="AA1207" s="21" t="str">
        <f t="shared" si="186"/>
        <v/>
      </c>
      <c r="AB1207" t="str">
        <f t="shared" si="193"/>
        <v/>
      </c>
    </row>
    <row r="1208" spans="8:28" x14ac:dyDescent="0.3">
      <c r="H1208" s="21" t="str">
        <f t="shared" si="187"/>
        <v/>
      </c>
      <c r="I1208" s="21" t="str">
        <f t="shared" si="188"/>
        <v/>
      </c>
      <c r="J1208" s="29" t="str">
        <f t="shared" si="189"/>
        <v/>
      </c>
      <c r="N1208" s="21" t="str">
        <f t="shared" si="190"/>
        <v/>
      </c>
      <c r="O1208" t="str">
        <f t="shared" si="191"/>
        <v/>
      </c>
      <c r="Q1208" s="29" t="str">
        <f t="shared" si="194"/>
        <v/>
      </c>
      <c r="S1208" t="str">
        <f t="shared" si="192"/>
        <v/>
      </c>
      <c r="AA1208" s="21" t="str">
        <f t="shared" ref="AA1208:AA1271" si="195">+IF(Y1208="","",AA1207+1)</f>
        <v/>
      </c>
      <c r="AB1208" t="str">
        <f t="shared" si="193"/>
        <v/>
      </c>
    </row>
    <row r="1209" spans="8:28" x14ac:dyDescent="0.3">
      <c r="H1209" s="21" t="str">
        <f t="shared" si="187"/>
        <v/>
      </c>
      <c r="I1209" s="21" t="str">
        <f t="shared" si="188"/>
        <v/>
      </c>
      <c r="J1209" s="29" t="str">
        <f t="shared" si="189"/>
        <v/>
      </c>
      <c r="N1209" s="21" t="str">
        <f t="shared" si="190"/>
        <v/>
      </c>
      <c r="O1209" t="str">
        <f t="shared" si="191"/>
        <v/>
      </c>
      <c r="Q1209" s="29" t="str">
        <f t="shared" si="194"/>
        <v/>
      </c>
      <c r="S1209" t="str">
        <f t="shared" si="192"/>
        <v/>
      </c>
      <c r="AA1209" s="21" t="str">
        <f t="shared" si="195"/>
        <v/>
      </c>
      <c r="AB1209" t="str">
        <f t="shared" si="193"/>
        <v/>
      </c>
    </row>
    <row r="1210" spans="8:28" x14ac:dyDescent="0.3">
      <c r="H1210" s="21" t="str">
        <f t="shared" si="187"/>
        <v/>
      </c>
      <c r="I1210" s="21" t="str">
        <f t="shared" si="188"/>
        <v/>
      </c>
      <c r="J1210" s="29" t="str">
        <f t="shared" si="189"/>
        <v/>
      </c>
      <c r="N1210" s="21" t="str">
        <f t="shared" si="190"/>
        <v/>
      </c>
      <c r="O1210" t="str">
        <f t="shared" si="191"/>
        <v/>
      </c>
      <c r="Q1210" s="29" t="str">
        <f t="shared" si="194"/>
        <v/>
      </c>
      <c r="S1210" t="str">
        <f t="shared" si="192"/>
        <v/>
      </c>
      <c r="AA1210" s="21" t="str">
        <f t="shared" si="195"/>
        <v/>
      </c>
      <c r="AB1210" t="str">
        <f t="shared" si="193"/>
        <v/>
      </c>
    </row>
    <row r="1211" spans="8:28" x14ac:dyDescent="0.3">
      <c r="H1211" s="21" t="str">
        <f t="shared" si="187"/>
        <v/>
      </c>
      <c r="I1211" s="21" t="str">
        <f t="shared" si="188"/>
        <v/>
      </c>
      <c r="J1211" s="29" t="str">
        <f t="shared" si="189"/>
        <v/>
      </c>
      <c r="N1211" s="21" t="str">
        <f t="shared" si="190"/>
        <v/>
      </c>
      <c r="O1211" t="str">
        <f t="shared" si="191"/>
        <v/>
      </c>
      <c r="Q1211" s="29" t="str">
        <f t="shared" si="194"/>
        <v/>
      </c>
      <c r="S1211" t="str">
        <f t="shared" si="192"/>
        <v/>
      </c>
      <c r="AA1211" s="21" t="str">
        <f t="shared" si="195"/>
        <v/>
      </c>
      <c r="AB1211" t="str">
        <f t="shared" si="193"/>
        <v/>
      </c>
    </row>
    <row r="1212" spans="8:28" x14ac:dyDescent="0.3">
      <c r="H1212" s="21" t="str">
        <f t="shared" si="187"/>
        <v/>
      </c>
      <c r="I1212" s="21" t="str">
        <f t="shared" si="188"/>
        <v/>
      </c>
      <c r="J1212" s="29" t="str">
        <f t="shared" si="189"/>
        <v/>
      </c>
      <c r="N1212" s="21" t="str">
        <f t="shared" si="190"/>
        <v/>
      </c>
      <c r="O1212" t="str">
        <f t="shared" si="191"/>
        <v/>
      </c>
      <c r="Q1212" s="29" t="str">
        <f t="shared" si="194"/>
        <v/>
      </c>
      <c r="S1212" t="str">
        <f t="shared" si="192"/>
        <v/>
      </c>
      <c r="AA1212" s="21" t="str">
        <f t="shared" si="195"/>
        <v/>
      </c>
      <c r="AB1212" t="str">
        <f t="shared" si="193"/>
        <v/>
      </c>
    </row>
    <row r="1213" spans="8:28" x14ac:dyDescent="0.3">
      <c r="H1213" s="21" t="str">
        <f t="shared" si="187"/>
        <v/>
      </c>
      <c r="I1213" s="21" t="str">
        <f t="shared" si="188"/>
        <v/>
      </c>
      <c r="J1213" s="29" t="str">
        <f t="shared" si="189"/>
        <v/>
      </c>
      <c r="N1213" s="21" t="str">
        <f t="shared" si="190"/>
        <v/>
      </c>
      <c r="O1213" t="str">
        <f t="shared" si="191"/>
        <v/>
      </c>
      <c r="Q1213" s="29" t="str">
        <f t="shared" si="194"/>
        <v/>
      </c>
      <c r="S1213" t="str">
        <f t="shared" si="192"/>
        <v/>
      </c>
      <c r="AA1213" s="21" t="str">
        <f t="shared" si="195"/>
        <v/>
      </c>
      <c r="AB1213" t="str">
        <f t="shared" si="193"/>
        <v/>
      </c>
    </row>
    <row r="1214" spans="8:28" x14ac:dyDescent="0.3">
      <c r="H1214" s="21" t="str">
        <f t="shared" si="187"/>
        <v/>
      </c>
      <c r="I1214" s="21" t="str">
        <f t="shared" si="188"/>
        <v/>
      </c>
      <c r="J1214" s="29" t="str">
        <f t="shared" si="189"/>
        <v/>
      </c>
      <c r="N1214" s="21" t="str">
        <f t="shared" si="190"/>
        <v/>
      </c>
      <c r="O1214" t="str">
        <f t="shared" si="191"/>
        <v/>
      </c>
      <c r="Q1214" s="29" t="str">
        <f t="shared" si="194"/>
        <v/>
      </c>
      <c r="S1214" t="str">
        <f t="shared" si="192"/>
        <v/>
      </c>
      <c r="AA1214" s="21" t="str">
        <f t="shared" si="195"/>
        <v/>
      </c>
      <c r="AB1214" t="str">
        <f t="shared" si="193"/>
        <v/>
      </c>
    </row>
    <row r="1215" spans="8:28" x14ac:dyDescent="0.3">
      <c r="H1215" s="21" t="str">
        <f t="shared" si="187"/>
        <v/>
      </c>
      <c r="I1215" s="21" t="str">
        <f t="shared" si="188"/>
        <v/>
      </c>
      <c r="J1215" s="29" t="str">
        <f t="shared" si="189"/>
        <v/>
      </c>
      <c r="N1215" s="21" t="str">
        <f t="shared" si="190"/>
        <v/>
      </c>
      <c r="O1215" t="str">
        <f t="shared" si="191"/>
        <v/>
      </c>
      <c r="Q1215" s="29" t="str">
        <f t="shared" si="194"/>
        <v/>
      </c>
      <c r="S1215" t="str">
        <f t="shared" si="192"/>
        <v/>
      </c>
      <c r="AA1215" s="21" t="str">
        <f t="shared" si="195"/>
        <v/>
      </c>
      <c r="AB1215" t="str">
        <f t="shared" si="193"/>
        <v/>
      </c>
    </row>
    <row r="1216" spans="8:28" x14ac:dyDescent="0.3">
      <c r="H1216" s="21" t="str">
        <f t="shared" si="187"/>
        <v/>
      </c>
      <c r="I1216" s="21" t="str">
        <f t="shared" si="188"/>
        <v/>
      </c>
      <c r="J1216" s="29" t="str">
        <f t="shared" si="189"/>
        <v/>
      </c>
      <c r="N1216" s="21" t="str">
        <f t="shared" si="190"/>
        <v/>
      </c>
      <c r="O1216" t="str">
        <f t="shared" si="191"/>
        <v/>
      </c>
      <c r="Q1216" s="29" t="str">
        <f t="shared" si="194"/>
        <v/>
      </c>
      <c r="S1216" t="str">
        <f t="shared" si="192"/>
        <v/>
      </c>
      <c r="AA1216" s="21" t="str">
        <f t="shared" si="195"/>
        <v/>
      </c>
      <c r="AB1216" t="str">
        <f t="shared" si="193"/>
        <v/>
      </c>
    </row>
    <row r="1217" spans="8:28" x14ac:dyDescent="0.3">
      <c r="H1217" s="21" t="str">
        <f t="shared" si="187"/>
        <v/>
      </c>
      <c r="I1217" s="21" t="str">
        <f t="shared" si="188"/>
        <v/>
      </c>
      <c r="J1217" s="29" t="str">
        <f t="shared" si="189"/>
        <v/>
      </c>
      <c r="N1217" s="21" t="str">
        <f t="shared" si="190"/>
        <v/>
      </c>
      <c r="O1217" t="str">
        <f t="shared" si="191"/>
        <v/>
      </c>
      <c r="Q1217" s="29" t="str">
        <f t="shared" si="194"/>
        <v/>
      </c>
      <c r="S1217" t="str">
        <f t="shared" si="192"/>
        <v/>
      </c>
      <c r="AA1217" s="21" t="str">
        <f t="shared" si="195"/>
        <v/>
      </c>
      <c r="AB1217" t="str">
        <f t="shared" si="193"/>
        <v/>
      </c>
    </row>
    <row r="1218" spans="8:28" x14ac:dyDescent="0.3">
      <c r="H1218" s="21" t="str">
        <f t="shared" si="187"/>
        <v/>
      </c>
      <c r="I1218" s="21" t="str">
        <f t="shared" si="188"/>
        <v/>
      </c>
      <c r="J1218" s="29" t="str">
        <f t="shared" si="189"/>
        <v/>
      </c>
      <c r="N1218" s="21" t="str">
        <f t="shared" si="190"/>
        <v/>
      </c>
      <c r="O1218" t="str">
        <f t="shared" si="191"/>
        <v/>
      </c>
      <c r="Q1218" s="29" t="str">
        <f t="shared" si="194"/>
        <v/>
      </c>
      <c r="S1218" t="str">
        <f t="shared" si="192"/>
        <v/>
      </c>
      <c r="AA1218" s="21" t="str">
        <f t="shared" si="195"/>
        <v/>
      </c>
      <c r="AB1218" t="str">
        <f t="shared" si="193"/>
        <v/>
      </c>
    </row>
    <row r="1219" spans="8:28" x14ac:dyDescent="0.3">
      <c r="H1219" s="21" t="str">
        <f t="shared" si="187"/>
        <v/>
      </c>
      <c r="I1219" s="21" t="str">
        <f t="shared" si="188"/>
        <v/>
      </c>
      <c r="J1219" s="29" t="str">
        <f t="shared" si="189"/>
        <v/>
      </c>
      <c r="N1219" s="21" t="str">
        <f t="shared" si="190"/>
        <v/>
      </c>
      <c r="O1219" t="str">
        <f t="shared" si="191"/>
        <v/>
      </c>
      <c r="Q1219" s="29" t="str">
        <f t="shared" si="194"/>
        <v/>
      </c>
      <c r="S1219" t="str">
        <f t="shared" si="192"/>
        <v/>
      </c>
      <c r="AA1219" s="21" t="str">
        <f t="shared" si="195"/>
        <v/>
      </c>
      <c r="AB1219" t="str">
        <f t="shared" si="193"/>
        <v/>
      </c>
    </row>
    <row r="1220" spans="8:28" x14ac:dyDescent="0.3">
      <c r="H1220" s="21" t="str">
        <f t="shared" si="187"/>
        <v/>
      </c>
      <c r="I1220" s="21" t="str">
        <f t="shared" si="188"/>
        <v/>
      </c>
      <c r="J1220" s="29" t="str">
        <f t="shared" si="189"/>
        <v/>
      </c>
      <c r="N1220" s="21" t="str">
        <f t="shared" si="190"/>
        <v/>
      </c>
      <c r="O1220" t="str">
        <f t="shared" si="191"/>
        <v/>
      </c>
      <c r="Q1220" s="29" t="str">
        <f t="shared" si="194"/>
        <v/>
      </c>
      <c r="S1220" t="str">
        <f t="shared" si="192"/>
        <v/>
      </c>
      <c r="AA1220" s="21" t="str">
        <f t="shared" si="195"/>
        <v/>
      </c>
      <c r="AB1220" t="str">
        <f t="shared" si="193"/>
        <v/>
      </c>
    </row>
    <row r="1221" spans="8:28" x14ac:dyDescent="0.3">
      <c r="H1221" s="21" t="str">
        <f t="shared" ref="H1221:H1284" si="196">+IF(G1221="","",H1220+1)</f>
        <v/>
      </c>
      <c r="I1221" s="21" t="str">
        <f t="shared" ref="I1221:I1284" si="197">+IF(H1221="","",I1220+1)</f>
        <v/>
      </c>
      <c r="J1221" s="29" t="str">
        <f t="shared" ref="J1221:J1284" si="198">+IF(G1221="","","T-"&amp;VLOOKUP(H1221,$A$4:$C$46,3,0)+I1221-1)</f>
        <v/>
      </c>
      <c r="N1221" s="21" t="str">
        <f t="shared" ref="N1221:N1284" si="199">+IF(L1221="","",N1220+1)</f>
        <v/>
      </c>
      <c r="O1221" t="str">
        <f t="shared" ref="O1221:O1284" si="200">+IF(L1221="","","C-"&amp;VLOOKUP(M1221,$A$4:$C$495,3,0)+N1221)</f>
        <v/>
      </c>
      <c r="Q1221" s="29" t="str">
        <f t="shared" si="194"/>
        <v/>
      </c>
      <c r="S1221" t="str">
        <f t="shared" ref="S1221:S1284" si="201">+Q1221</f>
        <v/>
      </c>
      <c r="AA1221" s="21" t="str">
        <f t="shared" si="195"/>
        <v/>
      </c>
      <c r="AB1221" t="str">
        <f t="shared" ref="AB1221:AB1284" si="202">+IF(Y1221="","","M-"&amp;VLOOKUP(Z1221,$A$4:$C$390,3,0)+AA1221)</f>
        <v/>
      </c>
    </row>
    <row r="1222" spans="8:28" x14ac:dyDescent="0.3">
      <c r="H1222" s="21" t="str">
        <f t="shared" si="196"/>
        <v/>
      </c>
      <c r="I1222" s="21" t="str">
        <f t="shared" si="197"/>
        <v/>
      </c>
      <c r="J1222" s="29" t="str">
        <f t="shared" si="198"/>
        <v/>
      </c>
      <c r="N1222" s="21" t="str">
        <f t="shared" si="199"/>
        <v/>
      </c>
      <c r="O1222" t="str">
        <f t="shared" si="200"/>
        <v/>
      </c>
      <c r="Q1222" s="29" t="str">
        <f t="shared" ref="Q1222:Q1285" si="203">++IF(R1222="","",Q1221+1)</f>
        <v/>
      </c>
      <c r="S1222" t="str">
        <f t="shared" si="201"/>
        <v/>
      </c>
      <c r="AA1222" s="21" t="str">
        <f t="shared" si="195"/>
        <v/>
      </c>
      <c r="AB1222" t="str">
        <f t="shared" si="202"/>
        <v/>
      </c>
    </row>
    <row r="1223" spans="8:28" x14ac:dyDescent="0.3">
      <c r="H1223" s="21" t="str">
        <f t="shared" si="196"/>
        <v/>
      </c>
      <c r="I1223" s="21" t="str">
        <f t="shared" si="197"/>
        <v/>
      </c>
      <c r="J1223" s="29" t="str">
        <f t="shared" si="198"/>
        <v/>
      </c>
      <c r="N1223" s="21" t="str">
        <f t="shared" si="199"/>
        <v/>
      </c>
      <c r="O1223" t="str">
        <f t="shared" si="200"/>
        <v/>
      </c>
      <c r="Q1223" s="29" t="str">
        <f t="shared" si="203"/>
        <v/>
      </c>
      <c r="S1223" t="str">
        <f t="shared" si="201"/>
        <v/>
      </c>
      <c r="AA1223" s="21" t="str">
        <f t="shared" si="195"/>
        <v/>
      </c>
      <c r="AB1223" t="str">
        <f t="shared" si="202"/>
        <v/>
      </c>
    </row>
    <row r="1224" spans="8:28" x14ac:dyDescent="0.3">
      <c r="H1224" s="21" t="str">
        <f t="shared" si="196"/>
        <v/>
      </c>
      <c r="I1224" s="21" t="str">
        <f t="shared" si="197"/>
        <v/>
      </c>
      <c r="J1224" s="29" t="str">
        <f t="shared" si="198"/>
        <v/>
      </c>
      <c r="N1224" s="21" t="str">
        <f t="shared" si="199"/>
        <v/>
      </c>
      <c r="O1224" t="str">
        <f t="shared" si="200"/>
        <v/>
      </c>
      <c r="Q1224" s="29" t="str">
        <f t="shared" si="203"/>
        <v/>
      </c>
      <c r="S1224" t="str">
        <f t="shared" si="201"/>
        <v/>
      </c>
      <c r="AA1224" s="21" t="str">
        <f t="shared" si="195"/>
        <v/>
      </c>
      <c r="AB1224" t="str">
        <f t="shared" si="202"/>
        <v/>
      </c>
    </row>
    <row r="1225" spans="8:28" x14ac:dyDescent="0.3">
      <c r="H1225" s="21" t="str">
        <f t="shared" si="196"/>
        <v/>
      </c>
      <c r="I1225" s="21" t="str">
        <f t="shared" si="197"/>
        <v/>
      </c>
      <c r="J1225" s="29" t="str">
        <f t="shared" si="198"/>
        <v/>
      </c>
      <c r="N1225" s="21" t="str">
        <f t="shared" si="199"/>
        <v/>
      </c>
      <c r="O1225" t="str">
        <f t="shared" si="200"/>
        <v/>
      </c>
      <c r="Q1225" s="29" t="str">
        <f t="shared" si="203"/>
        <v/>
      </c>
      <c r="S1225" t="str">
        <f t="shared" si="201"/>
        <v/>
      </c>
      <c r="AA1225" s="21" t="str">
        <f t="shared" si="195"/>
        <v/>
      </c>
      <c r="AB1225" t="str">
        <f t="shared" si="202"/>
        <v/>
      </c>
    </row>
    <row r="1226" spans="8:28" x14ac:dyDescent="0.3">
      <c r="H1226" s="21" t="str">
        <f t="shared" si="196"/>
        <v/>
      </c>
      <c r="I1226" s="21" t="str">
        <f t="shared" si="197"/>
        <v/>
      </c>
      <c r="J1226" s="29" t="str">
        <f t="shared" si="198"/>
        <v/>
      </c>
      <c r="N1226" s="21" t="str">
        <f t="shared" si="199"/>
        <v/>
      </c>
      <c r="O1226" t="str">
        <f t="shared" si="200"/>
        <v/>
      </c>
      <c r="Q1226" s="29" t="str">
        <f t="shared" si="203"/>
        <v/>
      </c>
      <c r="S1226" t="str">
        <f t="shared" si="201"/>
        <v/>
      </c>
      <c r="AA1226" s="21" t="str">
        <f t="shared" si="195"/>
        <v/>
      </c>
      <c r="AB1226" t="str">
        <f t="shared" si="202"/>
        <v/>
      </c>
    </row>
    <row r="1227" spans="8:28" x14ac:dyDescent="0.3">
      <c r="H1227" s="21" t="str">
        <f t="shared" si="196"/>
        <v/>
      </c>
      <c r="I1227" s="21" t="str">
        <f t="shared" si="197"/>
        <v/>
      </c>
      <c r="J1227" s="29" t="str">
        <f t="shared" si="198"/>
        <v/>
      </c>
      <c r="N1227" s="21" t="str">
        <f t="shared" si="199"/>
        <v/>
      </c>
      <c r="O1227" t="str">
        <f t="shared" si="200"/>
        <v/>
      </c>
      <c r="Q1227" s="29" t="str">
        <f t="shared" si="203"/>
        <v/>
      </c>
      <c r="S1227" t="str">
        <f t="shared" si="201"/>
        <v/>
      </c>
      <c r="AA1227" s="21" t="str">
        <f t="shared" si="195"/>
        <v/>
      </c>
      <c r="AB1227" t="str">
        <f t="shared" si="202"/>
        <v/>
      </c>
    </row>
    <row r="1228" spans="8:28" x14ac:dyDescent="0.3">
      <c r="H1228" s="21" t="str">
        <f t="shared" si="196"/>
        <v/>
      </c>
      <c r="I1228" s="21" t="str">
        <f t="shared" si="197"/>
        <v/>
      </c>
      <c r="J1228" s="29" t="str">
        <f t="shared" si="198"/>
        <v/>
      </c>
      <c r="N1228" s="21" t="str">
        <f t="shared" si="199"/>
        <v/>
      </c>
      <c r="O1228" t="str">
        <f t="shared" si="200"/>
        <v/>
      </c>
      <c r="Q1228" s="29" t="str">
        <f t="shared" si="203"/>
        <v/>
      </c>
      <c r="S1228" t="str">
        <f t="shared" si="201"/>
        <v/>
      </c>
      <c r="AA1228" s="21" t="str">
        <f t="shared" si="195"/>
        <v/>
      </c>
      <c r="AB1228" t="str">
        <f t="shared" si="202"/>
        <v/>
      </c>
    </row>
    <row r="1229" spans="8:28" x14ac:dyDescent="0.3">
      <c r="H1229" s="21" t="str">
        <f t="shared" si="196"/>
        <v/>
      </c>
      <c r="I1229" s="21" t="str">
        <f t="shared" si="197"/>
        <v/>
      </c>
      <c r="J1229" s="29" t="str">
        <f t="shared" si="198"/>
        <v/>
      </c>
      <c r="N1229" s="21" t="str">
        <f t="shared" si="199"/>
        <v/>
      </c>
      <c r="O1229" t="str">
        <f t="shared" si="200"/>
        <v/>
      </c>
      <c r="Q1229" s="29" t="str">
        <f t="shared" si="203"/>
        <v/>
      </c>
      <c r="S1229" t="str">
        <f t="shared" si="201"/>
        <v/>
      </c>
      <c r="AA1229" s="21" t="str">
        <f t="shared" si="195"/>
        <v/>
      </c>
      <c r="AB1229" t="str">
        <f t="shared" si="202"/>
        <v/>
      </c>
    </row>
    <row r="1230" spans="8:28" x14ac:dyDescent="0.3">
      <c r="H1230" s="21" t="str">
        <f t="shared" si="196"/>
        <v/>
      </c>
      <c r="I1230" s="21" t="str">
        <f t="shared" si="197"/>
        <v/>
      </c>
      <c r="J1230" s="29" t="str">
        <f t="shared" si="198"/>
        <v/>
      </c>
      <c r="N1230" s="21" t="str">
        <f t="shared" si="199"/>
        <v/>
      </c>
      <c r="O1230" t="str">
        <f t="shared" si="200"/>
        <v/>
      </c>
      <c r="Q1230" s="29" t="str">
        <f t="shared" si="203"/>
        <v/>
      </c>
      <c r="S1230" t="str">
        <f t="shared" si="201"/>
        <v/>
      </c>
      <c r="AA1230" s="21" t="str">
        <f t="shared" si="195"/>
        <v/>
      </c>
      <c r="AB1230" t="str">
        <f t="shared" si="202"/>
        <v/>
      </c>
    </row>
    <row r="1231" spans="8:28" x14ac:dyDescent="0.3">
      <c r="H1231" s="21" t="str">
        <f t="shared" si="196"/>
        <v/>
      </c>
      <c r="I1231" s="21" t="str">
        <f t="shared" si="197"/>
        <v/>
      </c>
      <c r="J1231" s="29" t="str">
        <f t="shared" si="198"/>
        <v/>
      </c>
      <c r="N1231" s="21" t="str">
        <f t="shared" si="199"/>
        <v/>
      </c>
      <c r="O1231" t="str">
        <f t="shared" si="200"/>
        <v/>
      </c>
      <c r="Q1231" s="29" t="str">
        <f t="shared" si="203"/>
        <v/>
      </c>
      <c r="S1231" t="str">
        <f t="shared" si="201"/>
        <v/>
      </c>
      <c r="AA1231" s="21" t="str">
        <f t="shared" si="195"/>
        <v/>
      </c>
      <c r="AB1231" t="str">
        <f t="shared" si="202"/>
        <v/>
      </c>
    </row>
    <row r="1232" spans="8:28" x14ac:dyDescent="0.3">
      <c r="H1232" s="21" t="str">
        <f t="shared" si="196"/>
        <v/>
      </c>
      <c r="I1232" s="21" t="str">
        <f t="shared" si="197"/>
        <v/>
      </c>
      <c r="J1232" s="29" t="str">
        <f t="shared" si="198"/>
        <v/>
      </c>
      <c r="N1232" s="21" t="str">
        <f t="shared" si="199"/>
        <v/>
      </c>
      <c r="O1232" t="str">
        <f t="shared" si="200"/>
        <v/>
      </c>
      <c r="Q1232" s="29" t="str">
        <f t="shared" si="203"/>
        <v/>
      </c>
      <c r="S1232" t="str">
        <f t="shared" si="201"/>
        <v/>
      </c>
      <c r="AA1232" s="21" t="str">
        <f t="shared" si="195"/>
        <v/>
      </c>
      <c r="AB1232" t="str">
        <f t="shared" si="202"/>
        <v/>
      </c>
    </row>
    <row r="1233" spans="8:28" x14ac:dyDescent="0.3">
      <c r="H1233" s="21" t="str">
        <f t="shared" si="196"/>
        <v/>
      </c>
      <c r="I1233" s="21" t="str">
        <f t="shared" si="197"/>
        <v/>
      </c>
      <c r="J1233" s="29" t="str">
        <f t="shared" si="198"/>
        <v/>
      </c>
      <c r="N1233" s="21" t="str">
        <f t="shared" si="199"/>
        <v/>
      </c>
      <c r="O1233" t="str">
        <f t="shared" si="200"/>
        <v/>
      </c>
      <c r="Q1233" s="29" t="str">
        <f t="shared" si="203"/>
        <v/>
      </c>
      <c r="S1233" t="str">
        <f t="shared" si="201"/>
        <v/>
      </c>
      <c r="AA1233" s="21" t="str">
        <f t="shared" si="195"/>
        <v/>
      </c>
      <c r="AB1233" t="str">
        <f t="shared" si="202"/>
        <v/>
      </c>
    </row>
    <row r="1234" spans="8:28" x14ac:dyDescent="0.3">
      <c r="H1234" s="21" t="str">
        <f t="shared" si="196"/>
        <v/>
      </c>
      <c r="I1234" s="21" t="str">
        <f t="shared" si="197"/>
        <v/>
      </c>
      <c r="J1234" s="29" t="str">
        <f t="shared" si="198"/>
        <v/>
      </c>
      <c r="N1234" s="21" t="str">
        <f t="shared" si="199"/>
        <v/>
      </c>
      <c r="O1234" t="str">
        <f t="shared" si="200"/>
        <v/>
      </c>
      <c r="Q1234" s="29" t="str">
        <f t="shared" si="203"/>
        <v/>
      </c>
      <c r="S1234" t="str">
        <f t="shared" si="201"/>
        <v/>
      </c>
      <c r="AA1234" s="21" t="str">
        <f t="shared" si="195"/>
        <v/>
      </c>
      <c r="AB1234" t="str">
        <f t="shared" si="202"/>
        <v/>
      </c>
    </row>
    <row r="1235" spans="8:28" x14ac:dyDescent="0.3">
      <c r="H1235" s="21" t="str">
        <f t="shared" si="196"/>
        <v/>
      </c>
      <c r="I1235" s="21" t="str">
        <f t="shared" si="197"/>
        <v/>
      </c>
      <c r="J1235" s="29" t="str">
        <f t="shared" si="198"/>
        <v/>
      </c>
      <c r="N1235" s="21" t="str">
        <f t="shared" si="199"/>
        <v/>
      </c>
      <c r="O1235" t="str">
        <f t="shared" si="200"/>
        <v/>
      </c>
      <c r="Q1235" s="29" t="str">
        <f t="shared" si="203"/>
        <v/>
      </c>
      <c r="S1235" t="str">
        <f t="shared" si="201"/>
        <v/>
      </c>
      <c r="AA1235" s="21" t="str">
        <f t="shared" si="195"/>
        <v/>
      </c>
      <c r="AB1235" t="str">
        <f t="shared" si="202"/>
        <v/>
      </c>
    </row>
    <row r="1236" spans="8:28" x14ac:dyDescent="0.3">
      <c r="H1236" s="21" t="str">
        <f t="shared" si="196"/>
        <v/>
      </c>
      <c r="I1236" s="21" t="str">
        <f t="shared" si="197"/>
        <v/>
      </c>
      <c r="J1236" s="29" t="str">
        <f t="shared" si="198"/>
        <v/>
      </c>
      <c r="N1236" s="21" t="str">
        <f t="shared" si="199"/>
        <v/>
      </c>
      <c r="O1236" t="str">
        <f t="shared" si="200"/>
        <v/>
      </c>
      <c r="Q1236" s="29" t="str">
        <f t="shared" si="203"/>
        <v/>
      </c>
      <c r="S1236" t="str">
        <f t="shared" si="201"/>
        <v/>
      </c>
      <c r="AA1236" s="21" t="str">
        <f t="shared" si="195"/>
        <v/>
      </c>
      <c r="AB1236" t="str">
        <f t="shared" si="202"/>
        <v/>
      </c>
    </row>
    <row r="1237" spans="8:28" x14ac:dyDescent="0.3">
      <c r="H1237" s="21" t="str">
        <f t="shared" si="196"/>
        <v/>
      </c>
      <c r="I1237" s="21" t="str">
        <f t="shared" si="197"/>
        <v/>
      </c>
      <c r="J1237" s="29" t="str">
        <f t="shared" si="198"/>
        <v/>
      </c>
      <c r="N1237" s="21" t="str">
        <f t="shared" si="199"/>
        <v/>
      </c>
      <c r="O1237" t="str">
        <f t="shared" si="200"/>
        <v/>
      </c>
      <c r="Q1237" s="29" t="str">
        <f t="shared" si="203"/>
        <v/>
      </c>
      <c r="S1237" t="str">
        <f t="shared" si="201"/>
        <v/>
      </c>
      <c r="AA1237" s="21" t="str">
        <f t="shared" si="195"/>
        <v/>
      </c>
      <c r="AB1237" t="str">
        <f t="shared" si="202"/>
        <v/>
      </c>
    </row>
    <row r="1238" spans="8:28" x14ac:dyDescent="0.3">
      <c r="H1238" s="21" t="str">
        <f t="shared" si="196"/>
        <v/>
      </c>
      <c r="I1238" s="21" t="str">
        <f t="shared" si="197"/>
        <v/>
      </c>
      <c r="J1238" s="29" t="str">
        <f t="shared" si="198"/>
        <v/>
      </c>
      <c r="N1238" s="21" t="str">
        <f t="shared" si="199"/>
        <v/>
      </c>
      <c r="O1238" t="str">
        <f t="shared" si="200"/>
        <v/>
      </c>
      <c r="Q1238" s="29" t="str">
        <f t="shared" si="203"/>
        <v/>
      </c>
      <c r="S1238" t="str">
        <f t="shared" si="201"/>
        <v/>
      </c>
      <c r="AA1238" s="21" t="str">
        <f t="shared" si="195"/>
        <v/>
      </c>
      <c r="AB1238" t="str">
        <f t="shared" si="202"/>
        <v/>
      </c>
    </row>
    <row r="1239" spans="8:28" x14ac:dyDescent="0.3">
      <c r="H1239" s="21" t="str">
        <f t="shared" si="196"/>
        <v/>
      </c>
      <c r="I1239" s="21" t="str">
        <f t="shared" si="197"/>
        <v/>
      </c>
      <c r="J1239" s="29" t="str">
        <f t="shared" si="198"/>
        <v/>
      </c>
      <c r="N1239" s="21" t="str">
        <f t="shared" si="199"/>
        <v/>
      </c>
      <c r="O1239" t="str">
        <f t="shared" si="200"/>
        <v/>
      </c>
      <c r="Q1239" s="29" t="str">
        <f t="shared" si="203"/>
        <v/>
      </c>
      <c r="S1239" t="str">
        <f t="shared" si="201"/>
        <v/>
      </c>
      <c r="AA1239" s="21" t="str">
        <f t="shared" si="195"/>
        <v/>
      </c>
      <c r="AB1239" t="str">
        <f t="shared" si="202"/>
        <v/>
      </c>
    </row>
    <row r="1240" spans="8:28" x14ac:dyDescent="0.3">
      <c r="H1240" s="21" t="str">
        <f t="shared" si="196"/>
        <v/>
      </c>
      <c r="I1240" s="21" t="str">
        <f t="shared" si="197"/>
        <v/>
      </c>
      <c r="J1240" s="29" t="str">
        <f t="shared" si="198"/>
        <v/>
      </c>
      <c r="N1240" s="21" t="str">
        <f t="shared" si="199"/>
        <v/>
      </c>
      <c r="O1240" t="str">
        <f t="shared" si="200"/>
        <v/>
      </c>
      <c r="Q1240" s="29" t="str">
        <f t="shared" si="203"/>
        <v/>
      </c>
      <c r="S1240" t="str">
        <f t="shared" si="201"/>
        <v/>
      </c>
      <c r="AA1240" s="21" t="str">
        <f t="shared" si="195"/>
        <v/>
      </c>
      <c r="AB1240" t="str">
        <f t="shared" si="202"/>
        <v/>
      </c>
    </row>
    <row r="1241" spans="8:28" x14ac:dyDescent="0.3">
      <c r="H1241" s="21" t="str">
        <f t="shared" si="196"/>
        <v/>
      </c>
      <c r="I1241" s="21" t="str">
        <f t="shared" si="197"/>
        <v/>
      </c>
      <c r="J1241" s="29" t="str">
        <f t="shared" si="198"/>
        <v/>
      </c>
      <c r="N1241" s="21" t="str">
        <f t="shared" si="199"/>
        <v/>
      </c>
      <c r="O1241" t="str">
        <f t="shared" si="200"/>
        <v/>
      </c>
      <c r="Q1241" s="29" t="str">
        <f t="shared" si="203"/>
        <v/>
      </c>
      <c r="S1241" t="str">
        <f t="shared" si="201"/>
        <v/>
      </c>
      <c r="AA1241" s="21" t="str">
        <f t="shared" si="195"/>
        <v/>
      </c>
      <c r="AB1241" t="str">
        <f t="shared" si="202"/>
        <v/>
      </c>
    </row>
    <row r="1242" spans="8:28" x14ac:dyDescent="0.3">
      <c r="H1242" s="21" t="str">
        <f t="shared" si="196"/>
        <v/>
      </c>
      <c r="I1242" s="21" t="str">
        <f t="shared" si="197"/>
        <v/>
      </c>
      <c r="J1242" s="29" t="str">
        <f t="shared" si="198"/>
        <v/>
      </c>
      <c r="N1242" s="21" t="str">
        <f t="shared" si="199"/>
        <v/>
      </c>
      <c r="O1242" t="str">
        <f t="shared" si="200"/>
        <v/>
      </c>
      <c r="Q1242" s="29" t="str">
        <f t="shared" si="203"/>
        <v/>
      </c>
      <c r="S1242" t="str">
        <f t="shared" si="201"/>
        <v/>
      </c>
      <c r="AA1242" s="21" t="str">
        <f t="shared" si="195"/>
        <v/>
      </c>
      <c r="AB1242" t="str">
        <f t="shared" si="202"/>
        <v/>
      </c>
    </row>
    <row r="1243" spans="8:28" x14ac:dyDescent="0.3">
      <c r="H1243" s="21" t="str">
        <f t="shared" si="196"/>
        <v/>
      </c>
      <c r="I1243" s="21" t="str">
        <f t="shared" si="197"/>
        <v/>
      </c>
      <c r="J1243" s="29" t="str">
        <f t="shared" si="198"/>
        <v/>
      </c>
      <c r="N1243" s="21" t="str">
        <f t="shared" si="199"/>
        <v/>
      </c>
      <c r="O1243" t="str">
        <f t="shared" si="200"/>
        <v/>
      </c>
      <c r="Q1243" s="29" t="str">
        <f t="shared" si="203"/>
        <v/>
      </c>
      <c r="S1243" t="str">
        <f t="shared" si="201"/>
        <v/>
      </c>
      <c r="AA1243" s="21" t="str">
        <f t="shared" si="195"/>
        <v/>
      </c>
      <c r="AB1243" t="str">
        <f t="shared" si="202"/>
        <v/>
      </c>
    </row>
    <row r="1244" spans="8:28" x14ac:dyDescent="0.3">
      <c r="H1244" s="21" t="str">
        <f t="shared" si="196"/>
        <v/>
      </c>
      <c r="I1244" s="21" t="str">
        <f t="shared" si="197"/>
        <v/>
      </c>
      <c r="J1244" s="29" t="str">
        <f t="shared" si="198"/>
        <v/>
      </c>
      <c r="N1244" s="21" t="str">
        <f t="shared" si="199"/>
        <v/>
      </c>
      <c r="O1244" t="str">
        <f t="shared" si="200"/>
        <v/>
      </c>
      <c r="Q1244" s="29" t="str">
        <f t="shared" si="203"/>
        <v/>
      </c>
      <c r="S1244" t="str">
        <f t="shared" si="201"/>
        <v/>
      </c>
      <c r="AA1244" s="21" t="str">
        <f t="shared" si="195"/>
        <v/>
      </c>
      <c r="AB1244" t="str">
        <f t="shared" si="202"/>
        <v/>
      </c>
    </row>
    <row r="1245" spans="8:28" x14ac:dyDescent="0.3">
      <c r="H1245" s="21" t="str">
        <f t="shared" si="196"/>
        <v/>
      </c>
      <c r="I1245" s="21" t="str">
        <f t="shared" si="197"/>
        <v/>
      </c>
      <c r="J1245" s="29" t="str">
        <f t="shared" si="198"/>
        <v/>
      </c>
      <c r="N1245" s="21" t="str">
        <f t="shared" si="199"/>
        <v/>
      </c>
      <c r="O1245" t="str">
        <f t="shared" si="200"/>
        <v/>
      </c>
      <c r="Q1245" s="29" t="str">
        <f t="shared" si="203"/>
        <v/>
      </c>
      <c r="S1245" t="str">
        <f t="shared" si="201"/>
        <v/>
      </c>
      <c r="AA1245" s="21" t="str">
        <f t="shared" si="195"/>
        <v/>
      </c>
      <c r="AB1245" t="str">
        <f t="shared" si="202"/>
        <v/>
      </c>
    </row>
    <row r="1246" spans="8:28" x14ac:dyDescent="0.3">
      <c r="H1246" s="21" t="str">
        <f t="shared" si="196"/>
        <v/>
      </c>
      <c r="I1246" s="21" t="str">
        <f t="shared" si="197"/>
        <v/>
      </c>
      <c r="J1246" s="29" t="str">
        <f t="shared" si="198"/>
        <v/>
      </c>
      <c r="N1246" s="21" t="str">
        <f t="shared" si="199"/>
        <v/>
      </c>
      <c r="O1246" t="str">
        <f t="shared" si="200"/>
        <v/>
      </c>
      <c r="Q1246" s="29" t="str">
        <f t="shared" si="203"/>
        <v/>
      </c>
      <c r="S1246" t="str">
        <f t="shared" si="201"/>
        <v/>
      </c>
      <c r="AA1246" s="21" t="str">
        <f t="shared" si="195"/>
        <v/>
      </c>
      <c r="AB1246" t="str">
        <f t="shared" si="202"/>
        <v/>
      </c>
    </row>
    <row r="1247" spans="8:28" x14ac:dyDescent="0.3">
      <c r="H1247" s="21" t="str">
        <f t="shared" si="196"/>
        <v/>
      </c>
      <c r="I1247" s="21" t="str">
        <f t="shared" si="197"/>
        <v/>
      </c>
      <c r="J1247" s="29" t="str">
        <f t="shared" si="198"/>
        <v/>
      </c>
      <c r="N1247" s="21" t="str">
        <f t="shared" si="199"/>
        <v/>
      </c>
      <c r="O1247" t="str">
        <f t="shared" si="200"/>
        <v/>
      </c>
      <c r="Q1247" s="29" t="str">
        <f t="shared" si="203"/>
        <v/>
      </c>
      <c r="S1247" t="str">
        <f t="shared" si="201"/>
        <v/>
      </c>
      <c r="AA1247" s="21" t="str">
        <f t="shared" si="195"/>
        <v/>
      </c>
      <c r="AB1247" t="str">
        <f t="shared" si="202"/>
        <v/>
      </c>
    </row>
    <row r="1248" spans="8:28" x14ac:dyDescent="0.3">
      <c r="H1248" s="21" t="str">
        <f t="shared" si="196"/>
        <v/>
      </c>
      <c r="I1248" s="21" t="str">
        <f t="shared" si="197"/>
        <v/>
      </c>
      <c r="J1248" s="29" t="str">
        <f t="shared" si="198"/>
        <v/>
      </c>
      <c r="N1248" s="21" t="str">
        <f t="shared" si="199"/>
        <v/>
      </c>
      <c r="O1248" t="str">
        <f t="shared" si="200"/>
        <v/>
      </c>
      <c r="Q1248" s="29" t="str">
        <f t="shared" si="203"/>
        <v/>
      </c>
      <c r="S1248" t="str">
        <f t="shared" si="201"/>
        <v/>
      </c>
      <c r="AA1248" s="21" t="str">
        <f t="shared" si="195"/>
        <v/>
      </c>
      <c r="AB1248" t="str">
        <f t="shared" si="202"/>
        <v/>
      </c>
    </row>
    <row r="1249" spans="8:28" x14ac:dyDescent="0.3">
      <c r="H1249" s="21" t="str">
        <f t="shared" si="196"/>
        <v/>
      </c>
      <c r="I1249" s="21" t="str">
        <f t="shared" si="197"/>
        <v/>
      </c>
      <c r="J1249" s="29" t="str">
        <f t="shared" si="198"/>
        <v/>
      </c>
      <c r="N1249" s="21" t="str">
        <f t="shared" si="199"/>
        <v/>
      </c>
      <c r="O1249" t="str">
        <f t="shared" si="200"/>
        <v/>
      </c>
      <c r="Q1249" s="29" t="str">
        <f t="shared" si="203"/>
        <v/>
      </c>
      <c r="S1249" t="str">
        <f t="shared" si="201"/>
        <v/>
      </c>
      <c r="AA1249" s="21" t="str">
        <f t="shared" si="195"/>
        <v/>
      </c>
      <c r="AB1249" t="str">
        <f t="shared" si="202"/>
        <v/>
      </c>
    </row>
    <row r="1250" spans="8:28" x14ac:dyDescent="0.3">
      <c r="H1250" s="21" t="str">
        <f t="shared" si="196"/>
        <v/>
      </c>
      <c r="I1250" s="21" t="str">
        <f t="shared" si="197"/>
        <v/>
      </c>
      <c r="J1250" s="29" t="str">
        <f t="shared" si="198"/>
        <v/>
      </c>
      <c r="N1250" s="21" t="str">
        <f t="shared" si="199"/>
        <v/>
      </c>
      <c r="O1250" t="str">
        <f t="shared" si="200"/>
        <v/>
      </c>
      <c r="Q1250" s="29" t="str">
        <f t="shared" si="203"/>
        <v/>
      </c>
      <c r="S1250" t="str">
        <f t="shared" si="201"/>
        <v/>
      </c>
      <c r="AA1250" s="21" t="str">
        <f t="shared" si="195"/>
        <v/>
      </c>
      <c r="AB1250" t="str">
        <f t="shared" si="202"/>
        <v/>
      </c>
    </row>
    <row r="1251" spans="8:28" x14ac:dyDescent="0.3">
      <c r="H1251" s="21" t="str">
        <f t="shared" si="196"/>
        <v/>
      </c>
      <c r="I1251" s="21" t="str">
        <f t="shared" si="197"/>
        <v/>
      </c>
      <c r="J1251" s="29" t="str">
        <f t="shared" si="198"/>
        <v/>
      </c>
      <c r="N1251" s="21" t="str">
        <f t="shared" si="199"/>
        <v/>
      </c>
      <c r="O1251" t="str">
        <f t="shared" si="200"/>
        <v/>
      </c>
      <c r="Q1251" s="29" t="str">
        <f t="shared" si="203"/>
        <v/>
      </c>
      <c r="S1251" t="str">
        <f t="shared" si="201"/>
        <v/>
      </c>
      <c r="AA1251" s="21" t="str">
        <f t="shared" si="195"/>
        <v/>
      </c>
      <c r="AB1251" t="str">
        <f t="shared" si="202"/>
        <v/>
      </c>
    </row>
    <row r="1252" spans="8:28" x14ac:dyDescent="0.3">
      <c r="H1252" s="21" t="str">
        <f t="shared" si="196"/>
        <v/>
      </c>
      <c r="I1252" s="21" t="str">
        <f t="shared" si="197"/>
        <v/>
      </c>
      <c r="J1252" s="29" t="str">
        <f t="shared" si="198"/>
        <v/>
      </c>
      <c r="N1252" s="21" t="str">
        <f t="shared" si="199"/>
        <v/>
      </c>
      <c r="O1252" t="str">
        <f t="shared" si="200"/>
        <v/>
      </c>
      <c r="Q1252" s="29" t="str">
        <f t="shared" si="203"/>
        <v/>
      </c>
      <c r="S1252" t="str">
        <f t="shared" si="201"/>
        <v/>
      </c>
      <c r="AA1252" s="21" t="str">
        <f t="shared" si="195"/>
        <v/>
      </c>
      <c r="AB1252" t="str">
        <f t="shared" si="202"/>
        <v/>
      </c>
    </row>
    <row r="1253" spans="8:28" x14ac:dyDescent="0.3">
      <c r="H1253" s="21" t="str">
        <f t="shared" si="196"/>
        <v/>
      </c>
      <c r="I1253" s="21" t="str">
        <f t="shared" si="197"/>
        <v/>
      </c>
      <c r="J1253" s="29" t="str">
        <f t="shared" si="198"/>
        <v/>
      </c>
      <c r="N1253" s="21" t="str">
        <f t="shared" si="199"/>
        <v/>
      </c>
      <c r="O1253" t="str">
        <f t="shared" si="200"/>
        <v/>
      </c>
      <c r="Q1253" s="29" t="str">
        <f t="shared" si="203"/>
        <v/>
      </c>
      <c r="S1253" t="str">
        <f t="shared" si="201"/>
        <v/>
      </c>
      <c r="AA1253" s="21" t="str">
        <f t="shared" si="195"/>
        <v/>
      </c>
      <c r="AB1253" t="str">
        <f t="shared" si="202"/>
        <v/>
      </c>
    </row>
    <row r="1254" spans="8:28" x14ac:dyDescent="0.3">
      <c r="H1254" s="21" t="str">
        <f t="shared" si="196"/>
        <v/>
      </c>
      <c r="I1254" s="21" t="str">
        <f t="shared" si="197"/>
        <v/>
      </c>
      <c r="J1254" s="29" t="str">
        <f t="shared" si="198"/>
        <v/>
      </c>
      <c r="N1254" s="21" t="str">
        <f t="shared" si="199"/>
        <v/>
      </c>
      <c r="O1254" t="str">
        <f t="shared" si="200"/>
        <v/>
      </c>
      <c r="Q1254" s="29" t="str">
        <f t="shared" si="203"/>
        <v/>
      </c>
      <c r="S1254" t="str">
        <f t="shared" si="201"/>
        <v/>
      </c>
      <c r="AA1254" s="21" t="str">
        <f t="shared" si="195"/>
        <v/>
      </c>
      <c r="AB1254" t="str">
        <f t="shared" si="202"/>
        <v/>
      </c>
    </row>
    <row r="1255" spans="8:28" x14ac:dyDescent="0.3">
      <c r="H1255" s="21" t="str">
        <f t="shared" si="196"/>
        <v/>
      </c>
      <c r="I1255" s="21" t="str">
        <f t="shared" si="197"/>
        <v/>
      </c>
      <c r="J1255" s="29" t="str">
        <f t="shared" si="198"/>
        <v/>
      </c>
      <c r="N1255" s="21" t="str">
        <f t="shared" si="199"/>
        <v/>
      </c>
      <c r="O1255" t="str">
        <f t="shared" si="200"/>
        <v/>
      </c>
      <c r="Q1255" s="29" t="str">
        <f t="shared" si="203"/>
        <v/>
      </c>
      <c r="S1255" t="str">
        <f t="shared" si="201"/>
        <v/>
      </c>
      <c r="AA1255" s="21" t="str">
        <f t="shared" si="195"/>
        <v/>
      </c>
      <c r="AB1255" t="str">
        <f t="shared" si="202"/>
        <v/>
      </c>
    </row>
    <row r="1256" spans="8:28" x14ac:dyDescent="0.3">
      <c r="H1256" s="21" t="str">
        <f t="shared" si="196"/>
        <v/>
      </c>
      <c r="I1256" s="21" t="str">
        <f t="shared" si="197"/>
        <v/>
      </c>
      <c r="J1256" s="29" t="str">
        <f t="shared" si="198"/>
        <v/>
      </c>
      <c r="N1256" s="21" t="str">
        <f t="shared" si="199"/>
        <v/>
      </c>
      <c r="O1256" t="str">
        <f t="shared" si="200"/>
        <v/>
      </c>
      <c r="Q1256" s="29" t="str">
        <f t="shared" si="203"/>
        <v/>
      </c>
      <c r="S1256" t="str">
        <f t="shared" si="201"/>
        <v/>
      </c>
      <c r="AA1256" s="21" t="str">
        <f t="shared" si="195"/>
        <v/>
      </c>
      <c r="AB1256" t="str">
        <f t="shared" si="202"/>
        <v/>
      </c>
    </row>
    <row r="1257" spans="8:28" x14ac:dyDescent="0.3">
      <c r="H1257" s="21" t="str">
        <f t="shared" si="196"/>
        <v/>
      </c>
      <c r="I1257" s="21" t="str">
        <f t="shared" si="197"/>
        <v/>
      </c>
      <c r="J1257" s="29" t="str">
        <f t="shared" si="198"/>
        <v/>
      </c>
      <c r="N1257" s="21" t="str">
        <f t="shared" si="199"/>
        <v/>
      </c>
      <c r="O1257" t="str">
        <f t="shared" si="200"/>
        <v/>
      </c>
      <c r="Q1257" s="29" t="str">
        <f t="shared" si="203"/>
        <v/>
      </c>
      <c r="S1257" t="str">
        <f t="shared" si="201"/>
        <v/>
      </c>
      <c r="AA1257" s="21" t="str">
        <f t="shared" si="195"/>
        <v/>
      </c>
      <c r="AB1257" t="str">
        <f t="shared" si="202"/>
        <v/>
      </c>
    </row>
    <row r="1258" spans="8:28" x14ac:dyDescent="0.3">
      <c r="H1258" s="21" t="str">
        <f t="shared" si="196"/>
        <v/>
      </c>
      <c r="I1258" s="21" t="str">
        <f t="shared" si="197"/>
        <v/>
      </c>
      <c r="J1258" s="29" t="str">
        <f t="shared" si="198"/>
        <v/>
      </c>
      <c r="N1258" s="21" t="str">
        <f t="shared" si="199"/>
        <v/>
      </c>
      <c r="O1258" t="str">
        <f t="shared" si="200"/>
        <v/>
      </c>
      <c r="Q1258" s="29" t="str">
        <f t="shared" si="203"/>
        <v/>
      </c>
      <c r="S1258" t="str">
        <f t="shared" si="201"/>
        <v/>
      </c>
      <c r="AA1258" s="21" t="str">
        <f t="shared" si="195"/>
        <v/>
      </c>
      <c r="AB1258" t="str">
        <f t="shared" si="202"/>
        <v/>
      </c>
    </row>
    <row r="1259" spans="8:28" x14ac:dyDescent="0.3">
      <c r="H1259" s="21" t="str">
        <f t="shared" si="196"/>
        <v/>
      </c>
      <c r="I1259" s="21" t="str">
        <f t="shared" si="197"/>
        <v/>
      </c>
      <c r="J1259" s="29" t="str">
        <f t="shared" si="198"/>
        <v/>
      </c>
      <c r="N1259" s="21" t="str">
        <f t="shared" si="199"/>
        <v/>
      </c>
      <c r="O1259" t="str">
        <f t="shared" si="200"/>
        <v/>
      </c>
      <c r="Q1259" s="29" t="str">
        <f t="shared" si="203"/>
        <v/>
      </c>
      <c r="S1259" t="str">
        <f t="shared" si="201"/>
        <v/>
      </c>
      <c r="AA1259" s="21" t="str">
        <f t="shared" si="195"/>
        <v/>
      </c>
      <c r="AB1259" t="str">
        <f t="shared" si="202"/>
        <v/>
      </c>
    </row>
    <row r="1260" spans="8:28" x14ac:dyDescent="0.3">
      <c r="H1260" s="21" t="str">
        <f t="shared" si="196"/>
        <v/>
      </c>
      <c r="I1260" s="21" t="str">
        <f t="shared" si="197"/>
        <v/>
      </c>
      <c r="J1260" s="29" t="str">
        <f t="shared" si="198"/>
        <v/>
      </c>
      <c r="N1260" s="21" t="str">
        <f t="shared" si="199"/>
        <v/>
      </c>
      <c r="O1260" t="str">
        <f t="shared" si="200"/>
        <v/>
      </c>
      <c r="Q1260" s="29" t="str">
        <f t="shared" si="203"/>
        <v/>
      </c>
      <c r="S1260" t="str">
        <f t="shared" si="201"/>
        <v/>
      </c>
      <c r="AA1260" s="21" t="str">
        <f t="shared" si="195"/>
        <v/>
      </c>
      <c r="AB1260" t="str">
        <f t="shared" si="202"/>
        <v/>
      </c>
    </row>
    <row r="1261" spans="8:28" x14ac:dyDescent="0.3">
      <c r="H1261" s="21" t="str">
        <f t="shared" si="196"/>
        <v/>
      </c>
      <c r="I1261" s="21" t="str">
        <f t="shared" si="197"/>
        <v/>
      </c>
      <c r="J1261" s="29" t="str">
        <f t="shared" si="198"/>
        <v/>
      </c>
      <c r="N1261" s="21" t="str">
        <f t="shared" si="199"/>
        <v/>
      </c>
      <c r="O1261" t="str">
        <f t="shared" si="200"/>
        <v/>
      </c>
      <c r="Q1261" s="29" t="str">
        <f t="shared" si="203"/>
        <v/>
      </c>
      <c r="S1261" t="str">
        <f t="shared" si="201"/>
        <v/>
      </c>
      <c r="AA1261" s="21" t="str">
        <f t="shared" si="195"/>
        <v/>
      </c>
      <c r="AB1261" t="str">
        <f t="shared" si="202"/>
        <v/>
      </c>
    </row>
    <row r="1262" spans="8:28" x14ac:dyDescent="0.3">
      <c r="H1262" s="21" t="str">
        <f t="shared" si="196"/>
        <v/>
      </c>
      <c r="I1262" s="21" t="str">
        <f t="shared" si="197"/>
        <v/>
      </c>
      <c r="J1262" s="29" t="str">
        <f t="shared" si="198"/>
        <v/>
      </c>
      <c r="N1262" s="21" t="str">
        <f t="shared" si="199"/>
        <v/>
      </c>
      <c r="O1262" t="str">
        <f t="shared" si="200"/>
        <v/>
      </c>
      <c r="Q1262" s="29" t="str">
        <f t="shared" si="203"/>
        <v/>
      </c>
      <c r="S1262" t="str">
        <f t="shared" si="201"/>
        <v/>
      </c>
      <c r="AA1262" s="21" t="str">
        <f t="shared" si="195"/>
        <v/>
      </c>
      <c r="AB1262" t="str">
        <f t="shared" si="202"/>
        <v/>
      </c>
    </row>
    <row r="1263" spans="8:28" x14ac:dyDescent="0.3">
      <c r="H1263" s="21" t="str">
        <f t="shared" si="196"/>
        <v/>
      </c>
      <c r="I1263" s="21" t="str">
        <f t="shared" si="197"/>
        <v/>
      </c>
      <c r="J1263" s="29" t="str">
        <f t="shared" si="198"/>
        <v/>
      </c>
      <c r="N1263" s="21" t="str">
        <f t="shared" si="199"/>
        <v/>
      </c>
      <c r="O1263" t="str">
        <f t="shared" si="200"/>
        <v/>
      </c>
      <c r="Q1263" s="29" t="str">
        <f t="shared" si="203"/>
        <v/>
      </c>
      <c r="S1263" t="str">
        <f t="shared" si="201"/>
        <v/>
      </c>
      <c r="AA1263" s="21" t="str">
        <f t="shared" si="195"/>
        <v/>
      </c>
      <c r="AB1263" t="str">
        <f t="shared" si="202"/>
        <v/>
      </c>
    </row>
    <row r="1264" spans="8:28" x14ac:dyDescent="0.3">
      <c r="H1264" s="21" t="str">
        <f t="shared" si="196"/>
        <v/>
      </c>
      <c r="I1264" s="21" t="str">
        <f t="shared" si="197"/>
        <v/>
      </c>
      <c r="J1264" s="29" t="str">
        <f t="shared" si="198"/>
        <v/>
      </c>
      <c r="N1264" s="21" t="str">
        <f t="shared" si="199"/>
        <v/>
      </c>
      <c r="O1264" t="str">
        <f t="shared" si="200"/>
        <v/>
      </c>
      <c r="Q1264" s="29" t="str">
        <f t="shared" si="203"/>
        <v/>
      </c>
      <c r="S1264" t="str">
        <f t="shared" si="201"/>
        <v/>
      </c>
      <c r="AA1264" s="21" t="str">
        <f t="shared" si="195"/>
        <v/>
      </c>
      <c r="AB1264" t="str">
        <f t="shared" si="202"/>
        <v/>
      </c>
    </row>
    <row r="1265" spans="8:28" x14ac:dyDescent="0.3">
      <c r="H1265" s="21" t="str">
        <f t="shared" si="196"/>
        <v/>
      </c>
      <c r="I1265" s="21" t="str">
        <f t="shared" si="197"/>
        <v/>
      </c>
      <c r="J1265" s="29" t="str">
        <f t="shared" si="198"/>
        <v/>
      </c>
      <c r="N1265" s="21" t="str">
        <f t="shared" si="199"/>
        <v/>
      </c>
      <c r="O1265" t="str">
        <f t="shared" si="200"/>
        <v/>
      </c>
      <c r="Q1265" s="29" t="str">
        <f t="shared" si="203"/>
        <v/>
      </c>
      <c r="S1265" t="str">
        <f t="shared" si="201"/>
        <v/>
      </c>
      <c r="AA1265" s="21" t="str">
        <f t="shared" si="195"/>
        <v/>
      </c>
      <c r="AB1265" t="str">
        <f t="shared" si="202"/>
        <v/>
      </c>
    </row>
    <row r="1266" spans="8:28" x14ac:dyDescent="0.3">
      <c r="H1266" s="21" t="str">
        <f t="shared" si="196"/>
        <v/>
      </c>
      <c r="I1266" s="21" t="str">
        <f t="shared" si="197"/>
        <v/>
      </c>
      <c r="J1266" s="29" t="str">
        <f t="shared" si="198"/>
        <v/>
      </c>
      <c r="N1266" s="21" t="str">
        <f t="shared" si="199"/>
        <v/>
      </c>
      <c r="O1266" t="str">
        <f t="shared" si="200"/>
        <v/>
      </c>
      <c r="Q1266" s="29" t="str">
        <f t="shared" si="203"/>
        <v/>
      </c>
      <c r="S1266" t="str">
        <f t="shared" si="201"/>
        <v/>
      </c>
      <c r="AA1266" s="21" t="str">
        <f t="shared" si="195"/>
        <v/>
      </c>
      <c r="AB1266" t="str">
        <f t="shared" si="202"/>
        <v/>
      </c>
    </row>
    <row r="1267" spans="8:28" x14ac:dyDescent="0.3">
      <c r="H1267" s="21" t="str">
        <f t="shared" si="196"/>
        <v/>
      </c>
      <c r="I1267" s="21" t="str">
        <f t="shared" si="197"/>
        <v/>
      </c>
      <c r="J1267" s="29" t="str">
        <f t="shared" si="198"/>
        <v/>
      </c>
      <c r="N1267" s="21" t="str">
        <f t="shared" si="199"/>
        <v/>
      </c>
      <c r="O1267" t="str">
        <f t="shared" si="200"/>
        <v/>
      </c>
      <c r="Q1267" s="29" t="str">
        <f t="shared" si="203"/>
        <v/>
      </c>
      <c r="S1267" t="str">
        <f t="shared" si="201"/>
        <v/>
      </c>
      <c r="AA1267" s="21" t="str">
        <f t="shared" si="195"/>
        <v/>
      </c>
      <c r="AB1267" t="str">
        <f t="shared" si="202"/>
        <v/>
      </c>
    </row>
    <row r="1268" spans="8:28" x14ac:dyDescent="0.3">
      <c r="H1268" s="21" t="str">
        <f t="shared" si="196"/>
        <v/>
      </c>
      <c r="I1268" s="21" t="str">
        <f t="shared" si="197"/>
        <v/>
      </c>
      <c r="J1268" s="29" t="str">
        <f t="shared" si="198"/>
        <v/>
      </c>
      <c r="N1268" s="21" t="str">
        <f t="shared" si="199"/>
        <v/>
      </c>
      <c r="O1268" t="str">
        <f t="shared" si="200"/>
        <v/>
      </c>
      <c r="Q1268" s="29" t="str">
        <f t="shared" si="203"/>
        <v/>
      </c>
      <c r="S1268" t="str">
        <f t="shared" si="201"/>
        <v/>
      </c>
      <c r="AA1268" s="21" t="str">
        <f t="shared" si="195"/>
        <v/>
      </c>
      <c r="AB1268" t="str">
        <f t="shared" si="202"/>
        <v/>
      </c>
    </row>
    <row r="1269" spans="8:28" x14ac:dyDescent="0.3">
      <c r="H1269" s="21" t="str">
        <f t="shared" si="196"/>
        <v/>
      </c>
      <c r="I1269" s="21" t="str">
        <f t="shared" si="197"/>
        <v/>
      </c>
      <c r="J1269" s="29" t="str">
        <f t="shared" si="198"/>
        <v/>
      </c>
      <c r="N1269" s="21" t="str">
        <f t="shared" si="199"/>
        <v/>
      </c>
      <c r="O1269" t="str">
        <f t="shared" si="200"/>
        <v/>
      </c>
      <c r="Q1269" s="29" t="str">
        <f t="shared" si="203"/>
        <v/>
      </c>
      <c r="S1269" t="str">
        <f t="shared" si="201"/>
        <v/>
      </c>
      <c r="AA1269" s="21" t="str">
        <f t="shared" si="195"/>
        <v/>
      </c>
      <c r="AB1269" t="str">
        <f t="shared" si="202"/>
        <v/>
      </c>
    </row>
    <row r="1270" spans="8:28" x14ac:dyDescent="0.3">
      <c r="H1270" s="21" t="str">
        <f t="shared" si="196"/>
        <v/>
      </c>
      <c r="I1270" s="21" t="str">
        <f t="shared" si="197"/>
        <v/>
      </c>
      <c r="J1270" s="29" t="str">
        <f t="shared" si="198"/>
        <v/>
      </c>
      <c r="N1270" s="21" t="str">
        <f t="shared" si="199"/>
        <v/>
      </c>
      <c r="O1270" t="str">
        <f t="shared" si="200"/>
        <v/>
      </c>
      <c r="Q1270" s="29" t="str">
        <f t="shared" si="203"/>
        <v/>
      </c>
      <c r="S1270" t="str">
        <f t="shared" si="201"/>
        <v/>
      </c>
      <c r="AA1270" s="21" t="str">
        <f t="shared" si="195"/>
        <v/>
      </c>
      <c r="AB1270" t="str">
        <f t="shared" si="202"/>
        <v/>
      </c>
    </row>
    <row r="1271" spans="8:28" x14ac:dyDescent="0.3">
      <c r="H1271" s="21" t="str">
        <f t="shared" si="196"/>
        <v/>
      </c>
      <c r="I1271" s="21" t="str">
        <f t="shared" si="197"/>
        <v/>
      </c>
      <c r="J1271" s="29" t="str">
        <f t="shared" si="198"/>
        <v/>
      </c>
      <c r="N1271" s="21" t="str">
        <f t="shared" si="199"/>
        <v/>
      </c>
      <c r="O1271" t="str">
        <f t="shared" si="200"/>
        <v/>
      </c>
      <c r="Q1271" s="29" t="str">
        <f t="shared" si="203"/>
        <v/>
      </c>
      <c r="S1271" t="str">
        <f t="shared" si="201"/>
        <v/>
      </c>
      <c r="AA1271" s="21" t="str">
        <f t="shared" si="195"/>
        <v/>
      </c>
      <c r="AB1271" t="str">
        <f t="shared" si="202"/>
        <v/>
      </c>
    </row>
    <row r="1272" spans="8:28" x14ac:dyDescent="0.3">
      <c r="H1272" s="21" t="str">
        <f t="shared" si="196"/>
        <v/>
      </c>
      <c r="I1272" s="21" t="str">
        <f t="shared" si="197"/>
        <v/>
      </c>
      <c r="J1272" s="29" t="str">
        <f t="shared" si="198"/>
        <v/>
      </c>
      <c r="N1272" s="21" t="str">
        <f t="shared" si="199"/>
        <v/>
      </c>
      <c r="O1272" t="str">
        <f t="shared" si="200"/>
        <v/>
      </c>
      <c r="Q1272" s="29" t="str">
        <f t="shared" si="203"/>
        <v/>
      </c>
      <c r="S1272" t="str">
        <f t="shared" si="201"/>
        <v/>
      </c>
      <c r="AA1272" s="21" t="str">
        <f t="shared" ref="AA1272:AA1335" si="204">+IF(Y1272="","",AA1271+1)</f>
        <v/>
      </c>
      <c r="AB1272" t="str">
        <f t="shared" si="202"/>
        <v/>
      </c>
    </row>
    <row r="1273" spans="8:28" x14ac:dyDescent="0.3">
      <c r="H1273" s="21" t="str">
        <f t="shared" si="196"/>
        <v/>
      </c>
      <c r="I1273" s="21" t="str">
        <f t="shared" si="197"/>
        <v/>
      </c>
      <c r="J1273" s="29" t="str">
        <f t="shared" si="198"/>
        <v/>
      </c>
      <c r="N1273" s="21" t="str">
        <f t="shared" si="199"/>
        <v/>
      </c>
      <c r="O1273" t="str">
        <f t="shared" si="200"/>
        <v/>
      </c>
      <c r="Q1273" s="29" t="str">
        <f t="shared" si="203"/>
        <v/>
      </c>
      <c r="S1273" t="str">
        <f t="shared" si="201"/>
        <v/>
      </c>
      <c r="AA1273" s="21" t="str">
        <f t="shared" si="204"/>
        <v/>
      </c>
      <c r="AB1273" t="str">
        <f t="shared" si="202"/>
        <v/>
      </c>
    </row>
    <row r="1274" spans="8:28" x14ac:dyDescent="0.3">
      <c r="H1274" s="21" t="str">
        <f t="shared" si="196"/>
        <v/>
      </c>
      <c r="I1274" s="21" t="str">
        <f t="shared" si="197"/>
        <v/>
      </c>
      <c r="J1274" s="29" t="str">
        <f t="shared" si="198"/>
        <v/>
      </c>
      <c r="N1274" s="21" t="str">
        <f t="shared" si="199"/>
        <v/>
      </c>
      <c r="O1274" t="str">
        <f t="shared" si="200"/>
        <v/>
      </c>
      <c r="Q1274" s="29" t="str">
        <f t="shared" si="203"/>
        <v/>
      </c>
      <c r="S1274" t="str">
        <f t="shared" si="201"/>
        <v/>
      </c>
      <c r="AA1274" s="21" t="str">
        <f t="shared" si="204"/>
        <v/>
      </c>
      <c r="AB1274" t="str">
        <f t="shared" si="202"/>
        <v/>
      </c>
    </row>
    <row r="1275" spans="8:28" x14ac:dyDescent="0.3">
      <c r="H1275" s="21" t="str">
        <f t="shared" si="196"/>
        <v/>
      </c>
      <c r="I1275" s="21" t="str">
        <f t="shared" si="197"/>
        <v/>
      </c>
      <c r="J1275" s="29" t="str">
        <f t="shared" si="198"/>
        <v/>
      </c>
      <c r="N1275" s="21" t="str">
        <f t="shared" si="199"/>
        <v/>
      </c>
      <c r="O1275" t="str">
        <f t="shared" si="200"/>
        <v/>
      </c>
      <c r="Q1275" s="29" t="str">
        <f t="shared" si="203"/>
        <v/>
      </c>
      <c r="S1275" t="str">
        <f t="shared" si="201"/>
        <v/>
      </c>
      <c r="AA1275" s="21" t="str">
        <f t="shared" si="204"/>
        <v/>
      </c>
      <c r="AB1275" t="str">
        <f t="shared" si="202"/>
        <v/>
      </c>
    </row>
    <row r="1276" spans="8:28" x14ac:dyDescent="0.3">
      <c r="H1276" s="21" t="str">
        <f t="shared" si="196"/>
        <v/>
      </c>
      <c r="I1276" s="21" t="str">
        <f t="shared" si="197"/>
        <v/>
      </c>
      <c r="J1276" s="29" t="str">
        <f t="shared" si="198"/>
        <v/>
      </c>
      <c r="N1276" s="21" t="str">
        <f t="shared" si="199"/>
        <v/>
      </c>
      <c r="O1276" t="str">
        <f t="shared" si="200"/>
        <v/>
      </c>
      <c r="Q1276" s="29" t="str">
        <f t="shared" si="203"/>
        <v/>
      </c>
      <c r="S1276" t="str">
        <f t="shared" si="201"/>
        <v/>
      </c>
      <c r="AA1276" s="21" t="str">
        <f t="shared" si="204"/>
        <v/>
      </c>
      <c r="AB1276" t="str">
        <f t="shared" si="202"/>
        <v/>
      </c>
    </row>
    <row r="1277" spans="8:28" x14ac:dyDescent="0.3">
      <c r="H1277" s="21" t="str">
        <f t="shared" si="196"/>
        <v/>
      </c>
      <c r="I1277" s="21" t="str">
        <f t="shared" si="197"/>
        <v/>
      </c>
      <c r="J1277" s="29" t="str">
        <f t="shared" si="198"/>
        <v/>
      </c>
      <c r="N1277" s="21" t="str">
        <f t="shared" si="199"/>
        <v/>
      </c>
      <c r="O1277" t="str">
        <f t="shared" si="200"/>
        <v/>
      </c>
      <c r="Q1277" s="29" t="str">
        <f t="shared" si="203"/>
        <v/>
      </c>
      <c r="S1277" t="str">
        <f t="shared" si="201"/>
        <v/>
      </c>
      <c r="AA1277" s="21" t="str">
        <f t="shared" si="204"/>
        <v/>
      </c>
      <c r="AB1277" t="str">
        <f t="shared" si="202"/>
        <v/>
      </c>
    </row>
    <row r="1278" spans="8:28" x14ac:dyDescent="0.3">
      <c r="H1278" s="21" t="str">
        <f t="shared" si="196"/>
        <v/>
      </c>
      <c r="I1278" s="21" t="str">
        <f t="shared" si="197"/>
        <v/>
      </c>
      <c r="J1278" s="29" t="str">
        <f t="shared" si="198"/>
        <v/>
      </c>
      <c r="N1278" s="21" t="str">
        <f t="shared" si="199"/>
        <v/>
      </c>
      <c r="O1278" t="str">
        <f t="shared" si="200"/>
        <v/>
      </c>
      <c r="Q1278" s="29" t="str">
        <f t="shared" si="203"/>
        <v/>
      </c>
      <c r="S1278" t="str">
        <f t="shared" si="201"/>
        <v/>
      </c>
      <c r="AA1278" s="21" t="str">
        <f t="shared" si="204"/>
        <v/>
      </c>
      <c r="AB1278" t="str">
        <f t="shared" si="202"/>
        <v/>
      </c>
    </row>
    <row r="1279" spans="8:28" x14ac:dyDescent="0.3">
      <c r="H1279" s="21" t="str">
        <f t="shared" si="196"/>
        <v/>
      </c>
      <c r="I1279" s="21" t="str">
        <f t="shared" si="197"/>
        <v/>
      </c>
      <c r="J1279" s="29" t="str">
        <f t="shared" si="198"/>
        <v/>
      </c>
      <c r="N1279" s="21" t="str">
        <f t="shared" si="199"/>
        <v/>
      </c>
      <c r="O1279" t="str">
        <f t="shared" si="200"/>
        <v/>
      </c>
      <c r="Q1279" s="29" t="str">
        <f t="shared" si="203"/>
        <v/>
      </c>
      <c r="S1279" t="str">
        <f t="shared" si="201"/>
        <v/>
      </c>
      <c r="AA1279" s="21" t="str">
        <f t="shared" si="204"/>
        <v/>
      </c>
      <c r="AB1279" t="str">
        <f t="shared" si="202"/>
        <v/>
      </c>
    </row>
    <row r="1280" spans="8:28" x14ac:dyDescent="0.3">
      <c r="H1280" s="21" t="str">
        <f t="shared" si="196"/>
        <v/>
      </c>
      <c r="I1280" s="21" t="str">
        <f t="shared" si="197"/>
        <v/>
      </c>
      <c r="J1280" s="29" t="str">
        <f t="shared" si="198"/>
        <v/>
      </c>
      <c r="N1280" s="21" t="str">
        <f t="shared" si="199"/>
        <v/>
      </c>
      <c r="O1280" t="str">
        <f t="shared" si="200"/>
        <v/>
      </c>
      <c r="Q1280" s="29" t="str">
        <f t="shared" si="203"/>
        <v/>
      </c>
      <c r="S1280" t="str">
        <f t="shared" si="201"/>
        <v/>
      </c>
      <c r="AA1280" s="21" t="str">
        <f t="shared" si="204"/>
        <v/>
      </c>
      <c r="AB1280" t="str">
        <f t="shared" si="202"/>
        <v/>
      </c>
    </row>
    <row r="1281" spans="8:28" x14ac:dyDescent="0.3">
      <c r="H1281" s="21" t="str">
        <f t="shared" si="196"/>
        <v/>
      </c>
      <c r="I1281" s="21" t="str">
        <f t="shared" si="197"/>
        <v/>
      </c>
      <c r="J1281" s="29" t="str">
        <f t="shared" si="198"/>
        <v/>
      </c>
      <c r="N1281" s="21" t="str">
        <f t="shared" si="199"/>
        <v/>
      </c>
      <c r="O1281" t="str">
        <f t="shared" si="200"/>
        <v/>
      </c>
      <c r="Q1281" s="29" t="str">
        <f t="shared" si="203"/>
        <v/>
      </c>
      <c r="S1281" t="str">
        <f t="shared" si="201"/>
        <v/>
      </c>
      <c r="AA1281" s="21" t="str">
        <f t="shared" si="204"/>
        <v/>
      </c>
      <c r="AB1281" t="str">
        <f t="shared" si="202"/>
        <v/>
      </c>
    </row>
    <row r="1282" spans="8:28" x14ac:dyDescent="0.3">
      <c r="H1282" s="21" t="str">
        <f t="shared" si="196"/>
        <v/>
      </c>
      <c r="I1282" s="21" t="str">
        <f t="shared" si="197"/>
        <v/>
      </c>
      <c r="J1282" s="29" t="str">
        <f t="shared" si="198"/>
        <v/>
      </c>
      <c r="N1282" s="21" t="str">
        <f t="shared" si="199"/>
        <v/>
      </c>
      <c r="O1282" t="str">
        <f t="shared" si="200"/>
        <v/>
      </c>
      <c r="Q1282" s="29" t="str">
        <f t="shared" si="203"/>
        <v/>
      </c>
      <c r="S1282" t="str">
        <f t="shared" si="201"/>
        <v/>
      </c>
      <c r="AA1282" s="21" t="str">
        <f t="shared" si="204"/>
        <v/>
      </c>
      <c r="AB1282" t="str">
        <f t="shared" si="202"/>
        <v/>
      </c>
    </row>
    <row r="1283" spans="8:28" x14ac:dyDescent="0.3">
      <c r="H1283" s="21" t="str">
        <f t="shared" si="196"/>
        <v/>
      </c>
      <c r="I1283" s="21" t="str">
        <f t="shared" si="197"/>
        <v/>
      </c>
      <c r="J1283" s="29" t="str">
        <f t="shared" si="198"/>
        <v/>
      </c>
      <c r="N1283" s="21" t="str">
        <f t="shared" si="199"/>
        <v/>
      </c>
      <c r="O1283" t="str">
        <f t="shared" si="200"/>
        <v/>
      </c>
      <c r="Q1283" s="29" t="str">
        <f t="shared" si="203"/>
        <v/>
      </c>
      <c r="S1283" t="str">
        <f t="shared" si="201"/>
        <v/>
      </c>
      <c r="AA1283" s="21" t="str">
        <f t="shared" si="204"/>
        <v/>
      </c>
      <c r="AB1283" t="str">
        <f t="shared" si="202"/>
        <v/>
      </c>
    </row>
    <row r="1284" spans="8:28" x14ac:dyDescent="0.3">
      <c r="H1284" s="21" t="str">
        <f t="shared" si="196"/>
        <v/>
      </c>
      <c r="I1284" s="21" t="str">
        <f t="shared" si="197"/>
        <v/>
      </c>
      <c r="J1284" s="29" t="str">
        <f t="shared" si="198"/>
        <v/>
      </c>
      <c r="N1284" s="21" t="str">
        <f t="shared" si="199"/>
        <v/>
      </c>
      <c r="O1284" t="str">
        <f t="shared" si="200"/>
        <v/>
      </c>
      <c r="Q1284" s="29" t="str">
        <f t="shared" si="203"/>
        <v/>
      </c>
      <c r="S1284" t="str">
        <f t="shared" si="201"/>
        <v/>
      </c>
      <c r="AA1284" s="21" t="str">
        <f t="shared" si="204"/>
        <v/>
      </c>
      <c r="AB1284" t="str">
        <f t="shared" si="202"/>
        <v/>
      </c>
    </row>
    <row r="1285" spans="8:28" x14ac:dyDescent="0.3">
      <c r="H1285" s="21" t="str">
        <f t="shared" ref="H1285:H1348" si="205">+IF(G1285="","",H1284+1)</f>
        <v/>
      </c>
      <c r="I1285" s="21" t="str">
        <f t="shared" ref="I1285:I1348" si="206">+IF(H1285="","",I1284+1)</f>
        <v/>
      </c>
      <c r="J1285" s="29" t="str">
        <f t="shared" ref="J1285:J1348" si="207">+IF(G1285="","","T-"&amp;VLOOKUP(H1285,$A$4:$C$46,3,0)+I1285-1)</f>
        <v/>
      </c>
      <c r="N1285" s="21" t="str">
        <f t="shared" ref="N1285:N1348" si="208">+IF(L1285="","",N1284+1)</f>
        <v/>
      </c>
      <c r="O1285" t="str">
        <f t="shared" ref="O1285:O1348" si="209">+IF(L1285="","","C-"&amp;VLOOKUP(M1285,$A$4:$C$495,3,0)+N1285)</f>
        <v/>
      </c>
      <c r="Q1285" s="29" t="str">
        <f t="shared" si="203"/>
        <v/>
      </c>
      <c r="S1285" t="str">
        <f t="shared" ref="S1285:S1348" si="210">+Q1285</f>
        <v/>
      </c>
      <c r="AA1285" s="21" t="str">
        <f t="shared" si="204"/>
        <v/>
      </c>
      <c r="AB1285" t="str">
        <f t="shared" ref="AB1285:AB1348" si="211">+IF(Y1285="","","M-"&amp;VLOOKUP(Z1285,$A$4:$C$390,3,0)+AA1285)</f>
        <v/>
      </c>
    </row>
    <row r="1286" spans="8:28" x14ac:dyDescent="0.3">
      <c r="H1286" s="21" t="str">
        <f t="shared" si="205"/>
        <v/>
      </c>
      <c r="I1286" s="21" t="str">
        <f t="shared" si="206"/>
        <v/>
      </c>
      <c r="J1286" s="29" t="str">
        <f t="shared" si="207"/>
        <v/>
      </c>
      <c r="N1286" s="21" t="str">
        <f t="shared" si="208"/>
        <v/>
      </c>
      <c r="O1286" t="str">
        <f t="shared" si="209"/>
        <v/>
      </c>
      <c r="Q1286" s="29" t="str">
        <f t="shared" ref="Q1286:Q1349" si="212">++IF(R1286="","",Q1285+1)</f>
        <v/>
      </c>
      <c r="S1286" t="str">
        <f t="shared" si="210"/>
        <v/>
      </c>
      <c r="AA1286" s="21" t="str">
        <f t="shared" si="204"/>
        <v/>
      </c>
      <c r="AB1286" t="str">
        <f t="shared" si="211"/>
        <v/>
      </c>
    </row>
    <row r="1287" spans="8:28" x14ac:dyDescent="0.3">
      <c r="H1287" s="21" t="str">
        <f t="shared" si="205"/>
        <v/>
      </c>
      <c r="I1287" s="21" t="str">
        <f t="shared" si="206"/>
        <v/>
      </c>
      <c r="J1287" s="29" t="str">
        <f t="shared" si="207"/>
        <v/>
      </c>
      <c r="N1287" s="21" t="str">
        <f t="shared" si="208"/>
        <v/>
      </c>
      <c r="O1287" t="str">
        <f t="shared" si="209"/>
        <v/>
      </c>
      <c r="Q1287" s="29" t="str">
        <f t="shared" si="212"/>
        <v/>
      </c>
      <c r="S1287" t="str">
        <f t="shared" si="210"/>
        <v/>
      </c>
      <c r="AA1287" s="21" t="str">
        <f t="shared" si="204"/>
        <v/>
      </c>
      <c r="AB1287" t="str">
        <f t="shared" si="211"/>
        <v/>
      </c>
    </row>
    <row r="1288" spans="8:28" x14ac:dyDescent="0.3">
      <c r="H1288" s="21" t="str">
        <f t="shared" si="205"/>
        <v/>
      </c>
      <c r="I1288" s="21" t="str">
        <f t="shared" si="206"/>
        <v/>
      </c>
      <c r="J1288" s="29" t="str">
        <f t="shared" si="207"/>
        <v/>
      </c>
      <c r="N1288" s="21" t="str">
        <f t="shared" si="208"/>
        <v/>
      </c>
      <c r="O1288" t="str">
        <f t="shared" si="209"/>
        <v/>
      </c>
      <c r="Q1288" s="29" t="str">
        <f t="shared" si="212"/>
        <v/>
      </c>
      <c r="S1288" t="str">
        <f t="shared" si="210"/>
        <v/>
      </c>
      <c r="AA1288" s="21" t="str">
        <f t="shared" si="204"/>
        <v/>
      </c>
      <c r="AB1288" t="str">
        <f t="shared" si="211"/>
        <v/>
      </c>
    </row>
    <row r="1289" spans="8:28" x14ac:dyDescent="0.3">
      <c r="H1289" s="21" t="str">
        <f t="shared" si="205"/>
        <v/>
      </c>
      <c r="I1289" s="21" t="str">
        <f t="shared" si="206"/>
        <v/>
      </c>
      <c r="J1289" s="29" t="str">
        <f t="shared" si="207"/>
        <v/>
      </c>
      <c r="N1289" s="21" t="str">
        <f t="shared" si="208"/>
        <v/>
      </c>
      <c r="O1289" t="str">
        <f t="shared" si="209"/>
        <v/>
      </c>
      <c r="Q1289" s="29" t="str">
        <f t="shared" si="212"/>
        <v/>
      </c>
      <c r="S1289" t="str">
        <f t="shared" si="210"/>
        <v/>
      </c>
      <c r="AA1289" s="21" t="str">
        <f t="shared" si="204"/>
        <v/>
      </c>
      <c r="AB1289" t="str">
        <f t="shared" si="211"/>
        <v/>
      </c>
    </row>
    <row r="1290" spans="8:28" x14ac:dyDescent="0.3">
      <c r="H1290" s="21" t="str">
        <f t="shared" si="205"/>
        <v/>
      </c>
      <c r="I1290" s="21" t="str">
        <f t="shared" si="206"/>
        <v/>
      </c>
      <c r="J1290" s="29" t="str">
        <f t="shared" si="207"/>
        <v/>
      </c>
      <c r="N1290" s="21" t="str">
        <f t="shared" si="208"/>
        <v/>
      </c>
      <c r="O1290" t="str">
        <f t="shared" si="209"/>
        <v/>
      </c>
      <c r="Q1290" s="29" t="str">
        <f t="shared" si="212"/>
        <v/>
      </c>
      <c r="S1290" t="str">
        <f t="shared" si="210"/>
        <v/>
      </c>
      <c r="AA1290" s="21" t="str">
        <f t="shared" si="204"/>
        <v/>
      </c>
      <c r="AB1290" t="str">
        <f t="shared" si="211"/>
        <v/>
      </c>
    </row>
    <row r="1291" spans="8:28" x14ac:dyDescent="0.3">
      <c r="H1291" s="21" t="str">
        <f t="shared" si="205"/>
        <v/>
      </c>
      <c r="I1291" s="21" t="str">
        <f t="shared" si="206"/>
        <v/>
      </c>
      <c r="J1291" s="29" t="str">
        <f t="shared" si="207"/>
        <v/>
      </c>
      <c r="N1291" s="21" t="str">
        <f t="shared" si="208"/>
        <v/>
      </c>
      <c r="O1291" t="str">
        <f t="shared" si="209"/>
        <v/>
      </c>
      <c r="Q1291" s="29" t="str">
        <f t="shared" si="212"/>
        <v/>
      </c>
      <c r="S1291" t="str">
        <f t="shared" si="210"/>
        <v/>
      </c>
      <c r="AA1291" s="21" t="str">
        <f t="shared" si="204"/>
        <v/>
      </c>
      <c r="AB1291" t="str">
        <f t="shared" si="211"/>
        <v/>
      </c>
    </row>
    <row r="1292" spans="8:28" x14ac:dyDescent="0.3">
      <c r="H1292" s="21" t="str">
        <f t="shared" si="205"/>
        <v/>
      </c>
      <c r="I1292" s="21" t="str">
        <f t="shared" si="206"/>
        <v/>
      </c>
      <c r="J1292" s="29" t="str">
        <f t="shared" si="207"/>
        <v/>
      </c>
      <c r="N1292" s="21" t="str">
        <f t="shared" si="208"/>
        <v/>
      </c>
      <c r="O1292" t="str">
        <f t="shared" si="209"/>
        <v/>
      </c>
      <c r="Q1292" s="29" t="str">
        <f t="shared" si="212"/>
        <v/>
      </c>
      <c r="S1292" t="str">
        <f t="shared" si="210"/>
        <v/>
      </c>
      <c r="AA1292" s="21" t="str">
        <f t="shared" si="204"/>
        <v/>
      </c>
      <c r="AB1292" t="str">
        <f t="shared" si="211"/>
        <v/>
      </c>
    </row>
    <row r="1293" spans="8:28" x14ac:dyDescent="0.3">
      <c r="H1293" s="21" t="str">
        <f t="shared" si="205"/>
        <v/>
      </c>
      <c r="I1293" s="21" t="str">
        <f t="shared" si="206"/>
        <v/>
      </c>
      <c r="J1293" s="29" t="str">
        <f t="shared" si="207"/>
        <v/>
      </c>
      <c r="N1293" s="21" t="str">
        <f t="shared" si="208"/>
        <v/>
      </c>
      <c r="O1293" t="str">
        <f t="shared" si="209"/>
        <v/>
      </c>
      <c r="Q1293" s="29" t="str">
        <f t="shared" si="212"/>
        <v/>
      </c>
      <c r="S1293" t="str">
        <f t="shared" si="210"/>
        <v/>
      </c>
      <c r="AA1293" s="21" t="str">
        <f t="shared" si="204"/>
        <v/>
      </c>
      <c r="AB1293" t="str">
        <f t="shared" si="211"/>
        <v/>
      </c>
    </row>
    <row r="1294" spans="8:28" x14ac:dyDescent="0.3">
      <c r="H1294" s="21" t="str">
        <f t="shared" si="205"/>
        <v/>
      </c>
      <c r="I1294" s="21" t="str">
        <f t="shared" si="206"/>
        <v/>
      </c>
      <c r="J1294" s="29" t="str">
        <f t="shared" si="207"/>
        <v/>
      </c>
      <c r="N1294" s="21" t="str">
        <f t="shared" si="208"/>
        <v/>
      </c>
      <c r="O1294" t="str">
        <f t="shared" si="209"/>
        <v/>
      </c>
      <c r="Q1294" s="29" t="str">
        <f t="shared" si="212"/>
        <v/>
      </c>
      <c r="S1294" t="str">
        <f t="shared" si="210"/>
        <v/>
      </c>
      <c r="AA1294" s="21" t="str">
        <f t="shared" si="204"/>
        <v/>
      </c>
      <c r="AB1294" t="str">
        <f t="shared" si="211"/>
        <v/>
      </c>
    </row>
    <row r="1295" spans="8:28" x14ac:dyDescent="0.3">
      <c r="H1295" s="21" t="str">
        <f t="shared" si="205"/>
        <v/>
      </c>
      <c r="I1295" s="21" t="str">
        <f t="shared" si="206"/>
        <v/>
      </c>
      <c r="J1295" s="29" t="str">
        <f t="shared" si="207"/>
        <v/>
      </c>
      <c r="N1295" s="21" t="str">
        <f t="shared" si="208"/>
        <v/>
      </c>
      <c r="O1295" t="str">
        <f t="shared" si="209"/>
        <v/>
      </c>
      <c r="Q1295" s="29" t="str">
        <f t="shared" si="212"/>
        <v/>
      </c>
      <c r="S1295" t="str">
        <f t="shared" si="210"/>
        <v/>
      </c>
      <c r="AA1295" s="21" t="str">
        <f t="shared" si="204"/>
        <v/>
      </c>
      <c r="AB1295" t="str">
        <f t="shared" si="211"/>
        <v/>
      </c>
    </row>
    <row r="1296" spans="8:28" x14ac:dyDescent="0.3">
      <c r="H1296" s="21" t="str">
        <f t="shared" si="205"/>
        <v/>
      </c>
      <c r="I1296" s="21" t="str">
        <f t="shared" si="206"/>
        <v/>
      </c>
      <c r="J1296" s="29" t="str">
        <f t="shared" si="207"/>
        <v/>
      </c>
      <c r="N1296" s="21" t="str">
        <f t="shared" si="208"/>
        <v/>
      </c>
      <c r="O1296" t="str">
        <f t="shared" si="209"/>
        <v/>
      </c>
      <c r="Q1296" s="29" t="str">
        <f t="shared" si="212"/>
        <v/>
      </c>
      <c r="S1296" t="str">
        <f t="shared" si="210"/>
        <v/>
      </c>
      <c r="AA1296" s="21" t="str">
        <f t="shared" si="204"/>
        <v/>
      </c>
      <c r="AB1296" t="str">
        <f t="shared" si="211"/>
        <v/>
      </c>
    </row>
    <row r="1297" spans="8:28" x14ac:dyDescent="0.3">
      <c r="H1297" s="21" t="str">
        <f t="shared" si="205"/>
        <v/>
      </c>
      <c r="I1297" s="21" t="str">
        <f t="shared" si="206"/>
        <v/>
      </c>
      <c r="J1297" s="29" t="str">
        <f t="shared" si="207"/>
        <v/>
      </c>
      <c r="N1297" s="21" t="str">
        <f t="shared" si="208"/>
        <v/>
      </c>
      <c r="O1297" t="str">
        <f t="shared" si="209"/>
        <v/>
      </c>
      <c r="Q1297" s="29" t="str">
        <f t="shared" si="212"/>
        <v/>
      </c>
      <c r="S1297" t="str">
        <f t="shared" si="210"/>
        <v/>
      </c>
      <c r="AA1297" s="21" t="str">
        <f t="shared" si="204"/>
        <v/>
      </c>
      <c r="AB1297" t="str">
        <f t="shared" si="211"/>
        <v/>
      </c>
    </row>
    <row r="1298" spans="8:28" x14ac:dyDescent="0.3">
      <c r="H1298" s="21" t="str">
        <f t="shared" si="205"/>
        <v/>
      </c>
      <c r="I1298" s="21" t="str">
        <f t="shared" si="206"/>
        <v/>
      </c>
      <c r="J1298" s="29" t="str">
        <f t="shared" si="207"/>
        <v/>
      </c>
      <c r="N1298" s="21" t="str">
        <f t="shared" si="208"/>
        <v/>
      </c>
      <c r="O1298" t="str">
        <f t="shared" si="209"/>
        <v/>
      </c>
      <c r="Q1298" s="29" t="str">
        <f t="shared" si="212"/>
        <v/>
      </c>
      <c r="S1298" t="str">
        <f t="shared" si="210"/>
        <v/>
      </c>
      <c r="AA1298" s="21" t="str">
        <f t="shared" si="204"/>
        <v/>
      </c>
      <c r="AB1298" t="str">
        <f t="shared" si="211"/>
        <v/>
      </c>
    </row>
    <row r="1299" spans="8:28" x14ac:dyDescent="0.3">
      <c r="H1299" s="21" t="str">
        <f t="shared" si="205"/>
        <v/>
      </c>
      <c r="I1299" s="21" t="str">
        <f t="shared" si="206"/>
        <v/>
      </c>
      <c r="J1299" s="29" t="str">
        <f t="shared" si="207"/>
        <v/>
      </c>
      <c r="N1299" s="21" t="str">
        <f t="shared" si="208"/>
        <v/>
      </c>
      <c r="O1299" t="str">
        <f t="shared" si="209"/>
        <v/>
      </c>
      <c r="Q1299" s="29" t="str">
        <f t="shared" si="212"/>
        <v/>
      </c>
      <c r="S1299" t="str">
        <f t="shared" si="210"/>
        <v/>
      </c>
      <c r="AA1299" s="21" t="str">
        <f t="shared" si="204"/>
        <v/>
      </c>
      <c r="AB1299" t="str">
        <f t="shared" si="211"/>
        <v/>
      </c>
    </row>
    <row r="1300" spans="8:28" x14ac:dyDescent="0.3">
      <c r="H1300" s="21" t="str">
        <f t="shared" si="205"/>
        <v/>
      </c>
      <c r="I1300" s="21" t="str">
        <f t="shared" si="206"/>
        <v/>
      </c>
      <c r="J1300" s="29" t="str">
        <f t="shared" si="207"/>
        <v/>
      </c>
      <c r="N1300" s="21" t="str">
        <f t="shared" si="208"/>
        <v/>
      </c>
      <c r="O1300" t="str">
        <f t="shared" si="209"/>
        <v/>
      </c>
      <c r="Q1300" s="29" t="str">
        <f t="shared" si="212"/>
        <v/>
      </c>
      <c r="S1300" t="str">
        <f t="shared" si="210"/>
        <v/>
      </c>
      <c r="AA1300" s="21" t="str">
        <f t="shared" si="204"/>
        <v/>
      </c>
      <c r="AB1300" t="str">
        <f t="shared" si="211"/>
        <v/>
      </c>
    </row>
    <row r="1301" spans="8:28" x14ac:dyDescent="0.3">
      <c r="H1301" s="21" t="str">
        <f t="shared" si="205"/>
        <v/>
      </c>
      <c r="I1301" s="21" t="str">
        <f t="shared" si="206"/>
        <v/>
      </c>
      <c r="J1301" s="29" t="str">
        <f t="shared" si="207"/>
        <v/>
      </c>
      <c r="N1301" s="21" t="str">
        <f t="shared" si="208"/>
        <v/>
      </c>
      <c r="O1301" t="str">
        <f t="shared" si="209"/>
        <v/>
      </c>
      <c r="Q1301" s="29" t="str">
        <f t="shared" si="212"/>
        <v/>
      </c>
      <c r="S1301" t="str">
        <f t="shared" si="210"/>
        <v/>
      </c>
      <c r="AA1301" s="21" t="str">
        <f t="shared" si="204"/>
        <v/>
      </c>
      <c r="AB1301" t="str">
        <f t="shared" si="211"/>
        <v/>
      </c>
    </row>
    <row r="1302" spans="8:28" x14ac:dyDescent="0.3">
      <c r="H1302" s="21" t="str">
        <f t="shared" si="205"/>
        <v/>
      </c>
      <c r="I1302" s="21" t="str">
        <f t="shared" si="206"/>
        <v/>
      </c>
      <c r="J1302" s="29" t="str">
        <f t="shared" si="207"/>
        <v/>
      </c>
      <c r="N1302" s="21" t="str">
        <f t="shared" si="208"/>
        <v/>
      </c>
      <c r="O1302" t="str">
        <f t="shared" si="209"/>
        <v/>
      </c>
      <c r="Q1302" s="29" t="str">
        <f t="shared" si="212"/>
        <v/>
      </c>
      <c r="S1302" t="str">
        <f t="shared" si="210"/>
        <v/>
      </c>
      <c r="AA1302" s="21" t="str">
        <f t="shared" si="204"/>
        <v/>
      </c>
      <c r="AB1302" t="str">
        <f t="shared" si="211"/>
        <v/>
      </c>
    </row>
    <row r="1303" spans="8:28" x14ac:dyDescent="0.3">
      <c r="H1303" s="21" t="str">
        <f t="shared" si="205"/>
        <v/>
      </c>
      <c r="I1303" s="21" t="str">
        <f t="shared" si="206"/>
        <v/>
      </c>
      <c r="J1303" s="29" t="str">
        <f t="shared" si="207"/>
        <v/>
      </c>
      <c r="N1303" s="21" t="str">
        <f t="shared" si="208"/>
        <v/>
      </c>
      <c r="O1303" t="str">
        <f t="shared" si="209"/>
        <v/>
      </c>
      <c r="Q1303" s="29" t="str">
        <f t="shared" si="212"/>
        <v/>
      </c>
      <c r="S1303" t="str">
        <f t="shared" si="210"/>
        <v/>
      </c>
      <c r="AA1303" s="21" t="str">
        <f t="shared" si="204"/>
        <v/>
      </c>
      <c r="AB1303" t="str">
        <f t="shared" si="211"/>
        <v/>
      </c>
    </row>
    <row r="1304" spans="8:28" x14ac:dyDescent="0.3">
      <c r="H1304" s="21" t="str">
        <f t="shared" si="205"/>
        <v/>
      </c>
      <c r="I1304" s="21" t="str">
        <f t="shared" si="206"/>
        <v/>
      </c>
      <c r="J1304" s="29" t="str">
        <f t="shared" si="207"/>
        <v/>
      </c>
      <c r="N1304" s="21" t="str">
        <f t="shared" si="208"/>
        <v/>
      </c>
      <c r="O1304" t="str">
        <f t="shared" si="209"/>
        <v/>
      </c>
      <c r="Q1304" s="29" t="str">
        <f t="shared" si="212"/>
        <v/>
      </c>
      <c r="S1304" t="str">
        <f t="shared" si="210"/>
        <v/>
      </c>
      <c r="AA1304" s="21" t="str">
        <f t="shared" si="204"/>
        <v/>
      </c>
      <c r="AB1304" t="str">
        <f t="shared" si="211"/>
        <v/>
      </c>
    </row>
    <row r="1305" spans="8:28" x14ac:dyDescent="0.3">
      <c r="H1305" s="21" t="str">
        <f t="shared" si="205"/>
        <v/>
      </c>
      <c r="I1305" s="21" t="str">
        <f t="shared" si="206"/>
        <v/>
      </c>
      <c r="J1305" s="29" t="str">
        <f t="shared" si="207"/>
        <v/>
      </c>
      <c r="N1305" s="21" t="str">
        <f t="shared" si="208"/>
        <v/>
      </c>
      <c r="O1305" t="str">
        <f t="shared" si="209"/>
        <v/>
      </c>
      <c r="Q1305" s="29" t="str">
        <f t="shared" si="212"/>
        <v/>
      </c>
      <c r="S1305" t="str">
        <f t="shared" si="210"/>
        <v/>
      </c>
      <c r="AA1305" s="21" t="str">
        <f t="shared" si="204"/>
        <v/>
      </c>
      <c r="AB1305" t="str">
        <f t="shared" si="211"/>
        <v/>
      </c>
    </row>
    <row r="1306" spans="8:28" x14ac:dyDescent="0.3">
      <c r="H1306" s="21" t="str">
        <f t="shared" si="205"/>
        <v/>
      </c>
      <c r="I1306" s="21" t="str">
        <f t="shared" si="206"/>
        <v/>
      </c>
      <c r="J1306" s="29" t="str">
        <f t="shared" si="207"/>
        <v/>
      </c>
      <c r="N1306" s="21" t="str">
        <f t="shared" si="208"/>
        <v/>
      </c>
      <c r="O1306" t="str">
        <f t="shared" si="209"/>
        <v/>
      </c>
      <c r="Q1306" s="29" t="str">
        <f t="shared" si="212"/>
        <v/>
      </c>
      <c r="S1306" t="str">
        <f t="shared" si="210"/>
        <v/>
      </c>
      <c r="AA1306" s="21" t="str">
        <f t="shared" si="204"/>
        <v/>
      </c>
      <c r="AB1306" t="str">
        <f t="shared" si="211"/>
        <v/>
      </c>
    </row>
    <row r="1307" spans="8:28" x14ac:dyDescent="0.3">
      <c r="H1307" s="21" t="str">
        <f t="shared" si="205"/>
        <v/>
      </c>
      <c r="I1307" s="21" t="str">
        <f t="shared" si="206"/>
        <v/>
      </c>
      <c r="J1307" s="29" t="str">
        <f t="shared" si="207"/>
        <v/>
      </c>
      <c r="N1307" s="21" t="str">
        <f t="shared" si="208"/>
        <v/>
      </c>
      <c r="O1307" t="str">
        <f t="shared" si="209"/>
        <v/>
      </c>
      <c r="Q1307" s="29" t="str">
        <f t="shared" si="212"/>
        <v/>
      </c>
      <c r="S1307" t="str">
        <f t="shared" si="210"/>
        <v/>
      </c>
      <c r="AA1307" s="21" t="str">
        <f t="shared" si="204"/>
        <v/>
      </c>
      <c r="AB1307" t="str">
        <f t="shared" si="211"/>
        <v/>
      </c>
    </row>
    <row r="1308" spans="8:28" x14ac:dyDescent="0.3">
      <c r="H1308" s="21" t="str">
        <f t="shared" si="205"/>
        <v/>
      </c>
      <c r="I1308" s="21" t="str">
        <f t="shared" si="206"/>
        <v/>
      </c>
      <c r="J1308" s="29" t="str">
        <f t="shared" si="207"/>
        <v/>
      </c>
      <c r="N1308" s="21" t="str">
        <f t="shared" si="208"/>
        <v/>
      </c>
      <c r="O1308" t="str">
        <f t="shared" si="209"/>
        <v/>
      </c>
      <c r="Q1308" s="29" t="str">
        <f t="shared" si="212"/>
        <v/>
      </c>
      <c r="S1308" t="str">
        <f t="shared" si="210"/>
        <v/>
      </c>
      <c r="AA1308" s="21" t="str">
        <f t="shared" si="204"/>
        <v/>
      </c>
      <c r="AB1308" t="str">
        <f t="shared" si="211"/>
        <v/>
      </c>
    </row>
    <row r="1309" spans="8:28" x14ac:dyDescent="0.3">
      <c r="H1309" s="21" t="str">
        <f t="shared" si="205"/>
        <v/>
      </c>
      <c r="I1309" s="21" t="str">
        <f t="shared" si="206"/>
        <v/>
      </c>
      <c r="J1309" s="29" t="str">
        <f t="shared" si="207"/>
        <v/>
      </c>
      <c r="N1309" s="21" t="str">
        <f t="shared" si="208"/>
        <v/>
      </c>
      <c r="O1309" t="str">
        <f t="shared" si="209"/>
        <v/>
      </c>
      <c r="Q1309" s="29" t="str">
        <f t="shared" si="212"/>
        <v/>
      </c>
      <c r="S1309" t="str">
        <f t="shared" si="210"/>
        <v/>
      </c>
      <c r="AA1309" s="21" t="str">
        <f t="shared" si="204"/>
        <v/>
      </c>
      <c r="AB1309" t="str">
        <f t="shared" si="211"/>
        <v/>
      </c>
    </row>
    <row r="1310" spans="8:28" x14ac:dyDescent="0.3">
      <c r="H1310" s="21" t="str">
        <f t="shared" si="205"/>
        <v/>
      </c>
      <c r="I1310" s="21" t="str">
        <f t="shared" si="206"/>
        <v/>
      </c>
      <c r="J1310" s="29" t="str">
        <f t="shared" si="207"/>
        <v/>
      </c>
      <c r="N1310" s="21" t="str">
        <f t="shared" si="208"/>
        <v/>
      </c>
      <c r="O1310" t="str">
        <f t="shared" si="209"/>
        <v/>
      </c>
      <c r="Q1310" s="29" t="str">
        <f t="shared" si="212"/>
        <v/>
      </c>
      <c r="S1310" t="str">
        <f t="shared" si="210"/>
        <v/>
      </c>
      <c r="AA1310" s="21" t="str">
        <f t="shared" si="204"/>
        <v/>
      </c>
      <c r="AB1310" t="str">
        <f t="shared" si="211"/>
        <v/>
      </c>
    </row>
    <row r="1311" spans="8:28" x14ac:dyDescent="0.3">
      <c r="H1311" s="21" t="str">
        <f t="shared" si="205"/>
        <v/>
      </c>
      <c r="I1311" s="21" t="str">
        <f t="shared" si="206"/>
        <v/>
      </c>
      <c r="J1311" s="29" t="str">
        <f t="shared" si="207"/>
        <v/>
      </c>
      <c r="N1311" s="21" t="str">
        <f t="shared" si="208"/>
        <v/>
      </c>
      <c r="O1311" t="str">
        <f t="shared" si="209"/>
        <v/>
      </c>
      <c r="Q1311" s="29" t="str">
        <f t="shared" si="212"/>
        <v/>
      </c>
      <c r="S1311" t="str">
        <f t="shared" si="210"/>
        <v/>
      </c>
      <c r="AA1311" s="21" t="str">
        <f t="shared" si="204"/>
        <v/>
      </c>
      <c r="AB1311" t="str">
        <f t="shared" si="211"/>
        <v/>
      </c>
    </row>
    <row r="1312" spans="8:28" x14ac:dyDescent="0.3">
      <c r="H1312" s="21" t="str">
        <f t="shared" si="205"/>
        <v/>
      </c>
      <c r="I1312" s="21" t="str">
        <f t="shared" si="206"/>
        <v/>
      </c>
      <c r="J1312" s="29" t="str">
        <f t="shared" si="207"/>
        <v/>
      </c>
      <c r="N1312" s="21" t="str">
        <f t="shared" si="208"/>
        <v/>
      </c>
      <c r="O1312" t="str">
        <f t="shared" si="209"/>
        <v/>
      </c>
      <c r="Q1312" s="29" t="str">
        <f t="shared" si="212"/>
        <v/>
      </c>
      <c r="S1312" t="str">
        <f t="shared" si="210"/>
        <v/>
      </c>
      <c r="AA1312" s="21" t="str">
        <f t="shared" si="204"/>
        <v/>
      </c>
      <c r="AB1312" t="str">
        <f t="shared" si="211"/>
        <v/>
      </c>
    </row>
    <row r="1313" spans="8:28" x14ac:dyDescent="0.3">
      <c r="H1313" s="21" t="str">
        <f t="shared" si="205"/>
        <v/>
      </c>
      <c r="I1313" s="21" t="str">
        <f t="shared" si="206"/>
        <v/>
      </c>
      <c r="J1313" s="29" t="str">
        <f t="shared" si="207"/>
        <v/>
      </c>
      <c r="N1313" s="21" t="str">
        <f t="shared" si="208"/>
        <v/>
      </c>
      <c r="O1313" t="str">
        <f t="shared" si="209"/>
        <v/>
      </c>
      <c r="Q1313" s="29" t="str">
        <f t="shared" si="212"/>
        <v/>
      </c>
      <c r="S1313" t="str">
        <f t="shared" si="210"/>
        <v/>
      </c>
      <c r="AA1313" s="21" t="str">
        <f t="shared" si="204"/>
        <v/>
      </c>
      <c r="AB1313" t="str">
        <f t="shared" si="211"/>
        <v/>
      </c>
    </row>
    <row r="1314" spans="8:28" x14ac:dyDescent="0.3">
      <c r="H1314" s="21" t="str">
        <f t="shared" si="205"/>
        <v/>
      </c>
      <c r="I1314" s="21" t="str">
        <f t="shared" si="206"/>
        <v/>
      </c>
      <c r="J1314" s="29" t="str">
        <f t="shared" si="207"/>
        <v/>
      </c>
      <c r="N1314" s="21" t="str">
        <f t="shared" si="208"/>
        <v/>
      </c>
      <c r="O1314" t="str">
        <f t="shared" si="209"/>
        <v/>
      </c>
      <c r="Q1314" s="29" t="str">
        <f t="shared" si="212"/>
        <v/>
      </c>
      <c r="S1314" t="str">
        <f t="shared" si="210"/>
        <v/>
      </c>
      <c r="AA1314" s="21" t="str">
        <f t="shared" si="204"/>
        <v/>
      </c>
      <c r="AB1314" t="str">
        <f t="shared" si="211"/>
        <v/>
      </c>
    </row>
    <row r="1315" spans="8:28" x14ac:dyDescent="0.3">
      <c r="H1315" s="21" t="str">
        <f t="shared" si="205"/>
        <v/>
      </c>
      <c r="I1315" s="21" t="str">
        <f t="shared" si="206"/>
        <v/>
      </c>
      <c r="J1315" s="29" t="str">
        <f t="shared" si="207"/>
        <v/>
      </c>
      <c r="N1315" s="21" t="str">
        <f t="shared" si="208"/>
        <v/>
      </c>
      <c r="O1315" t="str">
        <f t="shared" si="209"/>
        <v/>
      </c>
      <c r="Q1315" s="29" t="str">
        <f t="shared" si="212"/>
        <v/>
      </c>
      <c r="S1315" t="str">
        <f t="shared" si="210"/>
        <v/>
      </c>
      <c r="AA1315" s="21" t="str">
        <f t="shared" si="204"/>
        <v/>
      </c>
      <c r="AB1315" t="str">
        <f t="shared" si="211"/>
        <v/>
      </c>
    </row>
    <row r="1316" spans="8:28" x14ac:dyDescent="0.3">
      <c r="H1316" s="21" t="str">
        <f t="shared" si="205"/>
        <v/>
      </c>
      <c r="I1316" s="21" t="str">
        <f t="shared" si="206"/>
        <v/>
      </c>
      <c r="J1316" s="29" t="str">
        <f t="shared" si="207"/>
        <v/>
      </c>
      <c r="N1316" s="21" t="str">
        <f t="shared" si="208"/>
        <v/>
      </c>
      <c r="O1316" t="str">
        <f t="shared" si="209"/>
        <v/>
      </c>
      <c r="Q1316" s="29" t="str">
        <f t="shared" si="212"/>
        <v/>
      </c>
      <c r="S1316" t="str">
        <f t="shared" si="210"/>
        <v/>
      </c>
      <c r="AA1316" s="21" t="str">
        <f t="shared" si="204"/>
        <v/>
      </c>
      <c r="AB1316" t="str">
        <f t="shared" si="211"/>
        <v/>
      </c>
    </row>
    <row r="1317" spans="8:28" x14ac:dyDescent="0.3">
      <c r="H1317" s="21" t="str">
        <f t="shared" si="205"/>
        <v/>
      </c>
      <c r="I1317" s="21" t="str">
        <f t="shared" si="206"/>
        <v/>
      </c>
      <c r="J1317" s="29" t="str">
        <f t="shared" si="207"/>
        <v/>
      </c>
      <c r="N1317" s="21" t="str">
        <f t="shared" si="208"/>
        <v/>
      </c>
      <c r="O1317" t="str">
        <f t="shared" si="209"/>
        <v/>
      </c>
      <c r="Q1317" s="29" t="str">
        <f t="shared" si="212"/>
        <v/>
      </c>
      <c r="S1317" t="str">
        <f t="shared" si="210"/>
        <v/>
      </c>
      <c r="AA1317" s="21" t="str">
        <f t="shared" si="204"/>
        <v/>
      </c>
      <c r="AB1317" t="str">
        <f t="shared" si="211"/>
        <v/>
      </c>
    </row>
    <row r="1318" spans="8:28" x14ac:dyDescent="0.3">
      <c r="H1318" s="21" t="str">
        <f t="shared" si="205"/>
        <v/>
      </c>
      <c r="I1318" s="21" t="str">
        <f t="shared" si="206"/>
        <v/>
      </c>
      <c r="J1318" s="29" t="str">
        <f t="shared" si="207"/>
        <v/>
      </c>
      <c r="N1318" s="21" t="str">
        <f t="shared" si="208"/>
        <v/>
      </c>
      <c r="O1318" t="str">
        <f t="shared" si="209"/>
        <v/>
      </c>
      <c r="Q1318" s="29" t="str">
        <f t="shared" si="212"/>
        <v/>
      </c>
      <c r="S1318" t="str">
        <f t="shared" si="210"/>
        <v/>
      </c>
      <c r="AA1318" s="21" t="str">
        <f t="shared" si="204"/>
        <v/>
      </c>
      <c r="AB1318" t="str">
        <f t="shared" si="211"/>
        <v/>
      </c>
    </row>
    <row r="1319" spans="8:28" x14ac:dyDescent="0.3">
      <c r="H1319" s="21" t="str">
        <f t="shared" si="205"/>
        <v/>
      </c>
      <c r="I1319" s="21" t="str">
        <f t="shared" si="206"/>
        <v/>
      </c>
      <c r="J1319" s="29" t="str">
        <f t="shared" si="207"/>
        <v/>
      </c>
      <c r="N1319" s="21" t="str">
        <f t="shared" si="208"/>
        <v/>
      </c>
      <c r="O1319" t="str">
        <f t="shared" si="209"/>
        <v/>
      </c>
      <c r="Q1319" s="29" t="str">
        <f t="shared" si="212"/>
        <v/>
      </c>
      <c r="S1319" t="str">
        <f t="shared" si="210"/>
        <v/>
      </c>
      <c r="AA1319" s="21" t="str">
        <f t="shared" si="204"/>
        <v/>
      </c>
      <c r="AB1319" t="str">
        <f t="shared" si="211"/>
        <v/>
      </c>
    </row>
    <row r="1320" spans="8:28" x14ac:dyDescent="0.3">
      <c r="H1320" s="21" t="str">
        <f t="shared" si="205"/>
        <v/>
      </c>
      <c r="I1320" s="21" t="str">
        <f t="shared" si="206"/>
        <v/>
      </c>
      <c r="J1320" s="29" t="str">
        <f t="shared" si="207"/>
        <v/>
      </c>
      <c r="N1320" s="21" t="str">
        <f t="shared" si="208"/>
        <v/>
      </c>
      <c r="O1320" t="str">
        <f t="shared" si="209"/>
        <v/>
      </c>
      <c r="Q1320" s="29" t="str">
        <f t="shared" si="212"/>
        <v/>
      </c>
      <c r="S1320" t="str">
        <f t="shared" si="210"/>
        <v/>
      </c>
      <c r="AA1320" s="21" t="str">
        <f t="shared" si="204"/>
        <v/>
      </c>
      <c r="AB1320" t="str">
        <f t="shared" si="211"/>
        <v/>
      </c>
    </row>
    <row r="1321" spans="8:28" x14ac:dyDescent="0.3">
      <c r="H1321" s="21" t="str">
        <f t="shared" si="205"/>
        <v/>
      </c>
      <c r="I1321" s="21" t="str">
        <f t="shared" si="206"/>
        <v/>
      </c>
      <c r="J1321" s="29" t="str">
        <f t="shared" si="207"/>
        <v/>
      </c>
      <c r="N1321" s="21" t="str">
        <f t="shared" si="208"/>
        <v/>
      </c>
      <c r="O1321" t="str">
        <f t="shared" si="209"/>
        <v/>
      </c>
      <c r="Q1321" s="29" t="str">
        <f t="shared" si="212"/>
        <v/>
      </c>
      <c r="S1321" t="str">
        <f t="shared" si="210"/>
        <v/>
      </c>
      <c r="AA1321" s="21" t="str">
        <f t="shared" si="204"/>
        <v/>
      </c>
      <c r="AB1321" t="str">
        <f t="shared" si="211"/>
        <v/>
      </c>
    </row>
    <row r="1322" spans="8:28" x14ac:dyDescent="0.3">
      <c r="H1322" s="21" t="str">
        <f t="shared" si="205"/>
        <v/>
      </c>
      <c r="I1322" s="21" t="str">
        <f t="shared" si="206"/>
        <v/>
      </c>
      <c r="J1322" s="29" t="str">
        <f t="shared" si="207"/>
        <v/>
      </c>
      <c r="N1322" s="21" t="str">
        <f t="shared" si="208"/>
        <v/>
      </c>
      <c r="O1322" t="str">
        <f t="shared" si="209"/>
        <v/>
      </c>
      <c r="Q1322" s="29" t="str">
        <f t="shared" si="212"/>
        <v/>
      </c>
      <c r="S1322" t="str">
        <f t="shared" si="210"/>
        <v/>
      </c>
      <c r="AA1322" s="21" t="str">
        <f t="shared" si="204"/>
        <v/>
      </c>
      <c r="AB1322" t="str">
        <f t="shared" si="211"/>
        <v/>
      </c>
    </row>
    <row r="1323" spans="8:28" x14ac:dyDescent="0.3">
      <c r="H1323" s="21" t="str">
        <f t="shared" si="205"/>
        <v/>
      </c>
      <c r="I1323" s="21" t="str">
        <f t="shared" si="206"/>
        <v/>
      </c>
      <c r="J1323" s="29" t="str">
        <f t="shared" si="207"/>
        <v/>
      </c>
      <c r="N1323" s="21" t="str">
        <f t="shared" si="208"/>
        <v/>
      </c>
      <c r="O1323" t="str">
        <f t="shared" si="209"/>
        <v/>
      </c>
      <c r="Q1323" s="29" t="str">
        <f t="shared" si="212"/>
        <v/>
      </c>
      <c r="S1323" t="str">
        <f t="shared" si="210"/>
        <v/>
      </c>
      <c r="AA1323" s="21" t="str">
        <f t="shared" si="204"/>
        <v/>
      </c>
      <c r="AB1323" t="str">
        <f t="shared" si="211"/>
        <v/>
      </c>
    </row>
    <row r="1324" spans="8:28" x14ac:dyDescent="0.3">
      <c r="H1324" s="21" t="str">
        <f t="shared" si="205"/>
        <v/>
      </c>
      <c r="I1324" s="21" t="str">
        <f t="shared" si="206"/>
        <v/>
      </c>
      <c r="J1324" s="29" t="str">
        <f t="shared" si="207"/>
        <v/>
      </c>
      <c r="N1324" s="21" t="str">
        <f t="shared" si="208"/>
        <v/>
      </c>
      <c r="O1324" t="str">
        <f t="shared" si="209"/>
        <v/>
      </c>
      <c r="Q1324" s="29" t="str">
        <f t="shared" si="212"/>
        <v/>
      </c>
      <c r="S1324" t="str">
        <f t="shared" si="210"/>
        <v/>
      </c>
      <c r="AA1324" s="21" t="str">
        <f t="shared" si="204"/>
        <v/>
      </c>
      <c r="AB1324" t="str">
        <f t="shared" si="211"/>
        <v/>
      </c>
    </row>
    <row r="1325" spans="8:28" x14ac:dyDescent="0.3">
      <c r="H1325" s="21" t="str">
        <f t="shared" si="205"/>
        <v/>
      </c>
      <c r="I1325" s="21" t="str">
        <f t="shared" si="206"/>
        <v/>
      </c>
      <c r="J1325" s="29" t="str">
        <f t="shared" si="207"/>
        <v/>
      </c>
      <c r="N1325" s="21" t="str">
        <f t="shared" si="208"/>
        <v/>
      </c>
      <c r="O1325" t="str">
        <f t="shared" si="209"/>
        <v/>
      </c>
      <c r="Q1325" s="29" t="str">
        <f t="shared" si="212"/>
        <v/>
      </c>
      <c r="S1325" t="str">
        <f t="shared" si="210"/>
        <v/>
      </c>
      <c r="AA1325" s="21" t="str">
        <f t="shared" si="204"/>
        <v/>
      </c>
      <c r="AB1325" t="str">
        <f t="shared" si="211"/>
        <v/>
      </c>
    </row>
    <row r="1326" spans="8:28" x14ac:dyDescent="0.3">
      <c r="H1326" s="21" t="str">
        <f t="shared" si="205"/>
        <v/>
      </c>
      <c r="I1326" s="21" t="str">
        <f t="shared" si="206"/>
        <v/>
      </c>
      <c r="J1326" s="29" t="str">
        <f t="shared" si="207"/>
        <v/>
      </c>
      <c r="N1326" s="21" t="str">
        <f t="shared" si="208"/>
        <v/>
      </c>
      <c r="O1326" t="str">
        <f t="shared" si="209"/>
        <v/>
      </c>
      <c r="Q1326" s="29" t="str">
        <f t="shared" si="212"/>
        <v/>
      </c>
      <c r="S1326" t="str">
        <f t="shared" si="210"/>
        <v/>
      </c>
      <c r="AA1326" s="21" t="str">
        <f t="shared" si="204"/>
        <v/>
      </c>
      <c r="AB1326" t="str">
        <f t="shared" si="211"/>
        <v/>
      </c>
    </row>
    <row r="1327" spans="8:28" x14ac:dyDescent="0.3">
      <c r="H1327" s="21" t="str">
        <f t="shared" si="205"/>
        <v/>
      </c>
      <c r="I1327" s="21" t="str">
        <f t="shared" si="206"/>
        <v/>
      </c>
      <c r="J1327" s="29" t="str">
        <f t="shared" si="207"/>
        <v/>
      </c>
      <c r="N1327" s="21" t="str">
        <f t="shared" si="208"/>
        <v/>
      </c>
      <c r="O1327" t="str">
        <f t="shared" si="209"/>
        <v/>
      </c>
      <c r="Q1327" s="29" t="str">
        <f t="shared" si="212"/>
        <v/>
      </c>
      <c r="S1327" t="str">
        <f t="shared" si="210"/>
        <v/>
      </c>
      <c r="AA1327" s="21" t="str">
        <f t="shared" si="204"/>
        <v/>
      </c>
      <c r="AB1327" t="str">
        <f t="shared" si="211"/>
        <v/>
      </c>
    </row>
    <row r="1328" spans="8:28" x14ac:dyDescent="0.3">
      <c r="H1328" s="21" t="str">
        <f t="shared" si="205"/>
        <v/>
      </c>
      <c r="I1328" s="21" t="str">
        <f t="shared" si="206"/>
        <v/>
      </c>
      <c r="J1328" s="29" t="str">
        <f t="shared" si="207"/>
        <v/>
      </c>
      <c r="N1328" s="21" t="str">
        <f t="shared" si="208"/>
        <v/>
      </c>
      <c r="O1328" t="str">
        <f t="shared" si="209"/>
        <v/>
      </c>
      <c r="Q1328" s="29" t="str">
        <f t="shared" si="212"/>
        <v/>
      </c>
      <c r="S1328" t="str">
        <f t="shared" si="210"/>
        <v/>
      </c>
      <c r="AA1328" s="21" t="str">
        <f t="shared" si="204"/>
        <v/>
      </c>
      <c r="AB1328" t="str">
        <f t="shared" si="211"/>
        <v/>
      </c>
    </row>
    <row r="1329" spans="8:28" x14ac:dyDescent="0.3">
      <c r="H1329" s="21" t="str">
        <f t="shared" si="205"/>
        <v/>
      </c>
      <c r="I1329" s="21" t="str">
        <f t="shared" si="206"/>
        <v/>
      </c>
      <c r="J1329" s="29" t="str">
        <f t="shared" si="207"/>
        <v/>
      </c>
      <c r="N1329" s="21" t="str">
        <f t="shared" si="208"/>
        <v/>
      </c>
      <c r="O1329" t="str">
        <f t="shared" si="209"/>
        <v/>
      </c>
      <c r="Q1329" s="29" t="str">
        <f t="shared" si="212"/>
        <v/>
      </c>
      <c r="S1329" t="str">
        <f t="shared" si="210"/>
        <v/>
      </c>
      <c r="AA1329" s="21" t="str">
        <f t="shared" si="204"/>
        <v/>
      </c>
      <c r="AB1329" t="str">
        <f t="shared" si="211"/>
        <v/>
      </c>
    </row>
    <row r="1330" spans="8:28" x14ac:dyDescent="0.3">
      <c r="H1330" s="21" t="str">
        <f t="shared" si="205"/>
        <v/>
      </c>
      <c r="I1330" s="21" t="str">
        <f t="shared" si="206"/>
        <v/>
      </c>
      <c r="J1330" s="29" t="str">
        <f t="shared" si="207"/>
        <v/>
      </c>
      <c r="N1330" s="21" t="str">
        <f t="shared" si="208"/>
        <v/>
      </c>
      <c r="O1330" t="str">
        <f t="shared" si="209"/>
        <v/>
      </c>
      <c r="Q1330" s="29" t="str">
        <f t="shared" si="212"/>
        <v/>
      </c>
      <c r="S1330" t="str">
        <f t="shared" si="210"/>
        <v/>
      </c>
      <c r="AA1330" s="21" t="str">
        <f t="shared" si="204"/>
        <v/>
      </c>
      <c r="AB1330" t="str">
        <f t="shared" si="211"/>
        <v/>
      </c>
    </row>
    <row r="1331" spans="8:28" x14ac:dyDescent="0.3">
      <c r="H1331" s="21" t="str">
        <f t="shared" si="205"/>
        <v/>
      </c>
      <c r="I1331" s="21" t="str">
        <f t="shared" si="206"/>
        <v/>
      </c>
      <c r="J1331" s="29" t="str">
        <f t="shared" si="207"/>
        <v/>
      </c>
      <c r="N1331" s="21" t="str">
        <f t="shared" si="208"/>
        <v/>
      </c>
      <c r="O1331" t="str">
        <f t="shared" si="209"/>
        <v/>
      </c>
      <c r="Q1331" s="29" t="str">
        <f t="shared" si="212"/>
        <v/>
      </c>
      <c r="S1331" t="str">
        <f t="shared" si="210"/>
        <v/>
      </c>
      <c r="AA1331" s="21" t="str">
        <f t="shared" si="204"/>
        <v/>
      </c>
      <c r="AB1331" t="str">
        <f t="shared" si="211"/>
        <v/>
      </c>
    </row>
    <row r="1332" spans="8:28" x14ac:dyDescent="0.3">
      <c r="H1332" s="21" t="str">
        <f t="shared" si="205"/>
        <v/>
      </c>
      <c r="I1332" s="21" t="str">
        <f t="shared" si="206"/>
        <v/>
      </c>
      <c r="J1332" s="29" t="str">
        <f t="shared" si="207"/>
        <v/>
      </c>
      <c r="N1332" s="21" t="str">
        <f t="shared" si="208"/>
        <v/>
      </c>
      <c r="O1332" t="str">
        <f t="shared" si="209"/>
        <v/>
      </c>
      <c r="Q1332" s="29" t="str">
        <f t="shared" si="212"/>
        <v/>
      </c>
      <c r="S1332" t="str">
        <f t="shared" si="210"/>
        <v/>
      </c>
      <c r="AA1332" s="21" t="str">
        <f t="shared" si="204"/>
        <v/>
      </c>
      <c r="AB1332" t="str">
        <f t="shared" si="211"/>
        <v/>
      </c>
    </row>
    <row r="1333" spans="8:28" x14ac:dyDescent="0.3">
      <c r="H1333" s="21" t="str">
        <f t="shared" si="205"/>
        <v/>
      </c>
      <c r="I1333" s="21" t="str">
        <f t="shared" si="206"/>
        <v/>
      </c>
      <c r="J1333" s="29" t="str">
        <f t="shared" si="207"/>
        <v/>
      </c>
      <c r="N1333" s="21" t="str">
        <f t="shared" si="208"/>
        <v/>
      </c>
      <c r="O1333" t="str">
        <f t="shared" si="209"/>
        <v/>
      </c>
      <c r="Q1333" s="29" t="str">
        <f t="shared" si="212"/>
        <v/>
      </c>
      <c r="S1333" t="str">
        <f t="shared" si="210"/>
        <v/>
      </c>
      <c r="AA1333" s="21" t="str">
        <f t="shared" si="204"/>
        <v/>
      </c>
      <c r="AB1333" t="str">
        <f t="shared" si="211"/>
        <v/>
      </c>
    </row>
    <row r="1334" spans="8:28" x14ac:dyDescent="0.3">
      <c r="H1334" s="21" t="str">
        <f t="shared" si="205"/>
        <v/>
      </c>
      <c r="I1334" s="21" t="str">
        <f t="shared" si="206"/>
        <v/>
      </c>
      <c r="J1334" s="29" t="str">
        <f t="shared" si="207"/>
        <v/>
      </c>
      <c r="N1334" s="21" t="str">
        <f t="shared" si="208"/>
        <v/>
      </c>
      <c r="O1334" t="str">
        <f t="shared" si="209"/>
        <v/>
      </c>
      <c r="Q1334" s="29" t="str">
        <f t="shared" si="212"/>
        <v/>
      </c>
      <c r="S1334" t="str">
        <f t="shared" si="210"/>
        <v/>
      </c>
      <c r="AA1334" s="21" t="str">
        <f t="shared" si="204"/>
        <v/>
      </c>
      <c r="AB1334" t="str">
        <f t="shared" si="211"/>
        <v/>
      </c>
    </row>
    <row r="1335" spans="8:28" x14ac:dyDescent="0.3">
      <c r="H1335" s="21" t="str">
        <f t="shared" si="205"/>
        <v/>
      </c>
      <c r="I1335" s="21" t="str">
        <f t="shared" si="206"/>
        <v/>
      </c>
      <c r="J1335" s="29" t="str">
        <f t="shared" si="207"/>
        <v/>
      </c>
      <c r="N1335" s="21" t="str">
        <f t="shared" si="208"/>
        <v/>
      </c>
      <c r="O1335" t="str">
        <f t="shared" si="209"/>
        <v/>
      </c>
      <c r="Q1335" s="29" t="str">
        <f t="shared" si="212"/>
        <v/>
      </c>
      <c r="S1335" t="str">
        <f t="shared" si="210"/>
        <v/>
      </c>
      <c r="AA1335" s="21" t="str">
        <f t="shared" si="204"/>
        <v/>
      </c>
      <c r="AB1335" t="str">
        <f t="shared" si="211"/>
        <v/>
      </c>
    </row>
    <row r="1336" spans="8:28" x14ac:dyDescent="0.3">
      <c r="H1336" s="21" t="str">
        <f t="shared" si="205"/>
        <v/>
      </c>
      <c r="I1336" s="21" t="str">
        <f t="shared" si="206"/>
        <v/>
      </c>
      <c r="J1336" s="29" t="str">
        <f t="shared" si="207"/>
        <v/>
      </c>
      <c r="N1336" s="21" t="str">
        <f t="shared" si="208"/>
        <v/>
      </c>
      <c r="O1336" t="str">
        <f t="shared" si="209"/>
        <v/>
      </c>
      <c r="Q1336" s="29" t="str">
        <f t="shared" si="212"/>
        <v/>
      </c>
      <c r="S1336" t="str">
        <f t="shared" si="210"/>
        <v/>
      </c>
      <c r="AA1336" s="21" t="str">
        <f t="shared" ref="AA1336:AA1399" si="213">+IF(Y1336="","",AA1335+1)</f>
        <v/>
      </c>
      <c r="AB1336" t="str">
        <f t="shared" si="211"/>
        <v/>
      </c>
    </row>
    <row r="1337" spans="8:28" x14ac:dyDescent="0.3">
      <c r="H1337" s="21" t="str">
        <f t="shared" si="205"/>
        <v/>
      </c>
      <c r="I1337" s="21" t="str">
        <f t="shared" si="206"/>
        <v/>
      </c>
      <c r="J1337" s="29" t="str">
        <f t="shared" si="207"/>
        <v/>
      </c>
      <c r="N1337" s="21" t="str">
        <f t="shared" si="208"/>
        <v/>
      </c>
      <c r="O1337" t="str">
        <f t="shared" si="209"/>
        <v/>
      </c>
      <c r="Q1337" s="29" t="str">
        <f t="shared" si="212"/>
        <v/>
      </c>
      <c r="S1337" t="str">
        <f t="shared" si="210"/>
        <v/>
      </c>
      <c r="AA1337" s="21" t="str">
        <f t="shared" si="213"/>
        <v/>
      </c>
      <c r="AB1337" t="str">
        <f t="shared" si="211"/>
        <v/>
      </c>
    </row>
    <row r="1338" spans="8:28" x14ac:dyDescent="0.3">
      <c r="H1338" s="21" t="str">
        <f t="shared" si="205"/>
        <v/>
      </c>
      <c r="I1338" s="21" t="str">
        <f t="shared" si="206"/>
        <v/>
      </c>
      <c r="J1338" s="29" t="str">
        <f t="shared" si="207"/>
        <v/>
      </c>
      <c r="N1338" s="21" t="str">
        <f t="shared" si="208"/>
        <v/>
      </c>
      <c r="O1338" t="str">
        <f t="shared" si="209"/>
        <v/>
      </c>
      <c r="Q1338" s="29" t="str">
        <f t="shared" si="212"/>
        <v/>
      </c>
      <c r="S1338" t="str">
        <f t="shared" si="210"/>
        <v/>
      </c>
      <c r="AA1338" s="21" t="str">
        <f t="shared" si="213"/>
        <v/>
      </c>
      <c r="AB1338" t="str">
        <f t="shared" si="211"/>
        <v/>
      </c>
    </row>
    <row r="1339" spans="8:28" x14ac:dyDescent="0.3">
      <c r="H1339" s="21" t="str">
        <f t="shared" si="205"/>
        <v/>
      </c>
      <c r="I1339" s="21" t="str">
        <f t="shared" si="206"/>
        <v/>
      </c>
      <c r="J1339" s="29" t="str">
        <f t="shared" si="207"/>
        <v/>
      </c>
      <c r="N1339" s="21" t="str">
        <f t="shared" si="208"/>
        <v/>
      </c>
      <c r="O1339" t="str">
        <f t="shared" si="209"/>
        <v/>
      </c>
      <c r="Q1339" s="29" t="str">
        <f t="shared" si="212"/>
        <v/>
      </c>
      <c r="S1339" t="str">
        <f t="shared" si="210"/>
        <v/>
      </c>
      <c r="AA1339" s="21" t="str">
        <f t="shared" si="213"/>
        <v/>
      </c>
      <c r="AB1339" t="str">
        <f t="shared" si="211"/>
        <v/>
      </c>
    </row>
    <row r="1340" spans="8:28" x14ac:dyDescent="0.3">
      <c r="H1340" s="21" t="str">
        <f t="shared" si="205"/>
        <v/>
      </c>
      <c r="I1340" s="21" t="str">
        <f t="shared" si="206"/>
        <v/>
      </c>
      <c r="J1340" s="29" t="str">
        <f t="shared" si="207"/>
        <v/>
      </c>
      <c r="N1340" s="21" t="str">
        <f t="shared" si="208"/>
        <v/>
      </c>
      <c r="O1340" t="str">
        <f t="shared" si="209"/>
        <v/>
      </c>
      <c r="Q1340" s="29" t="str">
        <f t="shared" si="212"/>
        <v/>
      </c>
      <c r="S1340" t="str">
        <f t="shared" si="210"/>
        <v/>
      </c>
      <c r="AA1340" s="21" t="str">
        <f t="shared" si="213"/>
        <v/>
      </c>
      <c r="AB1340" t="str">
        <f t="shared" si="211"/>
        <v/>
      </c>
    </row>
    <row r="1341" spans="8:28" x14ac:dyDescent="0.3">
      <c r="H1341" s="21" t="str">
        <f t="shared" si="205"/>
        <v/>
      </c>
      <c r="I1341" s="21" t="str">
        <f t="shared" si="206"/>
        <v/>
      </c>
      <c r="J1341" s="29" t="str">
        <f t="shared" si="207"/>
        <v/>
      </c>
      <c r="N1341" s="21" t="str">
        <f t="shared" si="208"/>
        <v/>
      </c>
      <c r="O1341" t="str">
        <f t="shared" si="209"/>
        <v/>
      </c>
      <c r="Q1341" s="29" t="str">
        <f t="shared" si="212"/>
        <v/>
      </c>
      <c r="S1341" t="str">
        <f t="shared" si="210"/>
        <v/>
      </c>
      <c r="AA1341" s="21" t="str">
        <f t="shared" si="213"/>
        <v/>
      </c>
      <c r="AB1341" t="str">
        <f t="shared" si="211"/>
        <v/>
      </c>
    </row>
    <row r="1342" spans="8:28" x14ac:dyDescent="0.3">
      <c r="H1342" s="21" t="str">
        <f t="shared" si="205"/>
        <v/>
      </c>
      <c r="I1342" s="21" t="str">
        <f t="shared" si="206"/>
        <v/>
      </c>
      <c r="J1342" s="29" t="str">
        <f t="shared" si="207"/>
        <v/>
      </c>
      <c r="N1342" s="21" t="str">
        <f t="shared" si="208"/>
        <v/>
      </c>
      <c r="O1342" t="str">
        <f t="shared" si="209"/>
        <v/>
      </c>
      <c r="Q1342" s="29" t="str">
        <f t="shared" si="212"/>
        <v/>
      </c>
      <c r="S1342" t="str">
        <f t="shared" si="210"/>
        <v/>
      </c>
      <c r="AA1342" s="21" t="str">
        <f t="shared" si="213"/>
        <v/>
      </c>
      <c r="AB1342" t="str">
        <f t="shared" si="211"/>
        <v/>
      </c>
    </row>
    <row r="1343" spans="8:28" x14ac:dyDescent="0.3">
      <c r="H1343" s="21" t="str">
        <f t="shared" si="205"/>
        <v/>
      </c>
      <c r="I1343" s="21" t="str">
        <f t="shared" si="206"/>
        <v/>
      </c>
      <c r="J1343" s="29" t="str">
        <f t="shared" si="207"/>
        <v/>
      </c>
      <c r="N1343" s="21" t="str">
        <f t="shared" si="208"/>
        <v/>
      </c>
      <c r="O1343" t="str">
        <f t="shared" si="209"/>
        <v/>
      </c>
      <c r="Q1343" s="29" t="str">
        <f t="shared" si="212"/>
        <v/>
      </c>
      <c r="S1343" t="str">
        <f t="shared" si="210"/>
        <v/>
      </c>
      <c r="AA1343" s="21" t="str">
        <f t="shared" si="213"/>
        <v/>
      </c>
      <c r="AB1343" t="str">
        <f t="shared" si="211"/>
        <v/>
      </c>
    </row>
    <row r="1344" spans="8:28" x14ac:dyDescent="0.3">
      <c r="H1344" s="21" t="str">
        <f t="shared" si="205"/>
        <v/>
      </c>
      <c r="I1344" s="21" t="str">
        <f t="shared" si="206"/>
        <v/>
      </c>
      <c r="J1344" s="29" t="str">
        <f t="shared" si="207"/>
        <v/>
      </c>
      <c r="N1344" s="21" t="str">
        <f t="shared" si="208"/>
        <v/>
      </c>
      <c r="O1344" t="str">
        <f t="shared" si="209"/>
        <v/>
      </c>
      <c r="Q1344" s="29" t="str">
        <f t="shared" si="212"/>
        <v/>
      </c>
      <c r="S1344" t="str">
        <f t="shared" si="210"/>
        <v/>
      </c>
      <c r="AA1344" s="21" t="str">
        <f t="shared" si="213"/>
        <v/>
      </c>
      <c r="AB1344" t="str">
        <f t="shared" si="211"/>
        <v/>
      </c>
    </row>
    <row r="1345" spans="8:28" x14ac:dyDescent="0.3">
      <c r="H1345" s="21" t="str">
        <f t="shared" si="205"/>
        <v/>
      </c>
      <c r="I1345" s="21" t="str">
        <f t="shared" si="206"/>
        <v/>
      </c>
      <c r="J1345" s="29" t="str">
        <f t="shared" si="207"/>
        <v/>
      </c>
      <c r="N1345" s="21" t="str">
        <f t="shared" si="208"/>
        <v/>
      </c>
      <c r="O1345" t="str">
        <f t="shared" si="209"/>
        <v/>
      </c>
      <c r="Q1345" s="29" t="str">
        <f t="shared" si="212"/>
        <v/>
      </c>
      <c r="S1345" t="str">
        <f t="shared" si="210"/>
        <v/>
      </c>
      <c r="AA1345" s="21" t="str">
        <f t="shared" si="213"/>
        <v/>
      </c>
      <c r="AB1345" t="str">
        <f t="shared" si="211"/>
        <v/>
      </c>
    </row>
    <row r="1346" spans="8:28" x14ac:dyDescent="0.3">
      <c r="H1346" s="21" t="str">
        <f t="shared" si="205"/>
        <v/>
      </c>
      <c r="I1346" s="21" t="str">
        <f t="shared" si="206"/>
        <v/>
      </c>
      <c r="J1346" s="29" t="str">
        <f t="shared" si="207"/>
        <v/>
      </c>
      <c r="N1346" s="21" t="str">
        <f t="shared" si="208"/>
        <v/>
      </c>
      <c r="O1346" t="str">
        <f t="shared" si="209"/>
        <v/>
      </c>
      <c r="Q1346" s="29" t="str">
        <f t="shared" si="212"/>
        <v/>
      </c>
      <c r="S1346" t="str">
        <f t="shared" si="210"/>
        <v/>
      </c>
      <c r="AA1346" s="21" t="str">
        <f t="shared" si="213"/>
        <v/>
      </c>
      <c r="AB1346" t="str">
        <f t="shared" si="211"/>
        <v/>
      </c>
    </row>
    <row r="1347" spans="8:28" x14ac:dyDescent="0.3">
      <c r="H1347" s="21" t="str">
        <f t="shared" si="205"/>
        <v/>
      </c>
      <c r="I1347" s="21" t="str">
        <f t="shared" si="206"/>
        <v/>
      </c>
      <c r="J1347" s="29" t="str">
        <f t="shared" si="207"/>
        <v/>
      </c>
      <c r="N1347" s="21" t="str">
        <f t="shared" si="208"/>
        <v/>
      </c>
      <c r="O1347" t="str">
        <f t="shared" si="209"/>
        <v/>
      </c>
      <c r="Q1347" s="29" t="str">
        <f t="shared" si="212"/>
        <v/>
      </c>
      <c r="S1347" t="str">
        <f t="shared" si="210"/>
        <v/>
      </c>
      <c r="AA1347" s="21" t="str">
        <f t="shared" si="213"/>
        <v/>
      </c>
      <c r="AB1347" t="str">
        <f t="shared" si="211"/>
        <v/>
      </c>
    </row>
    <row r="1348" spans="8:28" x14ac:dyDescent="0.3">
      <c r="H1348" s="21" t="str">
        <f t="shared" si="205"/>
        <v/>
      </c>
      <c r="I1348" s="21" t="str">
        <f t="shared" si="206"/>
        <v/>
      </c>
      <c r="J1348" s="29" t="str">
        <f t="shared" si="207"/>
        <v/>
      </c>
      <c r="N1348" s="21" t="str">
        <f t="shared" si="208"/>
        <v/>
      </c>
      <c r="O1348" t="str">
        <f t="shared" si="209"/>
        <v/>
      </c>
      <c r="Q1348" s="29" t="str">
        <f t="shared" si="212"/>
        <v/>
      </c>
      <c r="S1348" t="str">
        <f t="shared" si="210"/>
        <v/>
      </c>
      <c r="AA1348" s="21" t="str">
        <f t="shared" si="213"/>
        <v/>
      </c>
      <c r="AB1348" t="str">
        <f t="shared" si="211"/>
        <v/>
      </c>
    </row>
    <row r="1349" spans="8:28" x14ac:dyDescent="0.3">
      <c r="H1349" s="21" t="str">
        <f t="shared" ref="H1349:H1412" si="214">+IF(G1349="","",H1348+1)</f>
        <v/>
      </c>
      <c r="I1349" s="21" t="str">
        <f t="shared" ref="I1349:I1412" si="215">+IF(H1349="","",I1348+1)</f>
        <v/>
      </c>
      <c r="J1349" s="29" t="str">
        <f t="shared" ref="J1349:J1412" si="216">+IF(G1349="","","T-"&amp;VLOOKUP(H1349,$A$4:$C$46,3,0)+I1349-1)</f>
        <v/>
      </c>
      <c r="N1349" s="21" t="str">
        <f t="shared" ref="N1349:N1412" si="217">+IF(L1349="","",N1348+1)</f>
        <v/>
      </c>
      <c r="O1349" t="str">
        <f t="shared" ref="O1349:O1412" si="218">+IF(L1349="","","C-"&amp;VLOOKUP(M1349,$A$4:$C$495,3,0)+N1349)</f>
        <v/>
      </c>
      <c r="Q1349" s="29" t="str">
        <f t="shared" si="212"/>
        <v/>
      </c>
      <c r="S1349" t="str">
        <f t="shared" ref="S1349:S1412" si="219">+Q1349</f>
        <v/>
      </c>
      <c r="AA1349" s="21" t="str">
        <f t="shared" si="213"/>
        <v/>
      </c>
      <c r="AB1349" t="str">
        <f t="shared" ref="AB1349:AB1412" si="220">+IF(Y1349="","","M-"&amp;VLOOKUP(Z1349,$A$4:$C$390,3,0)+AA1349)</f>
        <v/>
      </c>
    </row>
    <row r="1350" spans="8:28" x14ac:dyDescent="0.3">
      <c r="H1350" s="21" t="str">
        <f t="shared" si="214"/>
        <v/>
      </c>
      <c r="I1350" s="21" t="str">
        <f t="shared" si="215"/>
        <v/>
      </c>
      <c r="J1350" s="29" t="str">
        <f t="shared" si="216"/>
        <v/>
      </c>
      <c r="N1350" s="21" t="str">
        <f t="shared" si="217"/>
        <v/>
      </c>
      <c r="O1350" t="str">
        <f t="shared" si="218"/>
        <v/>
      </c>
      <c r="Q1350" s="29" t="str">
        <f t="shared" ref="Q1350:Q1413" si="221">++IF(R1350="","",Q1349+1)</f>
        <v/>
      </c>
      <c r="S1350" t="str">
        <f t="shared" si="219"/>
        <v/>
      </c>
      <c r="AA1350" s="21" t="str">
        <f t="shared" si="213"/>
        <v/>
      </c>
      <c r="AB1350" t="str">
        <f t="shared" si="220"/>
        <v/>
      </c>
    </row>
    <row r="1351" spans="8:28" x14ac:dyDescent="0.3">
      <c r="H1351" s="21" t="str">
        <f t="shared" si="214"/>
        <v/>
      </c>
      <c r="I1351" s="21" t="str">
        <f t="shared" si="215"/>
        <v/>
      </c>
      <c r="J1351" s="29" t="str">
        <f t="shared" si="216"/>
        <v/>
      </c>
      <c r="N1351" s="21" t="str">
        <f t="shared" si="217"/>
        <v/>
      </c>
      <c r="O1351" t="str">
        <f t="shared" si="218"/>
        <v/>
      </c>
      <c r="Q1351" s="29" t="str">
        <f t="shared" si="221"/>
        <v/>
      </c>
      <c r="S1351" t="str">
        <f t="shared" si="219"/>
        <v/>
      </c>
      <c r="AA1351" s="21" t="str">
        <f t="shared" si="213"/>
        <v/>
      </c>
      <c r="AB1351" t="str">
        <f t="shared" si="220"/>
        <v/>
      </c>
    </row>
    <row r="1352" spans="8:28" x14ac:dyDescent="0.3">
      <c r="H1352" s="21" t="str">
        <f t="shared" si="214"/>
        <v/>
      </c>
      <c r="I1352" s="21" t="str">
        <f t="shared" si="215"/>
        <v/>
      </c>
      <c r="J1352" s="29" t="str">
        <f t="shared" si="216"/>
        <v/>
      </c>
      <c r="N1352" s="21" t="str">
        <f t="shared" si="217"/>
        <v/>
      </c>
      <c r="O1352" t="str">
        <f t="shared" si="218"/>
        <v/>
      </c>
      <c r="Q1352" s="29" t="str">
        <f t="shared" si="221"/>
        <v/>
      </c>
      <c r="S1352" t="str">
        <f t="shared" si="219"/>
        <v/>
      </c>
      <c r="AA1352" s="21" t="str">
        <f t="shared" si="213"/>
        <v/>
      </c>
      <c r="AB1352" t="str">
        <f t="shared" si="220"/>
        <v/>
      </c>
    </row>
    <row r="1353" spans="8:28" x14ac:dyDescent="0.3">
      <c r="H1353" s="21" t="str">
        <f t="shared" si="214"/>
        <v/>
      </c>
      <c r="I1353" s="21" t="str">
        <f t="shared" si="215"/>
        <v/>
      </c>
      <c r="J1353" s="29" t="str">
        <f t="shared" si="216"/>
        <v/>
      </c>
      <c r="N1353" s="21" t="str">
        <f t="shared" si="217"/>
        <v/>
      </c>
      <c r="O1353" t="str">
        <f t="shared" si="218"/>
        <v/>
      </c>
      <c r="Q1353" s="29" t="str">
        <f t="shared" si="221"/>
        <v/>
      </c>
      <c r="S1353" t="str">
        <f t="shared" si="219"/>
        <v/>
      </c>
      <c r="AA1353" s="21" t="str">
        <f t="shared" si="213"/>
        <v/>
      </c>
      <c r="AB1353" t="str">
        <f t="shared" si="220"/>
        <v/>
      </c>
    </row>
    <row r="1354" spans="8:28" x14ac:dyDescent="0.3">
      <c r="H1354" s="21" t="str">
        <f t="shared" si="214"/>
        <v/>
      </c>
      <c r="I1354" s="21" t="str">
        <f t="shared" si="215"/>
        <v/>
      </c>
      <c r="J1354" s="29" t="str">
        <f t="shared" si="216"/>
        <v/>
      </c>
      <c r="N1354" s="21" t="str">
        <f t="shared" si="217"/>
        <v/>
      </c>
      <c r="O1354" t="str">
        <f t="shared" si="218"/>
        <v/>
      </c>
      <c r="Q1354" s="29" t="str">
        <f t="shared" si="221"/>
        <v/>
      </c>
      <c r="S1354" t="str">
        <f t="shared" si="219"/>
        <v/>
      </c>
      <c r="AA1354" s="21" t="str">
        <f t="shared" si="213"/>
        <v/>
      </c>
      <c r="AB1354" t="str">
        <f t="shared" si="220"/>
        <v/>
      </c>
    </row>
    <row r="1355" spans="8:28" x14ac:dyDescent="0.3">
      <c r="H1355" s="21" t="str">
        <f t="shared" si="214"/>
        <v/>
      </c>
      <c r="I1355" s="21" t="str">
        <f t="shared" si="215"/>
        <v/>
      </c>
      <c r="J1355" s="29" t="str">
        <f t="shared" si="216"/>
        <v/>
      </c>
      <c r="N1355" s="21" t="str">
        <f t="shared" si="217"/>
        <v/>
      </c>
      <c r="O1355" t="str">
        <f t="shared" si="218"/>
        <v/>
      </c>
      <c r="Q1355" s="29" t="str">
        <f t="shared" si="221"/>
        <v/>
      </c>
      <c r="S1355" t="str">
        <f t="shared" si="219"/>
        <v/>
      </c>
      <c r="AA1355" s="21" t="str">
        <f t="shared" si="213"/>
        <v/>
      </c>
      <c r="AB1355" t="str">
        <f t="shared" si="220"/>
        <v/>
      </c>
    </row>
    <row r="1356" spans="8:28" x14ac:dyDescent="0.3">
      <c r="H1356" s="21" t="str">
        <f t="shared" si="214"/>
        <v/>
      </c>
      <c r="I1356" s="21" t="str">
        <f t="shared" si="215"/>
        <v/>
      </c>
      <c r="J1356" s="29" t="str">
        <f t="shared" si="216"/>
        <v/>
      </c>
      <c r="N1356" s="21" t="str">
        <f t="shared" si="217"/>
        <v/>
      </c>
      <c r="O1356" t="str">
        <f t="shared" si="218"/>
        <v/>
      </c>
      <c r="Q1356" s="29" t="str">
        <f t="shared" si="221"/>
        <v/>
      </c>
      <c r="S1356" t="str">
        <f t="shared" si="219"/>
        <v/>
      </c>
      <c r="AA1356" s="21" t="str">
        <f t="shared" si="213"/>
        <v/>
      </c>
      <c r="AB1356" t="str">
        <f t="shared" si="220"/>
        <v/>
      </c>
    </row>
    <row r="1357" spans="8:28" x14ac:dyDescent="0.3">
      <c r="H1357" s="21" t="str">
        <f t="shared" si="214"/>
        <v/>
      </c>
      <c r="I1357" s="21" t="str">
        <f t="shared" si="215"/>
        <v/>
      </c>
      <c r="J1357" s="29" t="str">
        <f t="shared" si="216"/>
        <v/>
      </c>
      <c r="N1357" s="21" t="str">
        <f t="shared" si="217"/>
        <v/>
      </c>
      <c r="O1357" t="str">
        <f t="shared" si="218"/>
        <v/>
      </c>
      <c r="Q1357" s="29" t="str">
        <f t="shared" si="221"/>
        <v/>
      </c>
      <c r="S1357" t="str">
        <f t="shared" si="219"/>
        <v/>
      </c>
      <c r="AA1357" s="21" t="str">
        <f t="shared" si="213"/>
        <v/>
      </c>
      <c r="AB1357" t="str">
        <f t="shared" si="220"/>
        <v/>
      </c>
    </row>
    <row r="1358" spans="8:28" x14ac:dyDescent="0.3">
      <c r="H1358" s="21" t="str">
        <f t="shared" si="214"/>
        <v/>
      </c>
      <c r="I1358" s="21" t="str">
        <f t="shared" si="215"/>
        <v/>
      </c>
      <c r="J1358" s="29" t="str">
        <f t="shared" si="216"/>
        <v/>
      </c>
      <c r="N1358" s="21" t="str">
        <f t="shared" si="217"/>
        <v/>
      </c>
      <c r="O1358" t="str">
        <f t="shared" si="218"/>
        <v/>
      </c>
      <c r="Q1358" s="29" t="str">
        <f t="shared" si="221"/>
        <v/>
      </c>
      <c r="S1358" t="str">
        <f t="shared" si="219"/>
        <v/>
      </c>
      <c r="AA1358" s="21" t="str">
        <f t="shared" si="213"/>
        <v/>
      </c>
      <c r="AB1358" t="str">
        <f t="shared" si="220"/>
        <v/>
      </c>
    </row>
    <row r="1359" spans="8:28" x14ac:dyDescent="0.3">
      <c r="H1359" s="21" t="str">
        <f t="shared" si="214"/>
        <v/>
      </c>
      <c r="I1359" s="21" t="str">
        <f t="shared" si="215"/>
        <v/>
      </c>
      <c r="J1359" s="29" t="str">
        <f t="shared" si="216"/>
        <v/>
      </c>
      <c r="N1359" s="21" t="str">
        <f t="shared" si="217"/>
        <v/>
      </c>
      <c r="O1359" t="str">
        <f t="shared" si="218"/>
        <v/>
      </c>
      <c r="Q1359" s="29" t="str">
        <f t="shared" si="221"/>
        <v/>
      </c>
      <c r="S1359" t="str">
        <f t="shared" si="219"/>
        <v/>
      </c>
      <c r="AA1359" s="21" t="str">
        <f t="shared" si="213"/>
        <v/>
      </c>
      <c r="AB1359" t="str">
        <f t="shared" si="220"/>
        <v/>
      </c>
    </row>
    <row r="1360" spans="8:28" x14ac:dyDescent="0.3">
      <c r="H1360" s="21" t="str">
        <f t="shared" si="214"/>
        <v/>
      </c>
      <c r="I1360" s="21" t="str">
        <f t="shared" si="215"/>
        <v/>
      </c>
      <c r="J1360" s="29" t="str">
        <f t="shared" si="216"/>
        <v/>
      </c>
      <c r="N1360" s="21" t="str">
        <f t="shared" si="217"/>
        <v/>
      </c>
      <c r="O1360" t="str">
        <f t="shared" si="218"/>
        <v/>
      </c>
      <c r="Q1360" s="29" t="str">
        <f t="shared" si="221"/>
        <v/>
      </c>
      <c r="S1360" t="str">
        <f t="shared" si="219"/>
        <v/>
      </c>
      <c r="AA1360" s="21" t="str">
        <f t="shared" si="213"/>
        <v/>
      </c>
      <c r="AB1360" t="str">
        <f t="shared" si="220"/>
        <v/>
      </c>
    </row>
    <row r="1361" spans="8:28" x14ac:dyDescent="0.3">
      <c r="H1361" s="21" t="str">
        <f t="shared" si="214"/>
        <v/>
      </c>
      <c r="I1361" s="21" t="str">
        <f t="shared" si="215"/>
        <v/>
      </c>
      <c r="J1361" s="29" t="str">
        <f t="shared" si="216"/>
        <v/>
      </c>
      <c r="N1361" s="21" t="str">
        <f t="shared" si="217"/>
        <v/>
      </c>
      <c r="O1361" t="str">
        <f t="shared" si="218"/>
        <v/>
      </c>
      <c r="Q1361" s="29" t="str">
        <f t="shared" si="221"/>
        <v/>
      </c>
      <c r="S1361" t="str">
        <f t="shared" si="219"/>
        <v/>
      </c>
      <c r="AA1361" s="21" t="str">
        <f t="shared" si="213"/>
        <v/>
      </c>
      <c r="AB1361" t="str">
        <f t="shared" si="220"/>
        <v/>
      </c>
    </row>
    <row r="1362" spans="8:28" x14ac:dyDescent="0.3">
      <c r="H1362" s="21" t="str">
        <f t="shared" si="214"/>
        <v/>
      </c>
      <c r="I1362" s="21" t="str">
        <f t="shared" si="215"/>
        <v/>
      </c>
      <c r="J1362" s="29" t="str">
        <f t="shared" si="216"/>
        <v/>
      </c>
      <c r="N1362" s="21" t="str">
        <f t="shared" si="217"/>
        <v/>
      </c>
      <c r="O1362" t="str">
        <f t="shared" si="218"/>
        <v/>
      </c>
      <c r="Q1362" s="29" t="str">
        <f t="shared" si="221"/>
        <v/>
      </c>
      <c r="S1362" t="str">
        <f t="shared" si="219"/>
        <v/>
      </c>
      <c r="AA1362" s="21" t="str">
        <f t="shared" si="213"/>
        <v/>
      </c>
      <c r="AB1362" t="str">
        <f t="shared" si="220"/>
        <v/>
      </c>
    </row>
    <row r="1363" spans="8:28" x14ac:dyDescent="0.3">
      <c r="H1363" s="21" t="str">
        <f t="shared" si="214"/>
        <v/>
      </c>
      <c r="I1363" s="21" t="str">
        <f t="shared" si="215"/>
        <v/>
      </c>
      <c r="J1363" s="29" t="str">
        <f t="shared" si="216"/>
        <v/>
      </c>
      <c r="N1363" s="21" t="str">
        <f t="shared" si="217"/>
        <v/>
      </c>
      <c r="O1363" t="str">
        <f t="shared" si="218"/>
        <v/>
      </c>
      <c r="Q1363" s="29" t="str">
        <f t="shared" si="221"/>
        <v/>
      </c>
      <c r="S1363" t="str">
        <f t="shared" si="219"/>
        <v/>
      </c>
      <c r="AA1363" s="21" t="str">
        <f t="shared" si="213"/>
        <v/>
      </c>
      <c r="AB1363" t="str">
        <f t="shared" si="220"/>
        <v/>
      </c>
    </row>
    <row r="1364" spans="8:28" x14ac:dyDescent="0.3">
      <c r="H1364" s="21" t="str">
        <f t="shared" si="214"/>
        <v/>
      </c>
      <c r="I1364" s="21" t="str">
        <f t="shared" si="215"/>
        <v/>
      </c>
      <c r="J1364" s="29" t="str">
        <f t="shared" si="216"/>
        <v/>
      </c>
      <c r="N1364" s="21" t="str">
        <f t="shared" si="217"/>
        <v/>
      </c>
      <c r="O1364" t="str">
        <f t="shared" si="218"/>
        <v/>
      </c>
      <c r="Q1364" s="29" t="str">
        <f t="shared" si="221"/>
        <v/>
      </c>
      <c r="S1364" t="str">
        <f t="shared" si="219"/>
        <v/>
      </c>
      <c r="AA1364" s="21" t="str">
        <f t="shared" si="213"/>
        <v/>
      </c>
      <c r="AB1364" t="str">
        <f t="shared" si="220"/>
        <v/>
      </c>
    </row>
    <row r="1365" spans="8:28" x14ac:dyDescent="0.3">
      <c r="H1365" s="21" t="str">
        <f t="shared" si="214"/>
        <v/>
      </c>
      <c r="I1365" s="21" t="str">
        <f t="shared" si="215"/>
        <v/>
      </c>
      <c r="J1365" s="29" t="str">
        <f t="shared" si="216"/>
        <v/>
      </c>
      <c r="N1365" s="21" t="str">
        <f t="shared" si="217"/>
        <v/>
      </c>
      <c r="O1365" t="str">
        <f t="shared" si="218"/>
        <v/>
      </c>
      <c r="Q1365" s="29" t="str">
        <f t="shared" si="221"/>
        <v/>
      </c>
      <c r="S1365" t="str">
        <f t="shared" si="219"/>
        <v/>
      </c>
      <c r="AA1365" s="21" t="str">
        <f t="shared" si="213"/>
        <v/>
      </c>
      <c r="AB1365" t="str">
        <f t="shared" si="220"/>
        <v/>
      </c>
    </row>
    <row r="1366" spans="8:28" x14ac:dyDescent="0.3">
      <c r="H1366" s="21" t="str">
        <f t="shared" si="214"/>
        <v/>
      </c>
      <c r="I1366" s="21" t="str">
        <f t="shared" si="215"/>
        <v/>
      </c>
      <c r="J1366" s="29" t="str">
        <f t="shared" si="216"/>
        <v/>
      </c>
      <c r="N1366" s="21" t="str">
        <f t="shared" si="217"/>
        <v/>
      </c>
      <c r="O1366" t="str">
        <f t="shared" si="218"/>
        <v/>
      </c>
      <c r="Q1366" s="29" t="str">
        <f t="shared" si="221"/>
        <v/>
      </c>
      <c r="S1366" t="str">
        <f t="shared" si="219"/>
        <v/>
      </c>
      <c r="AA1366" s="21" t="str">
        <f t="shared" si="213"/>
        <v/>
      </c>
      <c r="AB1366" t="str">
        <f t="shared" si="220"/>
        <v/>
      </c>
    </row>
    <row r="1367" spans="8:28" x14ac:dyDescent="0.3">
      <c r="H1367" s="21" t="str">
        <f t="shared" si="214"/>
        <v/>
      </c>
      <c r="I1367" s="21" t="str">
        <f t="shared" si="215"/>
        <v/>
      </c>
      <c r="J1367" s="29" t="str">
        <f t="shared" si="216"/>
        <v/>
      </c>
      <c r="N1367" s="21" t="str">
        <f t="shared" si="217"/>
        <v/>
      </c>
      <c r="O1367" t="str">
        <f t="shared" si="218"/>
        <v/>
      </c>
      <c r="Q1367" s="29" t="str">
        <f t="shared" si="221"/>
        <v/>
      </c>
      <c r="S1367" t="str">
        <f t="shared" si="219"/>
        <v/>
      </c>
      <c r="AA1367" s="21" t="str">
        <f t="shared" si="213"/>
        <v/>
      </c>
      <c r="AB1367" t="str">
        <f t="shared" si="220"/>
        <v/>
      </c>
    </row>
    <row r="1368" spans="8:28" x14ac:dyDescent="0.3">
      <c r="H1368" s="21" t="str">
        <f t="shared" si="214"/>
        <v/>
      </c>
      <c r="I1368" s="21" t="str">
        <f t="shared" si="215"/>
        <v/>
      </c>
      <c r="J1368" s="29" t="str">
        <f t="shared" si="216"/>
        <v/>
      </c>
      <c r="N1368" s="21" t="str">
        <f t="shared" si="217"/>
        <v/>
      </c>
      <c r="O1368" t="str">
        <f t="shared" si="218"/>
        <v/>
      </c>
      <c r="Q1368" s="29" t="str">
        <f t="shared" si="221"/>
        <v/>
      </c>
      <c r="S1368" t="str">
        <f t="shared" si="219"/>
        <v/>
      </c>
      <c r="AA1368" s="21" t="str">
        <f t="shared" si="213"/>
        <v/>
      </c>
      <c r="AB1368" t="str">
        <f t="shared" si="220"/>
        <v/>
      </c>
    </row>
    <row r="1369" spans="8:28" x14ac:dyDescent="0.3">
      <c r="H1369" s="21" t="str">
        <f t="shared" si="214"/>
        <v/>
      </c>
      <c r="I1369" s="21" t="str">
        <f t="shared" si="215"/>
        <v/>
      </c>
      <c r="J1369" s="29" t="str">
        <f t="shared" si="216"/>
        <v/>
      </c>
      <c r="N1369" s="21" t="str">
        <f t="shared" si="217"/>
        <v/>
      </c>
      <c r="O1369" t="str">
        <f t="shared" si="218"/>
        <v/>
      </c>
      <c r="Q1369" s="29" t="str">
        <f t="shared" si="221"/>
        <v/>
      </c>
      <c r="S1369" t="str">
        <f t="shared" si="219"/>
        <v/>
      </c>
      <c r="AA1369" s="21" t="str">
        <f t="shared" si="213"/>
        <v/>
      </c>
      <c r="AB1369" t="str">
        <f t="shared" si="220"/>
        <v/>
      </c>
    </row>
    <row r="1370" spans="8:28" x14ac:dyDescent="0.3">
      <c r="H1370" s="21" t="str">
        <f t="shared" si="214"/>
        <v/>
      </c>
      <c r="I1370" s="21" t="str">
        <f t="shared" si="215"/>
        <v/>
      </c>
      <c r="J1370" s="29" t="str">
        <f t="shared" si="216"/>
        <v/>
      </c>
      <c r="N1370" s="21" t="str">
        <f t="shared" si="217"/>
        <v/>
      </c>
      <c r="O1370" t="str">
        <f t="shared" si="218"/>
        <v/>
      </c>
      <c r="Q1370" s="29" t="str">
        <f t="shared" si="221"/>
        <v/>
      </c>
      <c r="S1370" t="str">
        <f t="shared" si="219"/>
        <v/>
      </c>
      <c r="AA1370" s="21" t="str">
        <f t="shared" si="213"/>
        <v/>
      </c>
      <c r="AB1370" t="str">
        <f t="shared" si="220"/>
        <v/>
      </c>
    </row>
    <row r="1371" spans="8:28" x14ac:dyDescent="0.3">
      <c r="H1371" s="21" t="str">
        <f t="shared" si="214"/>
        <v/>
      </c>
      <c r="I1371" s="21" t="str">
        <f t="shared" si="215"/>
        <v/>
      </c>
      <c r="J1371" s="29" t="str">
        <f t="shared" si="216"/>
        <v/>
      </c>
      <c r="N1371" s="21" t="str">
        <f t="shared" si="217"/>
        <v/>
      </c>
      <c r="O1371" t="str">
        <f t="shared" si="218"/>
        <v/>
      </c>
      <c r="Q1371" s="29" t="str">
        <f t="shared" si="221"/>
        <v/>
      </c>
      <c r="S1371" t="str">
        <f t="shared" si="219"/>
        <v/>
      </c>
      <c r="AA1371" s="21" t="str">
        <f t="shared" si="213"/>
        <v/>
      </c>
      <c r="AB1371" t="str">
        <f t="shared" si="220"/>
        <v/>
      </c>
    </row>
    <row r="1372" spans="8:28" x14ac:dyDescent="0.3">
      <c r="H1372" s="21" t="str">
        <f t="shared" si="214"/>
        <v/>
      </c>
      <c r="I1372" s="21" t="str">
        <f t="shared" si="215"/>
        <v/>
      </c>
      <c r="J1372" s="29" t="str">
        <f t="shared" si="216"/>
        <v/>
      </c>
      <c r="N1372" s="21" t="str">
        <f t="shared" si="217"/>
        <v/>
      </c>
      <c r="O1372" t="str">
        <f t="shared" si="218"/>
        <v/>
      </c>
      <c r="Q1372" s="29" t="str">
        <f t="shared" si="221"/>
        <v/>
      </c>
      <c r="S1372" t="str">
        <f t="shared" si="219"/>
        <v/>
      </c>
      <c r="AA1372" s="21" t="str">
        <f t="shared" si="213"/>
        <v/>
      </c>
      <c r="AB1372" t="str">
        <f t="shared" si="220"/>
        <v/>
      </c>
    </row>
    <row r="1373" spans="8:28" x14ac:dyDescent="0.3">
      <c r="H1373" s="21" t="str">
        <f t="shared" si="214"/>
        <v/>
      </c>
      <c r="I1373" s="21" t="str">
        <f t="shared" si="215"/>
        <v/>
      </c>
      <c r="J1373" s="29" t="str">
        <f t="shared" si="216"/>
        <v/>
      </c>
      <c r="N1373" s="21" t="str">
        <f t="shared" si="217"/>
        <v/>
      </c>
      <c r="O1373" t="str">
        <f t="shared" si="218"/>
        <v/>
      </c>
      <c r="Q1373" s="29" t="str">
        <f t="shared" si="221"/>
        <v/>
      </c>
      <c r="S1373" t="str">
        <f t="shared" si="219"/>
        <v/>
      </c>
      <c r="AA1373" s="21" t="str">
        <f t="shared" si="213"/>
        <v/>
      </c>
      <c r="AB1373" t="str">
        <f t="shared" si="220"/>
        <v/>
      </c>
    </row>
    <row r="1374" spans="8:28" x14ac:dyDescent="0.3">
      <c r="H1374" s="21" t="str">
        <f t="shared" si="214"/>
        <v/>
      </c>
      <c r="I1374" s="21" t="str">
        <f t="shared" si="215"/>
        <v/>
      </c>
      <c r="J1374" s="29" t="str">
        <f t="shared" si="216"/>
        <v/>
      </c>
      <c r="N1374" s="21" t="str">
        <f t="shared" si="217"/>
        <v/>
      </c>
      <c r="O1374" t="str">
        <f t="shared" si="218"/>
        <v/>
      </c>
      <c r="Q1374" s="29" t="str">
        <f t="shared" si="221"/>
        <v/>
      </c>
      <c r="S1374" t="str">
        <f t="shared" si="219"/>
        <v/>
      </c>
      <c r="AA1374" s="21" t="str">
        <f t="shared" si="213"/>
        <v/>
      </c>
      <c r="AB1374" t="str">
        <f t="shared" si="220"/>
        <v/>
      </c>
    </row>
    <row r="1375" spans="8:28" x14ac:dyDescent="0.3">
      <c r="H1375" s="21" t="str">
        <f t="shared" si="214"/>
        <v/>
      </c>
      <c r="I1375" s="21" t="str">
        <f t="shared" si="215"/>
        <v/>
      </c>
      <c r="J1375" s="29" t="str">
        <f t="shared" si="216"/>
        <v/>
      </c>
      <c r="N1375" s="21" t="str">
        <f t="shared" si="217"/>
        <v/>
      </c>
      <c r="O1375" t="str">
        <f t="shared" si="218"/>
        <v/>
      </c>
      <c r="Q1375" s="29" t="str">
        <f t="shared" si="221"/>
        <v/>
      </c>
      <c r="S1375" t="str">
        <f t="shared" si="219"/>
        <v/>
      </c>
      <c r="AA1375" s="21" t="str">
        <f t="shared" si="213"/>
        <v/>
      </c>
      <c r="AB1375" t="str">
        <f t="shared" si="220"/>
        <v/>
      </c>
    </row>
    <row r="1376" spans="8:28" x14ac:dyDescent="0.3">
      <c r="H1376" s="21" t="str">
        <f t="shared" si="214"/>
        <v/>
      </c>
      <c r="I1376" s="21" t="str">
        <f t="shared" si="215"/>
        <v/>
      </c>
      <c r="J1376" s="29" t="str">
        <f t="shared" si="216"/>
        <v/>
      </c>
      <c r="N1376" s="21" t="str">
        <f t="shared" si="217"/>
        <v/>
      </c>
      <c r="O1376" t="str">
        <f t="shared" si="218"/>
        <v/>
      </c>
      <c r="Q1376" s="29" t="str">
        <f t="shared" si="221"/>
        <v/>
      </c>
      <c r="S1376" t="str">
        <f t="shared" si="219"/>
        <v/>
      </c>
      <c r="AA1376" s="21" t="str">
        <f t="shared" si="213"/>
        <v/>
      </c>
      <c r="AB1376" t="str">
        <f t="shared" si="220"/>
        <v/>
      </c>
    </row>
    <row r="1377" spans="8:28" x14ac:dyDescent="0.3">
      <c r="H1377" s="21" t="str">
        <f t="shared" si="214"/>
        <v/>
      </c>
      <c r="I1377" s="21" t="str">
        <f t="shared" si="215"/>
        <v/>
      </c>
      <c r="J1377" s="29" t="str">
        <f t="shared" si="216"/>
        <v/>
      </c>
      <c r="N1377" s="21" t="str">
        <f t="shared" si="217"/>
        <v/>
      </c>
      <c r="O1377" t="str">
        <f t="shared" si="218"/>
        <v/>
      </c>
      <c r="Q1377" s="29" t="str">
        <f t="shared" si="221"/>
        <v/>
      </c>
      <c r="S1377" t="str">
        <f t="shared" si="219"/>
        <v/>
      </c>
      <c r="AA1377" s="21" t="str">
        <f t="shared" si="213"/>
        <v/>
      </c>
      <c r="AB1377" t="str">
        <f t="shared" si="220"/>
        <v/>
      </c>
    </row>
    <row r="1378" spans="8:28" x14ac:dyDescent="0.3">
      <c r="H1378" s="21" t="str">
        <f t="shared" si="214"/>
        <v/>
      </c>
      <c r="I1378" s="21" t="str">
        <f t="shared" si="215"/>
        <v/>
      </c>
      <c r="J1378" s="29" t="str">
        <f t="shared" si="216"/>
        <v/>
      </c>
      <c r="N1378" s="21" t="str">
        <f t="shared" si="217"/>
        <v/>
      </c>
      <c r="O1378" t="str">
        <f t="shared" si="218"/>
        <v/>
      </c>
      <c r="Q1378" s="29" t="str">
        <f t="shared" si="221"/>
        <v/>
      </c>
      <c r="S1378" t="str">
        <f t="shared" si="219"/>
        <v/>
      </c>
      <c r="AA1378" s="21" t="str">
        <f t="shared" si="213"/>
        <v/>
      </c>
      <c r="AB1378" t="str">
        <f t="shared" si="220"/>
        <v/>
      </c>
    </row>
    <row r="1379" spans="8:28" x14ac:dyDescent="0.3">
      <c r="H1379" s="21" t="str">
        <f t="shared" si="214"/>
        <v/>
      </c>
      <c r="I1379" s="21" t="str">
        <f t="shared" si="215"/>
        <v/>
      </c>
      <c r="J1379" s="29" t="str">
        <f t="shared" si="216"/>
        <v/>
      </c>
      <c r="N1379" s="21" t="str">
        <f t="shared" si="217"/>
        <v/>
      </c>
      <c r="O1379" t="str">
        <f t="shared" si="218"/>
        <v/>
      </c>
      <c r="Q1379" s="29" t="str">
        <f t="shared" si="221"/>
        <v/>
      </c>
      <c r="S1379" t="str">
        <f t="shared" si="219"/>
        <v/>
      </c>
      <c r="AA1379" s="21" t="str">
        <f t="shared" si="213"/>
        <v/>
      </c>
      <c r="AB1379" t="str">
        <f t="shared" si="220"/>
        <v/>
      </c>
    </row>
    <row r="1380" spans="8:28" x14ac:dyDescent="0.3">
      <c r="H1380" s="21" t="str">
        <f t="shared" si="214"/>
        <v/>
      </c>
      <c r="I1380" s="21" t="str">
        <f t="shared" si="215"/>
        <v/>
      </c>
      <c r="J1380" s="29" t="str">
        <f t="shared" si="216"/>
        <v/>
      </c>
      <c r="N1380" s="21" t="str">
        <f t="shared" si="217"/>
        <v/>
      </c>
      <c r="O1380" t="str">
        <f t="shared" si="218"/>
        <v/>
      </c>
      <c r="Q1380" s="29" t="str">
        <f t="shared" si="221"/>
        <v/>
      </c>
      <c r="S1380" t="str">
        <f t="shared" si="219"/>
        <v/>
      </c>
      <c r="AA1380" s="21" t="str">
        <f t="shared" si="213"/>
        <v/>
      </c>
      <c r="AB1380" t="str">
        <f t="shared" si="220"/>
        <v/>
      </c>
    </row>
    <row r="1381" spans="8:28" x14ac:dyDescent="0.3">
      <c r="H1381" s="21" t="str">
        <f t="shared" si="214"/>
        <v/>
      </c>
      <c r="I1381" s="21" t="str">
        <f t="shared" si="215"/>
        <v/>
      </c>
      <c r="J1381" s="29" t="str">
        <f t="shared" si="216"/>
        <v/>
      </c>
      <c r="N1381" s="21" t="str">
        <f t="shared" si="217"/>
        <v/>
      </c>
      <c r="O1381" t="str">
        <f t="shared" si="218"/>
        <v/>
      </c>
      <c r="Q1381" s="29" t="str">
        <f t="shared" si="221"/>
        <v/>
      </c>
      <c r="S1381" t="str">
        <f t="shared" si="219"/>
        <v/>
      </c>
      <c r="AA1381" s="21" t="str">
        <f t="shared" si="213"/>
        <v/>
      </c>
      <c r="AB1381" t="str">
        <f t="shared" si="220"/>
        <v/>
      </c>
    </row>
    <row r="1382" spans="8:28" x14ac:dyDescent="0.3">
      <c r="H1382" s="21" t="str">
        <f t="shared" si="214"/>
        <v/>
      </c>
      <c r="I1382" s="21" t="str">
        <f t="shared" si="215"/>
        <v/>
      </c>
      <c r="J1382" s="29" t="str">
        <f t="shared" si="216"/>
        <v/>
      </c>
      <c r="N1382" s="21" t="str">
        <f t="shared" si="217"/>
        <v/>
      </c>
      <c r="O1382" t="str">
        <f t="shared" si="218"/>
        <v/>
      </c>
      <c r="Q1382" s="29" t="str">
        <f t="shared" si="221"/>
        <v/>
      </c>
      <c r="S1382" t="str">
        <f t="shared" si="219"/>
        <v/>
      </c>
      <c r="AA1382" s="21" t="str">
        <f t="shared" si="213"/>
        <v/>
      </c>
      <c r="AB1382" t="str">
        <f t="shared" si="220"/>
        <v/>
      </c>
    </row>
    <row r="1383" spans="8:28" x14ac:dyDescent="0.3">
      <c r="H1383" s="21" t="str">
        <f t="shared" si="214"/>
        <v/>
      </c>
      <c r="I1383" s="21" t="str">
        <f t="shared" si="215"/>
        <v/>
      </c>
      <c r="J1383" s="29" t="str">
        <f t="shared" si="216"/>
        <v/>
      </c>
      <c r="N1383" s="21" t="str">
        <f t="shared" si="217"/>
        <v/>
      </c>
      <c r="O1383" t="str">
        <f t="shared" si="218"/>
        <v/>
      </c>
      <c r="Q1383" s="29" t="str">
        <f t="shared" si="221"/>
        <v/>
      </c>
      <c r="S1383" t="str">
        <f t="shared" si="219"/>
        <v/>
      </c>
      <c r="AA1383" s="21" t="str">
        <f t="shared" si="213"/>
        <v/>
      </c>
      <c r="AB1383" t="str">
        <f t="shared" si="220"/>
        <v/>
      </c>
    </row>
    <row r="1384" spans="8:28" x14ac:dyDescent="0.3">
      <c r="H1384" s="21" t="str">
        <f t="shared" si="214"/>
        <v/>
      </c>
      <c r="I1384" s="21" t="str">
        <f t="shared" si="215"/>
        <v/>
      </c>
      <c r="J1384" s="29" t="str">
        <f t="shared" si="216"/>
        <v/>
      </c>
      <c r="N1384" s="21" t="str">
        <f t="shared" si="217"/>
        <v/>
      </c>
      <c r="O1384" t="str">
        <f t="shared" si="218"/>
        <v/>
      </c>
      <c r="Q1384" s="29" t="str">
        <f t="shared" si="221"/>
        <v/>
      </c>
      <c r="S1384" t="str">
        <f t="shared" si="219"/>
        <v/>
      </c>
      <c r="AA1384" s="21" t="str">
        <f t="shared" si="213"/>
        <v/>
      </c>
      <c r="AB1384" t="str">
        <f t="shared" si="220"/>
        <v/>
      </c>
    </row>
    <row r="1385" spans="8:28" x14ac:dyDescent="0.3">
      <c r="H1385" s="21" t="str">
        <f t="shared" si="214"/>
        <v/>
      </c>
      <c r="I1385" s="21" t="str">
        <f t="shared" si="215"/>
        <v/>
      </c>
      <c r="J1385" s="29" t="str">
        <f t="shared" si="216"/>
        <v/>
      </c>
      <c r="N1385" s="21" t="str">
        <f t="shared" si="217"/>
        <v/>
      </c>
      <c r="O1385" t="str">
        <f t="shared" si="218"/>
        <v/>
      </c>
      <c r="Q1385" s="29" t="str">
        <f t="shared" si="221"/>
        <v/>
      </c>
      <c r="S1385" t="str">
        <f t="shared" si="219"/>
        <v/>
      </c>
      <c r="AA1385" s="21" t="str">
        <f t="shared" si="213"/>
        <v/>
      </c>
      <c r="AB1385" t="str">
        <f t="shared" si="220"/>
        <v/>
      </c>
    </row>
    <row r="1386" spans="8:28" x14ac:dyDescent="0.3">
      <c r="H1386" s="21" t="str">
        <f t="shared" si="214"/>
        <v/>
      </c>
      <c r="I1386" s="21" t="str">
        <f t="shared" si="215"/>
        <v/>
      </c>
      <c r="J1386" s="29" t="str">
        <f t="shared" si="216"/>
        <v/>
      </c>
      <c r="N1386" s="21" t="str">
        <f t="shared" si="217"/>
        <v/>
      </c>
      <c r="O1386" t="str">
        <f t="shared" si="218"/>
        <v/>
      </c>
      <c r="Q1386" s="29" t="str">
        <f t="shared" si="221"/>
        <v/>
      </c>
      <c r="S1386" t="str">
        <f t="shared" si="219"/>
        <v/>
      </c>
      <c r="AA1386" s="21" t="str">
        <f t="shared" si="213"/>
        <v/>
      </c>
      <c r="AB1386" t="str">
        <f t="shared" si="220"/>
        <v/>
      </c>
    </row>
    <row r="1387" spans="8:28" x14ac:dyDescent="0.3">
      <c r="H1387" s="21" t="str">
        <f t="shared" si="214"/>
        <v/>
      </c>
      <c r="I1387" s="21" t="str">
        <f t="shared" si="215"/>
        <v/>
      </c>
      <c r="J1387" s="29" t="str">
        <f t="shared" si="216"/>
        <v/>
      </c>
      <c r="N1387" s="21" t="str">
        <f t="shared" si="217"/>
        <v/>
      </c>
      <c r="O1387" t="str">
        <f t="shared" si="218"/>
        <v/>
      </c>
      <c r="Q1387" s="29" t="str">
        <f t="shared" si="221"/>
        <v/>
      </c>
      <c r="S1387" t="str">
        <f t="shared" si="219"/>
        <v/>
      </c>
      <c r="AA1387" s="21" t="str">
        <f t="shared" si="213"/>
        <v/>
      </c>
      <c r="AB1387" t="str">
        <f t="shared" si="220"/>
        <v/>
      </c>
    </row>
    <row r="1388" spans="8:28" x14ac:dyDescent="0.3">
      <c r="H1388" s="21" t="str">
        <f t="shared" si="214"/>
        <v/>
      </c>
      <c r="I1388" s="21" t="str">
        <f t="shared" si="215"/>
        <v/>
      </c>
      <c r="J1388" s="29" t="str">
        <f t="shared" si="216"/>
        <v/>
      </c>
      <c r="N1388" s="21" t="str">
        <f t="shared" si="217"/>
        <v/>
      </c>
      <c r="O1388" t="str">
        <f t="shared" si="218"/>
        <v/>
      </c>
      <c r="Q1388" s="29" t="str">
        <f t="shared" si="221"/>
        <v/>
      </c>
      <c r="S1388" t="str">
        <f t="shared" si="219"/>
        <v/>
      </c>
      <c r="AA1388" s="21" t="str">
        <f t="shared" si="213"/>
        <v/>
      </c>
      <c r="AB1388" t="str">
        <f t="shared" si="220"/>
        <v/>
      </c>
    </row>
    <row r="1389" spans="8:28" x14ac:dyDescent="0.3">
      <c r="H1389" s="21" t="str">
        <f t="shared" si="214"/>
        <v/>
      </c>
      <c r="I1389" s="21" t="str">
        <f t="shared" si="215"/>
        <v/>
      </c>
      <c r="J1389" s="29" t="str">
        <f t="shared" si="216"/>
        <v/>
      </c>
      <c r="N1389" s="21" t="str">
        <f t="shared" si="217"/>
        <v/>
      </c>
      <c r="O1389" t="str">
        <f t="shared" si="218"/>
        <v/>
      </c>
      <c r="Q1389" s="29" t="str">
        <f t="shared" si="221"/>
        <v/>
      </c>
      <c r="S1389" t="str">
        <f t="shared" si="219"/>
        <v/>
      </c>
      <c r="AA1389" s="21" t="str">
        <f t="shared" si="213"/>
        <v/>
      </c>
      <c r="AB1389" t="str">
        <f t="shared" si="220"/>
        <v/>
      </c>
    </row>
    <row r="1390" spans="8:28" x14ac:dyDescent="0.3">
      <c r="H1390" s="21" t="str">
        <f t="shared" si="214"/>
        <v/>
      </c>
      <c r="I1390" s="21" t="str">
        <f t="shared" si="215"/>
        <v/>
      </c>
      <c r="J1390" s="29" t="str">
        <f t="shared" si="216"/>
        <v/>
      </c>
      <c r="N1390" s="21" t="str">
        <f t="shared" si="217"/>
        <v/>
      </c>
      <c r="O1390" t="str">
        <f t="shared" si="218"/>
        <v/>
      </c>
      <c r="Q1390" s="29" t="str">
        <f t="shared" si="221"/>
        <v/>
      </c>
      <c r="S1390" t="str">
        <f t="shared" si="219"/>
        <v/>
      </c>
      <c r="AA1390" s="21" t="str">
        <f t="shared" si="213"/>
        <v/>
      </c>
      <c r="AB1390" t="str">
        <f t="shared" si="220"/>
        <v/>
      </c>
    </row>
    <row r="1391" spans="8:28" x14ac:dyDescent="0.3">
      <c r="H1391" s="21" t="str">
        <f t="shared" si="214"/>
        <v/>
      </c>
      <c r="I1391" s="21" t="str">
        <f t="shared" si="215"/>
        <v/>
      </c>
      <c r="J1391" s="29" t="str">
        <f t="shared" si="216"/>
        <v/>
      </c>
      <c r="N1391" s="21" t="str">
        <f t="shared" si="217"/>
        <v/>
      </c>
      <c r="O1391" t="str">
        <f t="shared" si="218"/>
        <v/>
      </c>
      <c r="Q1391" s="29" t="str">
        <f t="shared" si="221"/>
        <v/>
      </c>
      <c r="S1391" t="str">
        <f t="shared" si="219"/>
        <v/>
      </c>
      <c r="AA1391" s="21" t="str">
        <f t="shared" si="213"/>
        <v/>
      </c>
      <c r="AB1391" t="str">
        <f t="shared" si="220"/>
        <v/>
      </c>
    </row>
    <row r="1392" spans="8:28" x14ac:dyDescent="0.3">
      <c r="H1392" s="21" t="str">
        <f t="shared" si="214"/>
        <v/>
      </c>
      <c r="I1392" s="21" t="str">
        <f t="shared" si="215"/>
        <v/>
      </c>
      <c r="J1392" s="29" t="str">
        <f t="shared" si="216"/>
        <v/>
      </c>
      <c r="N1392" s="21" t="str">
        <f t="shared" si="217"/>
        <v/>
      </c>
      <c r="O1392" t="str">
        <f t="shared" si="218"/>
        <v/>
      </c>
      <c r="Q1392" s="29" t="str">
        <f t="shared" si="221"/>
        <v/>
      </c>
      <c r="S1392" t="str">
        <f t="shared" si="219"/>
        <v/>
      </c>
      <c r="AA1392" s="21" t="str">
        <f t="shared" si="213"/>
        <v/>
      </c>
      <c r="AB1392" t="str">
        <f t="shared" si="220"/>
        <v/>
      </c>
    </row>
    <row r="1393" spans="8:28" x14ac:dyDescent="0.3">
      <c r="H1393" s="21" t="str">
        <f t="shared" si="214"/>
        <v/>
      </c>
      <c r="I1393" s="21" t="str">
        <f t="shared" si="215"/>
        <v/>
      </c>
      <c r="J1393" s="29" t="str">
        <f t="shared" si="216"/>
        <v/>
      </c>
      <c r="N1393" s="21" t="str">
        <f t="shared" si="217"/>
        <v/>
      </c>
      <c r="O1393" t="str">
        <f t="shared" si="218"/>
        <v/>
      </c>
      <c r="Q1393" s="29" t="str">
        <f t="shared" si="221"/>
        <v/>
      </c>
      <c r="S1393" t="str">
        <f t="shared" si="219"/>
        <v/>
      </c>
      <c r="AA1393" s="21" t="str">
        <f t="shared" si="213"/>
        <v/>
      </c>
      <c r="AB1393" t="str">
        <f t="shared" si="220"/>
        <v/>
      </c>
    </row>
    <row r="1394" spans="8:28" x14ac:dyDescent="0.3">
      <c r="H1394" s="21" t="str">
        <f t="shared" si="214"/>
        <v/>
      </c>
      <c r="I1394" s="21" t="str">
        <f t="shared" si="215"/>
        <v/>
      </c>
      <c r="J1394" s="29" t="str">
        <f t="shared" si="216"/>
        <v/>
      </c>
      <c r="N1394" s="21" t="str">
        <f t="shared" si="217"/>
        <v/>
      </c>
      <c r="O1394" t="str">
        <f t="shared" si="218"/>
        <v/>
      </c>
      <c r="Q1394" s="29" t="str">
        <f t="shared" si="221"/>
        <v/>
      </c>
      <c r="S1394" t="str">
        <f t="shared" si="219"/>
        <v/>
      </c>
      <c r="AA1394" s="21" t="str">
        <f t="shared" si="213"/>
        <v/>
      </c>
      <c r="AB1394" t="str">
        <f t="shared" si="220"/>
        <v/>
      </c>
    </row>
    <row r="1395" spans="8:28" x14ac:dyDescent="0.3">
      <c r="H1395" s="21" t="str">
        <f t="shared" si="214"/>
        <v/>
      </c>
      <c r="I1395" s="21" t="str">
        <f t="shared" si="215"/>
        <v/>
      </c>
      <c r="J1395" s="29" t="str">
        <f t="shared" si="216"/>
        <v/>
      </c>
      <c r="N1395" s="21" t="str">
        <f t="shared" si="217"/>
        <v/>
      </c>
      <c r="O1395" t="str">
        <f t="shared" si="218"/>
        <v/>
      </c>
      <c r="Q1395" s="29" t="str">
        <f t="shared" si="221"/>
        <v/>
      </c>
      <c r="S1395" t="str">
        <f t="shared" si="219"/>
        <v/>
      </c>
      <c r="AA1395" s="21" t="str">
        <f t="shared" si="213"/>
        <v/>
      </c>
      <c r="AB1395" t="str">
        <f t="shared" si="220"/>
        <v/>
      </c>
    </row>
    <row r="1396" spans="8:28" x14ac:dyDescent="0.3">
      <c r="H1396" s="21" t="str">
        <f t="shared" si="214"/>
        <v/>
      </c>
      <c r="I1396" s="21" t="str">
        <f t="shared" si="215"/>
        <v/>
      </c>
      <c r="J1396" s="29" t="str">
        <f t="shared" si="216"/>
        <v/>
      </c>
      <c r="N1396" s="21" t="str">
        <f t="shared" si="217"/>
        <v/>
      </c>
      <c r="O1396" t="str">
        <f t="shared" si="218"/>
        <v/>
      </c>
      <c r="Q1396" s="29" t="str">
        <f t="shared" si="221"/>
        <v/>
      </c>
      <c r="S1396" t="str">
        <f t="shared" si="219"/>
        <v/>
      </c>
      <c r="AA1396" s="21" t="str">
        <f t="shared" si="213"/>
        <v/>
      </c>
      <c r="AB1396" t="str">
        <f t="shared" si="220"/>
        <v/>
      </c>
    </row>
    <row r="1397" spans="8:28" x14ac:dyDescent="0.3">
      <c r="H1397" s="21" t="str">
        <f t="shared" si="214"/>
        <v/>
      </c>
      <c r="I1397" s="21" t="str">
        <f t="shared" si="215"/>
        <v/>
      </c>
      <c r="J1397" s="29" t="str">
        <f t="shared" si="216"/>
        <v/>
      </c>
      <c r="N1397" s="21" t="str">
        <f t="shared" si="217"/>
        <v/>
      </c>
      <c r="O1397" t="str">
        <f t="shared" si="218"/>
        <v/>
      </c>
      <c r="Q1397" s="29" t="str">
        <f t="shared" si="221"/>
        <v/>
      </c>
      <c r="S1397" t="str">
        <f t="shared" si="219"/>
        <v/>
      </c>
      <c r="AA1397" s="21" t="str">
        <f t="shared" si="213"/>
        <v/>
      </c>
      <c r="AB1397" t="str">
        <f t="shared" si="220"/>
        <v/>
      </c>
    </row>
    <row r="1398" spans="8:28" x14ac:dyDescent="0.3">
      <c r="H1398" s="21" t="str">
        <f t="shared" si="214"/>
        <v/>
      </c>
      <c r="I1398" s="21" t="str">
        <f t="shared" si="215"/>
        <v/>
      </c>
      <c r="J1398" s="29" t="str">
        <f t="shared" si="216"/>
        <v/>
      </c>
      <c r="N1398" s="21" t="str">
        <f t="shared" si="217"/>
        <v/>
      </c>
      <c r="O1398" t="str">
        <f t="shared" si="218"/>
        <v/>
      </c>
      <c r="Q1398" s="29" t="str">
        <f t="shared" si="221"/>
        <v/>
      </c>
      <c r="S1398" t="str">
        <f t="shared" si="219"/>
        <v/>
      </c>
      <c r="AA1398" s="21" t="str">
        <f t="shared" si="213"/>
        <v/>
      </c>
      <c r="AB1398" t="str">
        <f t="shared" si="220"/>
        <v/>
      </c>
    </row>
    <row r="1399" spans="8:28" x14ac:dyDescent="0.3">
      <c r="H1399" s="21" t="str">
        <f t="shared" si="214"/>
        <v/>
      </c>
      <c r="I1399" s="21" t="str">
        <f t="shared" si="215"/>
        <v/>
      </c>
      <c r="J1399" s="29" t="str">
        <f t="shared" si="216"/>
        <v/>
      </c>
      <c r="N1399" s="21" t="str">
        <f t="shared" si="217"/>
        <v/>
      </c>
      <c r="O1399" t="str">
        <f t="shared" si="218"/>
        <v/>
      </c>
      <c r="Q1399" s="29" t="str">
        <f t="shared" si="221"/>
        <v/>
      </c>
      <c r="S1399" t="str">
        <f t="shared" si="219"/>
        <v/>
      </c>
      <c r="AA1399" s="21" t="str">
        <f t="shared" si="213"/>
        <v/>
      </c>
      <c r="AB1399" t="str">
        <f t="shared" si="220"/>
        <v/>
      </c>
    </row>
    <row r="1400" spans="8:28" x14ac:dyDescent="0.3">
      <c r="H1400" s="21" t="str">
        <f t="shared" si="214"/>
        <v/>
      </c>
      <c r="I1400" s="21" t="str">
        <f t="shared" si="215"/>
        <v/>
      </c>
      <c r="J1400" s="29" t="str">
        <f t="shared" si="216"/>
        <v/>
      </c>
      <c r="N1400" s="21" t="str">
        <f t="shared" si="217"/>
        <v/>
      </c>
      <c r="O1400" t="str">
        <f t="shared" si="218"/>
        <v/>
      </c>
      <c r="Q1400" s="29" t="str">
        <f t="shared" si="221"/>
        <v/>
      </c>
      <c r="S1400" t="str">
        <f t="shared" si="219"/>
        <v/>
      </c>
      <c r="AA1400" s="21" t="str">
        <f t="shared" ref="AA1400:AA1413" si="222">+IF(Y1400="","",AA1399+1)</f>
        <v/>
      </c>
      <c r="AB1400" t="str">
        <f t="shared" si="220"/>
        <v/>
      </c>
    </row>
    <row r="1401" spans="8:28" x14ac:dyDescent="0.3">
      <c r="H1401" s="21" t="str">
        <f t="shared" si="214"/>
        <v/>
      </c>
      <c r="I1401" s="21" t="str">
        <f t="shared" si="215"/>
        <v/>
      </c>
      <c r="J1401" s="29" t="str">
        <f t="shared" si="216"/>
        <v/>
      </c>
      <c r="N1401" s="21" t="str">
        <f t="shared" si="217"/>
        <v/>
      </c>
      <c r="O1401" t="str">
        <f t="shared" si="218"/>
        <v/>
      </c>
      <c r="Q1401" s="29" t="str">
        <f t="shared" si="221"/>
        <v/>
      </c>
      <c r="S1401" t="str">
        <f t="shared" si="219"/>
        <v/>
      </c>
      <c r="AA1401" s="21" t="str">
        <f t="shared" si="222"/>
        <v/>
      </c>
      <c r="AB1401" t="str">
        <f t="shared" si="220"/>
        <v/>
      </c>
    </row>
    <row r="1402" spans="8:28" x14ac:dyDescent="0.3">
      <c r="H1402" s="21" t="str">
        <f t="shared" si="214"/>
        <v/>
      </c>
      <c r="I1402" s="21" t="str">
        <f t="shared" si="215"/>
        <v/>
      </c>
      <c r="J1402" s="29" t="str">
        <f t="shared" si="216"/>
        <v/>
      </c>
      <c r="N1402" s="21" t="str">
        <f t="shared" si="217"/>
        <v/>
      </c>
      <c r="O1402" t="str">
        <f t="shared" si="218"/>
        <v/>
      </c>
      <c r="Q1402" s="29" t="str">
        <f t="shared" si="221"/>
        <v/>
      </c>
      <c r="S1402" t="str">
        <f t="shared" si="219"/>
        <v/>
      </c>
      <c r="AA1402" s="21" t="str">
        <f t="shared" si="222"/>
        <v/>
      </c>
      <c r="AB1402" t="str">
        <f t="shared" si="220"/>
        <v/>
      </c>
    </row>
    <row r="1403" spans="8:28" x14ac:dyDescent="0.3">
      <c r="H1403" s="21" t="str">
        <f t="shared" si="214"/>
        <v/>
      </c>
      <c r="I1403" s="21" t="str">
        <f t="shared" si="215"/>
        <v/>
      </c>
      <c r="J1403" s="29" t="str">
        <f t="shared" si="216"/>
        <v/>
      </c>
      <c r="N1403" s="21" t="str">
        <f t="shared" si="217"/>
        <v/>
      </c>
      <c r="O1403" t="str">
        <f t="shared" si="218"/>
        <v/>
      </c>
      <c r="Q1403" s="29" t="str">
        <f t="shared" si="221"/>
        <v/>
      </c>
      <c r="S1403" t="str">
        <f t="shared" si="219"/>
        <v/>
      </c>
      <c r="AA1403" s="21" t="str">
        <f t="shared" si="222"/>
        <v/>
      </c>
      <c r="AB1403" t="str">
        <f t="shared" si="220"/>
        <v/>
      </c>
    </row>
    <row r="1404" spans="8:28" x14ac:dyDescent="0.3">
      <c r="H1404" s="21" t="str">
        <f t="shared" si="214"/>
        <v/>
      </c>
      <c r="I1404" s="21" t="str">
        <f t="shared" si="215"/>
        <v/>
      </c>
      <c r="J1404" s="29" t="str">
        <f t="shared" si="216"/>
        <v/>
      </c>
      <c r="N1404" s="21" t="str">
        <f t="shared" si="217"/>
        <v/>
      </c>
      <c r="O1404" t="str">
        <f t="shared" si="218"/>
        <v/>
      </c>
      <c r="Q1404" s="29" t="str">
        <f t="shared" si="221"/>
        <v/>
      </c>
      <c r="S1404" t="str">
        <f t="shared" si="219"/>
        <v/>
      </c>
      <c r="AA1404" s="21" t="str">
        <f t="shared" si="222"/>
        <v/>
      </c>
      <c r="AB1404" t="str">
        <f t="shared" si="220"/>
        <v/>
      </c>
    </row>
    <row r="1405" spans="8:28" x14ac:dyDescent="0.3">
      <c r="H1405" s="21" t="str">
        <f t="shared" si="214"/>
        <v/>
      </c>
      <c r="I1405" s="21" t="str">
        <f t="shared" si="215"/>
        <v/>
      </c>
      <c r="J1405" s="29" t="str">
        <f t="shared" si="216"/>
        <v/>
      </c>
      <c r="N1405" s="21" t="str">
        <f t="shared" si="217"/>
        <v/>
      </c>
      <c r="O1405" t="str">
        <f t="shared" si="218"/>
        <v/>
      </c>
      <c r="Q1405" s="29" t="str">
        <f t="shared" si="221"/>
        <v/>
      </c>
      <c r="S1405" t="str">
        <f t="shared" si="219"/>
        <v/>
      </c>
      <c r="AA1405" s="21" t="str">
        <f t="shared" si="222"/>
        <v/>
      </c>
      <c r="AB1405" t="str">
        <f t="shared" si="220"/>
        <v/>
      </c>
    </row>
    <row r="1406" spans="8:28" x14ac:dyDescent="0.3">
      <c r="H1406" s="21" t="str">
        <f t="shared" si="214"/>
        <v/>
      </c>
      <c r="I1406" s="21" t="str">
        <f t="shared" si="215"/>
        <v/>
      </c>
      <c r="J1406" s="29" t="str">
        <f t="shared" si="216"/>
        <v/>
      </c>
      <c r="N1406" s="21" t="str">
        <f t="shared" si="217"/>
        <v/>
      </c>
      <c r="O1406" t="str">
        <f t="shared" si="218"/>
        <v/>
      </c>
      <c r="Q1406" s="29" t="str">
        <f t="shared" si="221"/>
        <v/>
      </c>
      <c r="S1406" t="str">
        <f t="shared" si="219"/>
        <v/>
      </c>
      <c r="AA1406" s="21" t="str">
        <f t="shared" si="222"/>
        <v/>
      </c>
      <c r="AB1406" t="str">
        <f t="shared" si="220"/>
        <v/>
      </c>
    </row>
    <row r="1407" spans="8:28" x14ac:dyDescent="0.3">
      <c r="H1407" s="21" t="str">
        <f t="shared" si="214"/>
        <v/>
      </c>
      <c r="I1407" s="21" t="str">
        <f t="shared" si="215"/>
        <v/>
      </c>
      <c r="J1407" s="29" t="str">
        <f t="shared" si="216"/>
        <v/>
      </c>
      <c r="N1407" s="21" t="str">
        <f t="shared" si="217"/>
        <v/>
      </c>
      <c r="O1407" t="str">
        <f t="shared" si="218"/>
        <v/>
      </c>
      <c r="Q1407" s="29" t="str">
        <f t="shared" si="221"/>
        <v/>
      </c>
      <c r="S1407" t="str">
        <f t="shared" si="219"/>
        <v/>
      </c>
      <c r="AA1407" s="21" t="str">
        <f t="shared" si="222"/>
        <v/>
      </c>
      <c r="AB1407" t="str">
        <f t="shared" si="220"/>
        <v/>
      </c>
    </row>
    <row r="1408" spans="8:28" x14ac:dyDescent="0.3">
      <c r="H1408" s="21" t="str">
        <f t="shared" si="214"/>
        <v/>
      </c>
      <c r="I1408" s="21" t="str">
        <f t="shared" si="215"/>
        <v/>
      </c>
      <c r="J1408" s="29" t="str">
        <f t="shared" si="216"/>
        <v/>
      </c>
      <c r="N1408" s="21" t="str">
        <f t="shared" si="217"/>
        <v/>
      </c>
      <c r="O1408" t="str">
        <f t="shared" si="218"/>
        <v/>
      </c>
      <c r="Q1408" s="29" t="str">
        <f t="shared" si="221"/>
        <v/>
      </c>
      <c r="S1408" t="str">
        <f t="shared" si="219"/>
        <v/>
      </c>
      <c r="AA1408" s="21" t="str">
        <f t="shared" si="222"/>
        <v/>
      </c>
      <c r="AB1408" t="str">
        <f t="shared" si="220"/>
        <v/>
      </c>
    </row>
    <row r="1409" spans="8:28" x14ac:dyDescent="0.3">
      <c r="H1409" s="21" t="str">
        <f t="shared" si="214"/>
        <v/>
      </c>
      <c r="I1409" s="21" t="str">
        <f t="shared" si="215"/>
        <v/>
      </c>
      <c r="J1409" s="29" t="str">
        <f t="shared" si="216"/>
        <v/>
      </c>
      <c r="N1409" s="21" t="str">
        <f t="shared" si="217"/>
        <v/>
      </c>
      <c r="O1409" t="str">
        <f t="shared" si="218"/>
        <v/>
      </c>
      <c r="Q1409" s="29" t="str">
        <f t="shared" si="221"/>
        <v/>
      </c>
      <c r="S1409" t="str">
        <f t="shared" si="219"/>
        <v/>
      </c>
      <c r="AA1409" s="21" t="str">
        <f t="shared" si="222"/>
        <v/>
      </c>
      <c r="AB1409" t="str">
        <f t="shared" si="220"/>
        <v/>
      </c>
    </row>
    <row r="1410" spans="8:28" x14ac:dyDescent="0.3">
      <c r="H1410" s="21" t="str">
        <f t="shared" si="214"/>
        <v/>
      </c>
      <c r="I1410" s="21" t="str">
        <f t="shared" si="215"/>
        <v/>
      </c>
      <c r="J1410" s="29" t="str">
        <f t="shared" si="216"/>
        <v/>
      </c>
      <c r="N1410" s="21" t="str">
        <f t="shared" si="217"/>
        <v/>
      </c>
      <c r="O1410" t="str">
        <f t="shared" si="218"/>
        <v/>
      </c>
      <c r="Q1410" s="29" t="str">
        <f t="shared" si="221"/>
        <v/>
      </c>
      <c r="S1410" t="str">
        <f t="shared" si="219"/>
        <v/>
      </c>
      <c r="AA1410" s="21" t="str">
        <f t="shared" si="222"/>
        <v/>
      </c>
      <c r="AB1410" t="str">
        <f t="shared" si="220"/>
        <v/>
      </c>
    </row>
    <row r="1411" spans="8:28" x14ac:dyDescent="0.3">
      <c r="H1411" s="21" t="str">
        <f t="shared" si="214"/>
        <v/>
      </c>
      <c r="I1411" s="21" t="str">
        <f t="shared" si="215"/>
        <v/>
      </c>
      <c r="J1411" s="29" t="str">
        <f t="shared" si="216"/>
        <v/>
      </c>
      <c r="N1411" s="21" t="str">
        <f t="shared" si="217"/>
        <v/>
      </c>
      <c r="O1411" t="str">
        <f t="shared" si="218"/>
        <v/>
      </c>
      <c r="Q1411" s="29" t="str">
        <f t="shared" si="221"/>
        <v/>
      </c>
      <c r="S1411" t="str">
        <f t="shared" si="219"/>
        <v/>
      </c>
      <c r="AA1411" s="21" t="str">
        <f t="shared" si="222"/>
        <v/>
      </c>
      <c r="AB1411" t="str">
        <f t="shared" si="220"/>
        <v/>
      </c>
    </row>
    <row r="1412" spans="8:28" x14ac:dyDescent="0.3">
      <c r="H1412" s="21" t="str">
        <f t="shared" si="214"/>
        <v/>
      </c>
      <c r="I1412" s="21" t="str">
        <f t="shared" si="215"/>
        <v/>
      </c>
      <c r="J1412" s="29" t="str">
        <f t="shared" si="216"/>
        <v/>
      </c>
      <c r="N1412" s="21" t="str">
        <f t="shared" si="217"/>
        <v/>
      </c>
      <c r="O1412" t="str">
        <f t="shared" si="218"/>
        <v/>
      </c>
      <c r="Q1412" s="29" t="str">
        <f t="shared" si="221"/>
        <v/>
      </c>
      <c r="S1412" t="str">
        <f t="shared" si="219"/>
        <v/>
      </c>
      <c r="AA1412" s="21" t="str">
        <f t="shared" si="222"/>
        <v/>
      </c>
      <c r="AB1412" t="str">
        <f t="shared" si="220"/>
        <v/>
      </c>
    </row>
    <row r="1413" spans="8:28" x14ac:dyDescent="0.3">
      <c r="H1413" s="21" t="str">
        <f t="shared" ref="H1413:H1476" si="223">+IF(G1413="","",H1412+1)</f>
        <v/>
      </c>
      <c r="I1413" s="21" t="str">
        <f t="shared" ref="I1413:I1476" si="224">+IF(H1413="","",I1412+1)</f>
        <v/>
      </c>
      <c r="J1413" s="29" t="str">
        <f t="shared" ref="J1413:J1476" si="225">+IF(G1413="","","T-"&amp;VLOOKUP(H1413,$A$4:$C$46,3,0)+I1413-1)</f>
        <v/>
      </c>
      <c r="N1413" s="21" t="str">
        <f t="shared" ref="N1413:N1476" si="226">+IF(L1413="","",N1412+1)</f>
        <v/>
      </c>
      <c r="O1413" t="str">
        <f t="shared" ref="O1413:O1476" si="227">+IF(L1413="","","C-"&amp;VLOOKUP(M1413,$A$4:$C$495,3,0)+N1413)</f>
        <v/>
      </c>
      <c r="Q1413" s="29" t="str">
        <f t="shared" si="221"/>
        <v/>
      </c>
      <c r="S1413" t="str">
        <f t="shared" ref="S1413:S1476" si="228">+Q1413</f>
        <v/>
      </c>
      <c r="AA1413" s="21" t="str">
        <f t="shared" si="222"/>
        <v/>
      </c>
      <c r="AB1413" t="str">
        <f t="shared" ref="AB1413" si="229">+IF(Y1413="","","M-"&amp;VLOOKUP(Z1413,$A$4:$C$390,3,0)+AA1413)</f>
        <v/>
      </c>
    </row>
    <row r="1414" spans="8:28" x14ac:dyDescent="0.3">
      <c r="H1414" s="21" t="str">
        <f t="shared" si="223"/>
        <v/>
      </c>
      <c r="I1414" s="21" t="str">
        <f t="shared" si="224"/>
        <v/>
      </c>
      <c r="J1414" s="29" t="str">
        <f t="shared" si="225"/>
        <v/>
      </c>
      <c r="N1414" s="21" t="str">
        <f t="shared" si="226"/>
        <v/>
      </c>
      <c r="O1414" t="str">
        <f t="shared" si="227"/>
        <v/>
      </c>
      <c r="Q1414" s="29" t="str">
        <f t="shared" ref="Q1414:Q1477" si="230">++IF(R1414="","",Q1413+1)</f>
        <v/>
      </c>
      <c r="S1414" t="str">
        <f t="shared" si="228"/>
        <v/>
      </c>
    </row>
    <row r="1415" spans="8:28" x14ac:dyDescent="0.3">
      <c r="H1415" s="21" t="str">
        <f t="shared" si="223"/>
        <v/>
      </c>
      <c r="I1415" s="21" t="str">
        <f t="shared" si="224"/>
        <v/>
      </c>
      <c r="J1415" s="29" t="str">
        <f t="shared" si="225"/>
        <v/>
      </c>
      <c r="N1415" s="21" t="str">
        <f t="shared" si="226"/>
        <v/>
      </c>
      <c r="O1415" t="str">
        <f t="shared" si="227"/>
        <v/>
      </c>
      <c r="Q1415" s="29" t="str">
        <f t="shared" si="230"/>
        <v/>
      </c>
      <c r="S1415" t="str">
        <f t="shared" si="228"/>
        <v/>
      </c>
    </row>
    <row r="1416" spans="8:28" x14ac:dyDescent="0.3">
      <c r="H1416" s="21" t="str">
        <f t="shared" si="223"/>
        <v/>
      </c>
      <c r="I1416" s="21" t="str">
        <f t="shared" si="224"/>
        <v/>
      </c>
      <c r="J1416" s="29" t="str">
        <f t="shared" si="225"/>
        <v/>
      </c>
      <c r="N1416" s="21" t="str">
        <f t="shared" si="226"/>
        <v/>
      </c>
      <c r="O1416" t="str">
        <f t="shared" si="227"/>
        <v/>
      </c>
      <c r="Q1416" s="29" t="str">
        <f t="shared" si="230"/>
        <v/>
      </c>
      <c r="S1416" t="str">
        <f t="shared" si="228"/>
        <v/>
      </c>
    </row>
    <row r="1417" spans="8:28" x14ac:dyDescent="0.3">
      <c r="H1417" s="21" t="str">
        <f t="shared" si="223"/>
        <v/>
      </c>
      <c r="I1417" s="21" t="str">
        <f t="shared" si="224"/>
        <v/>
      </c>
      <c r="J1417" s="29" t="str">
        <f t="shared" si="225"/>
        <v/>
      </c>
      <c r="N1417" s="21" t="str">
        <f t="shared" si="226"/>
        <v/>
      </c>
      <c r="O1417" t="str">
        <f t="shared" si="227"/>
        <v/>
      </c>
      <c r="Q1417" s="29" t="str">
        <f t="shared" si="230"/>
        <v/>
      </c>
      <c r="S1417" t="str">
        <f t="shared" si="228"/>
        <v/>
      </c>
    </row>
    <row r="1418" spans="8:28" x14ac:dyDescent="0.3">
      <c r="H1418" s="21" t="str">
        <f t="shared" si="223"/>
        <v/>
      </c>
      <c r="I1418" s="21" t="str">
        <f t="shared" si="224"/>
        <v/>
      </c>
      <c r="J1418" s="29" t="str">
        <f t="shared" si="225"/>
        <v/>
      </c>
      <c r="N1418" s="21" t="str">
        <f t="shared" si="226"/>
        <v/>
      </c>
      <c r="O1418" t="str">
        <f t="shared" si="227"/>
        <v/>
      </c>
      <c r="Q1418" s="29" t="str">
        <f t="shared" si="230"/>
        <v/>
      </c>
      <c r="S1418" t="str">
        <f t="shared" si="228"/>
        <v/>
      </c>
    </row>
    <row r="1419" spans="8:28" x14ac:dyDescent="0.3">
      <c r="H1419" s="21" t="str">
        <f t="shared" si="223"/>
        <v/>
      </c>
      <c r="I1419" s="21" t="str">
        <f t="shared" si="224"/>
        <v/>
      </c>
      <c r="J1419" s="29" t="str">
        <f t="shared" si="225"/>
        <v/>
      </c>
      <c r="N1419" s="21" t="str">
        <f t="shared" si="226"/>
        <v/>
      </c>
      <c r="O1419" t="str">
        <f t="shared" si="227"/>
        <v/>
      </c>
      <c r="Q1419" s="29" t="str">
        <f t="shared" si="230"/>
        <v/>
      </c>
      <c r="S1419" t="str">
        <f t="shared" si="228"/>
        <v/>
      </c>
    </row>
    <row r="1420" spans="8:28" x14ac:dyDescent="0.3">
      <c r="H1420" s="21" t="str">
        <f t="shared" si="223"/>
        <v/>
      </c>
      <c r="I1420" s="21" t="str">
        <f t="shared" si="224"/>
        <v/>
      </c>
      <c r="J1420" s="29" t="str">
        <f t="shared" si="225"/>
        <v/>
      </c>
      <c r="N1420" s="21" t="str">
        <f t="shared" si="226"/>
        <v/>
      </c>
      <c r="O1420" t="str">
        <f t="shared" si="227"/>
        <v/>
      </c>
      <c r="Q1420" s="29" t="str">
        <f t="shared" si="230"/>
        <v/>
      </c>
      <c r="S1420" t="str">
        <f t="shared" si="228"/>
        <v/>
      </c>
    </row>
    <row r="1421" spans="8:28" x14ac:dyDescent="0.3">
      <c r="H1421" s="21" t="str">
        <f t="shared" si="223"/>
        <v/>
      </c>
      <c r="I1421" s="21" t="str">
        <f t="shared" si="224"/>
        <v/>
      </c>
      <c r="J1421" s="29" t="str">
        <f t="shared" si="225"/>
        <v/>
      </c>
      <c r="N1421" s="21" t="str">
        <f t="shared" si="226"/>
        <v/>
      </c>
      <c r="O1421" t="str">
        <f t="shared" si="227"/>
        <v/>
      </c>
      <c r="Q1421" s="29" t="str">
        <f t="shared" si="230"/>
        <v/>
      </c>
      <c r="S1421" t="str">
        <f t="shared" si="228"/>
        <v/>
      </c>
    </row>
    <row r="1422" spans="8:28" x14ac:dyDescent="0.3">
      <c r="H1422" s="21" t="str">
        <f t="shared" si="223"/>
        <v/>
      </c>
      <c r="I1422" s="21" t="str">
        <f t="shared" si="224"/>
        <v/>
      </c>
      <c r="J1422" s="29" t="str">
        <f t="shared" si="225"/>
        <v/>
      </c>
      <c r="N1422" s="21" t="str">
        <f t="shared" si="226"/>
        <v/>
      </c>
      <c r="O1422" t="str">
        <f t="shared" si="227"/>
        <v/>
      </c>
      <c r="Q1422" s="29" t="str">
        <f t="shared" si="230"/>
        <v/>
      </c>
      <c r="S1422" t="str">
        <f t="shared" si="228"/>
        <v/>
      </c>
    </row>
    <row r="1423" spans="8:28" x14ac:dyDescent="0.3">
      <c r="H1423" s="21" t="str">
        <f t="shared" si="223"/>
        <v/>
      </c>
      <c r="I1423" s="21" t="str">
        <f t="shared" si="224"/>
        <v/>
      </c>
      <c r="J1423" s="29" t="str">
        <f t="shared" si="225"/>
        <v/>
      </c>
      <c r="N1423" s="21" t="str">
        <f t="shared" si="226"/>
        <v/>
      </c>
      <c r="O1423" t="str">
        <f t="shared" si="227"/>
        <v/>
      </c>
      <c r="Q1423" s="29" t="str">
        <f t="shared" si="230"/>
        <v/>
      </c>
      <c r="S1423" t="str">
        <f t="shared" si="228"/>
        <v/>
      </c>
    </row>
    <row r="1424" spans="8:28" x14ac:dyDescent="0.3">
      <c r="H1424" s="21" t="str">
        <f t="shared" si="223"/>
        <v/>
      </c>
      <c r="I1424" s="21" t="str">
        <f t="shared" si="224"/>
        <v/>
      </c>
      <c r="J1424" s="29" t="str">
        <f t="shared" si="225"/>
        <v/>
      </c>
      <c r="N1424" s="21" t="str">
        <f t="shared" si="226"/>
        <v/>
      </c>
      <c r="O1424" t="str">
        <f t="shared" si="227"/>
        <v/>
      </c>
      <c r="Q1424" s="29" t="str">
        <f t="shared" si="230"/>
        <v/>
      </c>
      <c r="S1424" t="str">
        <f t="shared" si="228"/>
        <v/>
      </c>
    </row>
    <row r="1425" spans="8:19" x14ac:dyDescent="0.3">
      <c r="H1425" s="21" t="str">
        <f t="shared" si="223"/>
        <v/>
      </c>
      <c r="I1425" s="21" t="str">
        <f t="shared" si="224"/>
        <v/>
      </c>
      <c r="J1425" s="29" t="str">
        <f t="shared" si="225"/>
        <v/>
      </c>
      <c r="N1425" s="21" t="str">
        <f t="shared" si="226"/>
        <v/>
      </c>
      <c r="O1425" t="str">
        <f t="shared" si="227"/>
        <v/>
      </c>
      <c r="Q1425" s="29" t="str">
        <f t="shared" si="230"/>
        <v/>
      </c>
      <c r="S1425" t="str">
        <f t="shared" si="228"/>
        <v/>
      </c>
    </row>
    <row r="1426" spans="8:19" x14ac:dyDescent="0.3">
      <c r="H1426" s="21" t="str">
        <f t="shared" si="223"/>
        <v/>
      </c>
      <c r="I1426" s="21" t="str">
        <f t="shared" si="224"/>
        <v/>
      </c>
      <c r="J1426" s="29" t="str">
        <f t="shared" si="225"/>
        <v/>
      </c>
      <c r="N1426" s="21" t="str">
        <f t="shared" si="226"/>
        <v/>
      </c>
      <c r="O1426" t="str">
        <f t="shared" si="227"/>
        <v/>
      </c>
      <c r="Q1426" s="29" t="str">
        <f t="shared" si="230"/>
        <v/>
      </c>
      <c r="S1426" t="str">
        <f t="shared" si="228"/>
        <v/>
      </c>
    </row>
    <row r="1427" spans="8:19" x14ac:dyDescent="0.3">
      <c r="H1427" s="21" t="str">
        <f t="shared" si="223"/>
        <v/>
      </c>
      <c r="I1427" s="21" t="str">
        <f t="shared" si="224"/>
        <v/>
      </c>
      <c r="J1427" s="29" t="str">
        <f t="shared" si="225"/>
        <v/>
      </c>
      <c r="N1427" s="21" t="str">
        <f t="shared" si="226"/>
        <v/>
      </c>
      <c r="O1427" t="str">
        <f t="shared" si="227"/>
        <v/>
      </c>
      <c r="Q1427" s="29" t="str">
        <f t="shared" si="230"/>
        <v/>
      </c>
      <c r="S1427" t="str">
        <f t="shared" si="228"/>
        <v/>
      </c>
    </row>
    <row r="1428" spans="8:19" x14ac:dyDescent="0.3">
      <c r="H1428" s="21" t="str">
        <f t="shared" si="223"/>
        <v/>
      </c>
      <c r="I1428" s="21" t="str">
        <f t="shared" si="224"/>
        <v/>
      </c>
      <c r="J1428" s="29" t="str">
        <f t="shared" si="225"/>
        <v/>
      </c>
      <c r="N1428" s="21" t="str">
        <f t="shared" si="226"/>
        <v/>
      </c>
      <c r="O1428" t="str">
        <f t="shared" si="227"/>
        <v/>
      </c>
      <c r="Q1428" s="29" t="str">
        <f t="shared" si="230"/>
        <v/>
      </c>
      <c r="S1428" t="str">
        <f t="shared" si="228"/>
        <v/>
      </c>
    </row>
    <row r="1429" spans="8:19" x14ac:dyDescent="0.3">
      <c r="H1429" s="21" t="str">
        <f t="shared" si="223"/>
        <v/>
      </c>
      <c r="I1429" s="21" t="str">
        <f t="shared" si="224"/>
        <v/>
      </c>
      <c r="J1429" s="29" t="str">
        <f t="shared" si="225"/>
        <v/>
      </c>
      <c r="N1429" s="21" t="str">
        <f t="shared" si="226"/>
        <v/>
      </c>
      <c r="O1429" t="str">
        <f t="shared" si="227"/>
        <v/>
      </c>
      <c r="Q1429" s="29" t="str">
        <f t="shared" si="230"/>
        <v/>
      </c>
      <c r="S1429" t="str">
        <f t="shared" si="228"/>
        <v/>
      </c>
    </row>
    <row r="1430" spans="8:19" x14ac:dyDescent="0.3">
      <c r="H1430" s="21" t="str">
        <f t="shared" si="223"/>
        <v/>
      </c>
      <c r="I1430" s="21" t="str">
        <f t="shared" si="224"/>
        <v/>
      </c>
      <c r="J1430" s="29" t="str">
        <f t="shared" si="225"/>
        <v/>
      </c>
      <c r="N1430" s="21" t="str">
        <f t="shared" si="226"/>
        <v/>
      </c>
      <c r="O1430" t="str">
        <f t="shared" si="227"/>
        <v/>
      </c>
      <c r="Q1430" s="29" t="str">
        <f t="shared" si="230"/>
        <v/>
      </c>
      <c r="S1430" t="str">
        <f t="shared" si="228"/>
        <v/>
      </c>
    </row>
    <row r="1431" spans="8:19" x14ac:dyDescent="0.3">
      <c r="H1431" s="21" t="str">
        <f t="shared" si="223"/>
        <v/>
      </c>
      <c r="I1431" s="21" t="str">
        <f t="shared" si="224"/>
        <v/>
      </c>
      <c r="J1431" s="29" t="str">
        <f t="shared" si="225"/>
        <v/>
      </c>
      <c r="N1431" s="21" t="str">
        <f t="shared" si="226"/>
        <v/>
      </c>
      <c r="O1431" t="str">
        <f t="shared" si="227"/>
        <v/>
      </c>
      <c r="Q1431" s="29" t="str">
        <f t="shared" si="230"/>
        <v/>
      </c>
      <c r="S1431" t="str">
        <f t="shared" si="228"/>
        <v/>
      </c>
    </row>
    <row r="1432" spans="8:19" x14ac:dyDescent="0.3">
      <c r="H1432" s="21" t="str">
        <f t="shared" si="223"/>
        <v/>
      </c>
      <c r="I1432" s="21" t="str">
        <f t="shared" si="224"/>
        <v/>
      </c>
      <c r="J1432" s="29" t="str">
        <f t="shared" si="225"/>
        <v/>
      </c>
      <c r="N1432" s="21" t="str">
        <f t="shared" si="226"/>
        <v/>
      </c>
      <c r="O1432" t="str">
        <f t="shared" si="227"/>
        <v/>
      </c>
      <c r="Q1432" s="29" t="str">
        <f t="shared" si="230"/>
        <v/>
      </c>
      <c r="S1432" t="str">
        <f t="shared" si="228"/>
        <v/>
      </c>
    </row>
    <row r="1433" spans="8:19" x14ac:dyDescent="0.3">
      <c r="H1433" s="21" t="str">
        <f t="shared" si="223"/>
        <v/>
      </c>
      <c r="I1433" s="21" t="str">
        <f t="shared" si="224"/>
        <v/>
      </c>
      <c r="J1433" s="29" t="str">
        <f t="shared" si="225"/>
        <v/>
      </c>
      <c r="N1433" s="21" t="str">
        <f t="shared" si="226"/>
        <v/>
      </c>
      <c r="O1433" t="str">
        <f t="shared" si="227"/>
        <v/>
      </c>
      <c r="Q1433" s="29" t="str">
        <f t="shared" si="230"/>
        <v/>
      </c>
      <c r="S1433" t="str">
        <f t="shared" si="228"/>
        <v/>
      </c>
    </row>
    <row r="1434" spans="8:19" x14ac:dyDescent="0.3">
      <c r="H1434" s="21" t="str">
        <f t="shared" si="223"/>
        <v/>
      </c>
      <c r="I1434" s="21" t="str">
        <f t="shared" si="224"/>
        <v/>
      </c>
      <c r="J1434" s="29" t="str">
        <f t="shared" si="225"/>
        <v/>
      </c>
      <c r="N1434" s="21" t="str">
        <f t="shared" si="226"/>
        <v/>
      </c>
      <c r="O1434" t="str">
        <f t="shared" si="227"/>
        <v/>
      </c>
      <c r="Q1434" s="29" t="str">
        <f t="shared" si="230"/>
        <v/>
      </c>
      <c r="S1434" t="str">
        <f t="shared" si="228"/>
        <v/>
      </c>
    </row>
    <row r="1435" spans="8:19" x14ac:dyDescent="0.3">
      <c r="H1435" s="21" t="str">
        <f t="shared" si="223"/>
        <v/>
      </c>
      <c r="I1435" s="21" t="str">
        <f t="shared" si="224"/>
        <v/>
      </c>
      <c r="J1435" s="29" t="str">
        <f t="shared" si="225"/>
        <v/>
      </c>
      <c r="N1435" s="21" t="str">
        <f t="shared" si="226"/>
        <v/>
      </c>
      <c r="O1435" t="str">
        <f t="shared" si="227"/>
        <v/>
      </c>
      <c r="Q1435" s="29" t="str">
        <f t="shared" si="230"/>
        <v/>
      </c>
      <c r="S1435" t="str">
        <f t="shared" si="228"/>
        <v/>
      </c>
    </row>
    <row r="1436" spans="8:19" x14ac:dyDescent="0.3">
      <c r="H1436" s="21" t="str">
        <f t="shared" si="223"/>
        <v/>
      </c>
      <c r="I1436" s="21" t="str">
        <f t="shared" si="224"/>
        <v/>
      </c>
      <c r="J1436" s="29" t="str">
        <f t="shared" si="225"/>
        <v/>
      </c>
      <c r="N1436" s="21" t="str">
        <f t="shared" si="226"/>
        <v/>
      </c>
      <c r="O1436" t="str">
        <f t="shared" si="227"/>
        <v/>
      </c>
      <c r="Q1436" s="29" t="str">
        <f t="shared" si="230"/>
        <v/>
      </c>
      <c r="S1436" t="str">
        <f t="shared" si="228"/>
        <v/>
      </c>
    </row>
    <row r="1437" spans="8:19" x14ac:dyDescent="0.3">
      <c r="H1437" s="21" t="str">
        <f t="shared" si="223"/>
        <v/>
      </c>
      <c r="I1437" s="21" t="str">
        <f t="shared" si="224"/>
        <v/>
      </c>
      <c r="J1437" s="29" t="str">
        <f t="shared" si="225"/>
        <v/>
      </c>
      <c r="N1437" s="21" t="str">
        <f t="shared" si="226"/>
        <v/>
      </c>
      <c r="O1437" t="str">
        <f t="shared" si="227"/>
        <v/>
      </c>
      <c r="Q1437" s="29" t="str">
        <f t="shared" si="230"/>
        <v/>
      </c>
      <c r="S1437" t="str">
        <f t="shared" si="228"/>
        <v/>
      </c>
    </row>
    <row r="1438" spans="8:19" x14ac:dyDescent="0.3">
      <c r="H1438" s="21" t="str">
        <f t="shared" si="223"/>
        <v/>
      </c>
      <c r="I1438" s="21" t="str">
        <f t="shared" si="224"/>
        <v/>
      </c>
      <c r="J1438" s="29" t="str">
        <f t="shared" si="225"/>
        <v/>
      </c>
      <c r="N1438" s="21" t="str">
        <f t="shared" si="226"/>
        <v/>
      </c>
      <c r="O1438" t="str">
        <f t="shared" si="227"/>
        <v/>
      </c>
      <c r="Q1438" s="29" t="str">
        <f t="shared" si="230"/>
        <v/>
      </c>
      <c r="S1438" t="str">
        <f t="shared" si="228"/>
        <v/>
      </c>
    </row>
    <row r="1439" spans="8:19" x14ac:dyDescent="0.3">
      <c r="H1439" s="21" t="str">
        <f t="shared" si="223"/>
        <v/>
      </c>
      <c r="I1439" s="21" t="str">
        <f t="shared" si="224"/>
        <v/>
      </c>
      <c r="J1439" s="29" t="str">
        <f t="shared" si="225"/>
        <v/>
      </c>
      <c r="N1439" s="21" t="str">
        <f t="shared" si="226"/>
        <v/>
      </c>
      <c r="O1439" t="str">
        <f t="shared" si="227"/>
        <v/>
      </c>
      <c r="Q1439" s="29" t="str">
        <f t="shared" si="230"/>
        <v/>
      </c>
      <c r="S1439" t="str">
        <f t="shared" si="228"/>
        <v/>
      </c>
    </row>
    <row r="1440" spans="8:19" x14ac:dyDescent="0.3">
      <c r="H1440" s="21" t="str">
        <f t="shared" si="223"/>
        <v/>
      </c>
      <c r="I1440" s="21" t="str">
        <f t="shared" si="224"/>
        <v/>
      </c>
      <c r="J1440" s="29" t="str">
        <f t="shared" si="225"/>
        <v/>
      </c>
      <c r="N1440" s="21" t="str">
        <f t="shared" si="226"/>
        <v/>
      </c>
      <c r="O1440" t="str">
        <f t="shared" si="227"/>
        <v/>
      </c>
      <c r="Q1440" s="29" t="str">
        <f t="shared" si="230"/>
        <v/>
      </c>
      <c r="S1440" t="str">
        <f t="shared" si="228"/>
        <v/>
      </c>
    </row>
    <row r="1441" spans="8:19" x14ac:dyDescent="0.3">
      <c r="H1441" s="21" t="str">
        <f t="shared" si="223"/>
        <v/>
      </c>
      <c r="I1441" s="21" t="str">
        <f t="shared" si="224"/>
        <v/>
      </c>
      <c r="J1441" s="29" t="str">
        <f t="shared" si="225"/>
        <v/>
      </c>
      <c r="N1441" s="21" t="str">
        <f t="shared" si="226"/>
        <v/>
      </c>
      <c r="O1441" t="str">
        <f t="shared" si="227"/>
        <v/>
      </c>
      <c r="Q1441" s="29" t="str">
        <f t="shared" si="230"/>
        <v/>
      </c>
      <c r="S1441" t="str">
        <f t="shared" si="228"/>
        <v/>
      </c>
    </row>
    <row r="1442" spans="8:19" x14ac:dyDescent="0.3">
      <c r="H1442" s="21" t="str">
        <f t="shared" si="223"/>
        <v/>
      </c>
      <c r="I1442" s="21" t="str">
        <f t="shared" si="224"/>
        <v/>
      </c>
      <c r="J1442" s="29" t="str">
        <f t="shared" si="225"/>
        <v/>
      </c>
      <c r="N1442" s="21" t="str">
        <f t="shared" si="226"/>
        <v/>
      </c>
      <c r="O1442" t="str">
        <f t="shared" si="227"/>
        <v/>
      </c>
      <c r="Q1442" s="29" t="str">
        <f t="shared" si="230"/>
        <v/>
      </c>
      <c r="S1442" t="str">
        <f t="shared" si="228"/>
        <v/>
      </c>
    </row>
    <row r="1443" spans="8:19" x14ac:dyDescent="0.3">
      <c r="H1443" s="21" t="str">
        <f t="shared" si="223"/>
        <v/>
      </c>
      <c r="I1443" s="21" t="str">
        <f t="shared" si="224"/>
        <v/>
      </c>
      <c r="J1443" s="29" t="str">
        <f t="shared" si="225"/>
        <v/>
      </c>
      <c r="N1443" s="21" t="str">
        <f t="shared" si="226"/>
        <v/>
      </c>
      <c r="O1443" t="str">
        <f t="shared" si="227"/>
        <v/>
      </c>
      <c r="Q1443" s="29" t="str">
        <f t="shared" si="230"/>
        <v/>
      </c>
      <c r="S1443" t="str">
        <f t="shared" si="228"/>
        <v/>
      </c>
    </row>
    <row r="1444" spans="8:19" x14ac:dyDescent="0.3">
      <c r="H1444" s="21" t="str">
        <f t="shared" si="223"/>
        <v/>
      </c>
      <c r="I1444" s="21" t="str">
        <f t="shared" si="224"/>
        <v/>
      </c>
      <c r="J1444" s="29" t="str">
        <f t="shared" si="225"/>
        <v/>
      </c>
      <c r="N1444" s="21" t="str">
        <f t="shared" si="226"/>
        <v/>
      </c>
      <c r="O1444" t="str">
        <f t="shared" si="227"/>
        <v/>
      </c>
      <c r="Q1444" s="29" t="str">
        <f t="shared" si="230"/>
        <v/>
      </c>
      <c r="S1444" t="str">
        <f t="shared" si="228"/>
        <v/>
      </c>
    </row>
    <row r="1445" spans="8:19" x14ac:dyDescent="0.3">
      <c r="H1445" s="21" t="str">
        <f t="shared" si="223"/>
        <v/>
      </c>
      <c r="I1445" s="21" t="str">
        <f t="shared" si="224"/>
        <v/>
      </c>
      <c r="J1445" s="29" t="str">
        <f t="shared" si="225"/>
        <v/>
      </c>
      <c r="N1445" s="21" t="str">
        <f t="shared" si="226"/>
        <v/>
      </c>
      <c r="O1445" t="str">
        <f t="shared" si="227"/>
        <v/>
      </c>
      <c r="Q1445" s="29" t="str">
        <f t="shared" si="230"/>
        <v/>
      </c>
      <c r="S1445" t="str">
        <f t="shared" si="228"/>
        <v/>
      </c>
    </row>
    <row r="1446" spans="8:19" x14ac:dyDescent="0.3">
      <c r="H1446" s="21" t="str">
        <f t="shared" si="223"/>
        <v/>
      </c>
      <c r="I1446" s="21" t="str">
        <f t="shared" si="224"/>
        <v/>
      </c>
      <c r="J1446" s="29" t="str">
        <f t="shared" si="225"/>
        <v/>
      </c>
      <c r="N1446" s="21" t="str">
        <f t="shared" si="226"/>
        <v/>
      </c>
      <c r="O1446" t="str">
        <f t="shared" si="227"/>
        <v/>
      </c>
      <c r="Q1446" s="29" t="str">
        <f t="shared" si="230"/>
        <v/>
      </c>
      <c r="S1446" t="str">
        <f t="shared" si="228"/>
        <v/>
      </c>
    </row>
    <row r="1447" spans="8:19" x14ac:dyDescent="0.3">
      <c r="H1447" s="21" t="str">
        <f t="shared" si="223"/>
        <v/>
      </c>
      <c r="I1447" s="21" t="str">
        <f t="shared" si="224"/>
        <v/>
      </c>
      <c r="J1447" s="29" t="str">
        <f t="shared" si="225"/>
        <v/>
      </c>
      <c r="N1447" s="21" t="str">
        <f t="shared" si="226"/>
        <v/>
      </c>
      <c r="O1447" t="str">
        <f t="shared" si="227"/>
        <v/>
      </c>
      <c r="Q1447" s="29" t="str">
        <f t="shared" si="230"/>
        <v/>
      </c>
      <c r="S1447" t="str">
        <f t="shared" si="228"/>
        <v/>
      </c>
    </row>
    <row r="1448" spans="8:19" x14ac:dyDescent="0.3">
      <c r="H1448" s="21" t="str">
        <f t="shared" si="223"/>
        <v/>
      </c>
      <c r="I1448" s="21" t="str">
        <f t="shared" si="224"/>
        <v/>
      </c>
      <c r="J1448" s="29" t="str">
        <f t="shared" si="225"/>
        <v/>
      </c>
      <c r="N1448" s="21" t="str">
        <f t="shared" si="226"/>
        <v/>
      </c>
      <c r="O1448" t="str">
        <f t="shared" si="227"/>
        <v/>
      </c>
      <c r="Q1448" s="29" t="str">
        <f t="shared" si="230"/>
        <v/>
      </c>
      <c r="S1448" t="str">
        <f t="shared" si="228"/>
        <v/>
      </c>
    </row>
    <row r="1449" spans="8:19" x14ac:dyDescent="0.3">
      <c r="H1449" s="21" t="str">
        <f t="shared" si="223"/>
        <v/>
      </c>
      <c r="I1449" s="21" t="str">
        <f t="shared" si="224"/>
        <v/>
      </c>
      <c r="J1449" s="29" t="str">
        <f t="shared" si="225"/>
        <v/>
      </c>
      <c r="N1449" s="21" t="str">
        <f t="shared" si="226"/>
        <v/>
      </c>
      <c r="O1449" t="str">
        <f t="shared" si="227"/>
        <v/>
      </c>
      <c r="Q1449" s="29" t="str">
        <f t="shared" si="230"/>
        <v/>
      </c>
      <c r="S1449" t="str">
        <f t="shared" si="228"/>
        <v/>
      </c>
    </row>
    <row r="1450" spans="8:19" x14ac:dyDescent="0.3">
      <c r="H1450" s="21" t="str">
        <f t="shared" si="223"/>
        <v/>
      </c>
      <c r="I1450" s="21" t="str">
        <f t="shared" si="224"/>
        <v/>
      </c>
      <c r="J1450" s="29" t="str">
        <f t="shared" si="225"/>
        <v/>
      </c>
      <c r="N1450" s="21" t="str">
        <f t="shared" si="226"/>
        <v/>
      </c>
      <c r="O1450" t="str">
        <f t="shared" si="227"/>
        <v/>
      </c>
      <c r="Q1450" s="29" t="str">
        <f t="shared" si="230"/>
        <v/>
      </c>
      <c r="S1450" t="str">
        <f t="shared" si="228"/>
        <v/>
      </c>
    </row>
    <row r="1451" spans="8:19" x14ac:dyDescent="0.3">
      <c r="H1451" s="21" t="str">
        <f t="shared" si="223"/>
        <v/>
      </c>
      <c r="I1451" s="21" t="str">
        <f t="shared" si="224"/>
        <v/>
      </c>
      <c r="J1451" s="29" t="str">
        <f t="shared" si="225"/>
        <v/>
      </c>
      <c r="N1451" s="21" t="str">
        <f t="shared" si="226"/>
        <v/>
      </c>
      <c r="O1451" t="str">
        <f t="shared" si="227"/>
        <v/>
      </c>
      <c r="Q1451" s="29" t="str">
        <f t="shared" si="230"/>
        <v/>
      </c>
      <c r="S1451" t="str">
        <f t="shared" si="228"/>
        <v/>
      </c>
    </row>
    <row r="1452" spans="8:19" x14ac:dyDescent="0.3">
      <c r="H1452" s="21" t="str">
        <f t="shared" si="223"/>
        <v/>
      </c>
      <c r="I1452" s="21" t="str">
        <f t="shared" si="224"/>
        <v/>
      </c>
      <c r="J1452" s="29" t="str">
        <f t="shared" si="225"/>
        <v/>
      </c>
      <c r="N1452" s="21" t="str">
        <f t="shared" si="226"/>
        <v/>
      </c>
      <c r="O1452" t="str">
        <f t="shared" si="227"/>
        <v/>
      </c>
      <c r="Q1452" s="29" t="str">
        <f t="shared" si="230"/>
        <v/>
      </c>
      <c r="S1452" t="str">
        <f t="shared" si="228"/>
        <v/>
      </c>
    </row>
    <row r="1453" spans="8:19" x14ac:dyDescent="0.3">
      <c r="H1453" s="21" t="str">
        <f t="shared" si="223"/>
        <v/>
      </c>
      <c r="I1453" s="21" t="str">
        <f t="shared" si="224"/>
        <v/>
      </c>
      <c r="J1453" s="29" t="str">
        <f t="shared" si="225"/>
        <v/>
      </c>
      <c r="N1453" s="21" t="str">
        <f t="shared" si="226"/>
        <v/>
      </c>
      <c r="O1453" t="str">
        <f t="shared" si="227"/>
        <v/>
      </c>
      <c r="Q1453" s="29" t="str">
        <f t="shared" si="230"/>
        <v/>
      </c>
      <c r="S1453" t="str">
        <f t="shared" si="228"/>
        <v/>
      </c>
    </row>
    <row r="1454" spans="8:19" x14ac:dyDescent="0.3">
      <c r="H1454" s="21" t="str">
        <f t="shared" si="223"/>
        <v/>
      </c>
      <c r="I1454" s="21" t="str">
        <f t="shared" si="224"/>
        <v/>
      </c>
      <c r="J1454" s="29" t="str">
        <f t="shared" si="225"/>
        <v/>
      </c>
      <c r="N1454" s="21" t="str">
        <f t="shared" si="226"/>
        <v/>
      </c>
      <c r="O1454" t="str">
        <f t="shared" si="227"/>
        <v/>
      </c>
      <c r="Q1454" s="29" t="str">
        <f t="shared" si="230"/>
        <v/>
      </c>
      <c r="S1454" t="str">
        <f t="shared" si="228"/>
        <v/>
      </c>
    </row>
    <row r="1455" spans="8:19" x14ac:dyDescent="0.3">
      <c r="H1455" s="21" t="str">
        <f t="shared" si="223"/>
        <v/>
      </c>
      <c r="I1455" s="21" t="str">
        <f t="shared" si="224"/>
        <v/>
      </c>
      <c r="J1455" s="29" t="str">
        <f t="shared" si="225"/>
        <v/>
      </c>
      <c r="N1455" s="21" t="str">
        <f t="shared" si="226"/>
        <v/>
      </c>
      <c r="O1455" t="str">
        <f t="shared" si="227"/>
        <v/>
      </c>
      <c r="Q1455" s="29" t="str">
        <f t="shared" si="230"/>
        <v/>
      </c>
      <c r="S1455" t="str">
        <f t="shared" si="228"/>
        <v/>
      </c>
    </row>
    <row r="1456" spans="8:19" x14ac:dyDescent="0.3">
      <c r="H1456" s="21" t="str">
        <f t="shared" si="223"/>
        <v/>
      </c>
      <c r="I1456" s="21" t="str">
        <f t="shared" si="224"/>
        <v/>
      </c>
      <c r="J1456" s="29" t="str">
        <f t="shared" si="225"/>
        <v/>
      </c>
      <c r="N1456" s="21" t="str">
        <f t="shared" si="226"/>
        <v/>
      </c>
      <c r="O1456" t="str">
        <f t="shared" si="227"/>
        <v/>
      </c>
      <c r="Q1456" s="29" t="str">
        <f t="shared" si="230"/>
        <v/>
      </c>
      <c r="S1456" t="str">
        <f t="shared" si="228"/>
        <v/>
      </c>
    </row>
    <row r="1457" spans="8:19" x14ac:dyDescent="0.3">
      <c r="H1457" s="21" t="str">
        <f t="shared" si="223"/>
        <v/>
      </c>
      <c r="I1457" s="21" t="str">
        <f t="shared" si="224"/>
        <v/>
      </c>
      <c r="J1457" s="29" t="str">
        <f t="shared" si="225"/>
        <v/>
      </c>
      <c r="N1457" s="21" t="str">
        <f t="shared" si="226"/>
        <v/>
      </c>
      <c r="O1457" t="str">
        <f t="shared" si="227"/>
        <v/>
      </c>
      <c r="Q1457" s="29" t="str">
        <f t="shared" si="230"/>
        <v/>
      </c>
      <c r="S1457" t="str">
        <f t="shared" si="228"/>
        <v/>
      </c>
    </row>
    <row r="1458" spans="8:19" x14ac:dyDescent="0.3">
      <c r="H1458" s="21" t="str">
        <f t="shared" si="223"/>
        <v/>
      </c>
      <c r="I1458" s="21" t="str">
        <f t="shared" si="224"/>
        <v/>
      </c>
      <c r="J1458" s="29" t="str">
        <f t="shared" si="225"/>
        <v/>
      </c>
      <c r="N1458" s="21" t="str">
        <f t="shared" si="226"/>
        <v/>
      </c>
      <c r="O1458" t="str">
        <f t="shared" si="227"/>
        <v/>
      </c>
      <c r="Q1458" s="29" t="str">
        <f t="shared" si="230"/>
        <v/>
      </c>
      <c r="S1458" t="str">
        <f t="shared" si="228"/>
        <v/>
      </c>
    </row>
    <row r="1459" spans="8:19" x14ac:dyDescent="0.3">
      <c r="H1459" s="21" t="str">
        <f t="shared" si="223"/>
        <v/>
      </c>
      <c r="I1459" s="21" t="str">
        <f t="shared" si="224"/>
        <v/>
      </c>
      <c r="J1459" s="29" t="str">
        <f t="shared" si="225"/>
        <v/>
      </c>
      <c r="N1459" s="21" t="str">
        <f t="shared" si="226"/>
        <v/>
      </c>
      <c r="O1459" t="str">
        <f t="shared" si="227"/>
        <v/>
      </c>
      <c r="Q1459" s="29" t="str">
        <f t="shared" si="230"/>
        <v/>
      </c>
      <c r="S1459" t="str">
        <f t="shared" si="228"/>
        <v/>
      </c>
    </row>
    <row r="1460" spans="8:19" x14ac:dyDescent="0.3">
      <c r="H1460" s="21" t="str">
        <f t="shared" si="223"/>
        <v/>
      </c>
      <c r="I1460" s="21" t="str">
        <f t="shared" si="224"/>
        <v/>
      </c>
      <c r="J1460" s="29" t="str">
        <f t="shared" si="225"/>
        <v/>
      </c>
      <c r="N1460" s="21" t="str">
        <f t="shared" si="226"/>
        <v/>
      </c>
      <c r="O1460" t="str">
        <f t="shared" si="227"/>
        <v/>
      </c>
      <c r="Q1460" s="29" t="str">
        <f t="shared" si="230"/>
        <v/>
      </c>
      <c r="S1460" t="str">
        <f t="shared" si="228"/>
        <v/>
      </c>
    </row>
    <row r="1461" spans="8:19" x14ac:dyDescent="0.3">
      <c r="H1461" s="21" t="str">
        <f t="shared" si="223"/>
        <v/>
      </c>
      <c r="I1461" s="21" t="str">
        <f t="shared" si="224"/>
        <v/>
      </c>
      <c r="J1461" s="29" t="str">
        <f t="shared" si="225"/>
        <v/>
      </c>
      <c r="N1461" s="21" t="str">
        <f t="shared" si="226"/>
        <v/>
      </c>
      <c r="O1461" t="str">
        <f t="shared" si="227"/>
        <v/>
      </c>
      <c r="Q1461" s="29" t="str">
        <f t="shared" si="230"/>
        <v/>
      </c>
      <c r="S1461" t="str">
        <f t="shared" si="228"/>
        <v/>
      </c>
    </row>
    <row r="1462" spans="8:19" x14ac:dyDescent="0.3">
      <c r="H1462" s="21" t="str">
        <f t="shared" si="223"/>
        <v/>
      </c>
      <c r="I1462" s="21" t="str">
        <f t="shared" si="224"/>
        <v/>
      </c>
      <c r="J1462" s="29" t="str">
        <f t="shared" si="225"/>
        <v/>
      </c>
      <c r="N1462" s="21" t="str">
        <f t="shared" si="226"/>
        <v/>
      </c>
      <c r="O1462" t="str">
        <f t="shared" si="227"/>
        <v/>
      </c>
      <c r="Q1462" s="29" t="str">
        <f t="shared" si="230"/>
        <v/>
      </c>
      <c r="S1462" t="str">
        <f t="shared" si="228"/>
        <v/>
      </c>
    </row>
    <row r="1463" spans="8:19" x14ac:dyDescent="0.3">
      <c r="H1463" s="21" t="str">
        <f t="shared" si="223"/>
        <v/>
      </c>
      <c r="I1463" s="21" t="str">
        <f t="shared" si="224"/>
        <v/>
      </c>
      <c r="J1463" s="29" t="str">
        <f t="shared" si="225"/>
        <v/>
      </c>
      <c r="N1463" s="21" t="str">
        <f t="shared" si="226"/>
        <v/>
      </c>
      <c r="O1463" t="str">
        <f t="shared" si="227"/>
        <v/>
      </c>
      <c r="Q1463" s="29" t="str">
        <f t="shared" si="230"/>
        <v/>
      </c>
      <c r="S1463" t="str">
        <f t="shared" si="228"/>
        <v/>
      </c>
    </row>
    <row r="1464" spans="8:19" x14ac:dyDescent="0.3">
      <c r="H1464" s="21" t="str">
        <f t="shared" si="223"/>
        <v/>
      </c>
      <c r="I1464" s="21" t="str">
        <f t="shared" si="224"/>
        <v/>
      </c>
      <c r="J1464" s="29" t="str">
        <f t="shared" si="225"/>
        <v/>
      </c>
      <c r="N1464" s="21" t="str">
        <f t="shared" si="226"/>
        <v/>
      </c>
      <c r="O1464" t="str">
        <f t="shared" si="227"/>
        <v/>
      </c>
      <c r="Q1464" s="29" t="str">
        <f t="shared" si="230"/>
        <v/>
      </c>
      <c r="S1464" t="str">
        <f t="shared" si="228"/>
        <v/>
      </c>
    </row>
    <row r="1465" spans="8:19" x14ac:dyDescent="0.3">
      <c r="H1465" s="21" t="str">
        <f t="shared" si="223"/>
        <v/>
      </c>
      <c r="I1465" s="21" t="str">
        <f t="shared" si="224"/>
        <v/>
      </c>
      <c r="J1465" s="29" t="str">
        <f t="shared" si="225"/>
        <v/>
      </c>
      <c r="N1465" s="21" t="str">
        <f t="shared" si="226"/>
        <v/>
      </c>
      <c r="O1465" t="str">
        <f t="shared" si="227"/>
        <v/>
      </c>
      <c r="Q1465" s="29" t="str">
        <f t="shared" si="230"/>
        <v/>
      </c>
      <c r="S1465" t="str">
        <f t="shared" si="228"/>
        <v/>
      </c>
    </row>
    <row r="1466" spans="8:19" x14ac:dyDescent="0.3">
      <c r="H1466" s="21" t="str">
        <f t="shared" si="223"/>
        <v/>
      </c>
      <c r="I1466" s="21" t="str">
        <f t="shared" si="224"/>
        <v/>
      </c>
      <c r="J1466" s="29" t="str">
        <f t="shared" si="225"/>
        <v/>
      </c>
      <c r="N1466" s="21" t="str">
        <f t="shared" si="226"/>
        <v/>
      </c>
      <c r="O1466" t="str">
        <f t="shared" si="227"/>
        <v/>
      </c>
      <c r="Q1466" s="29" t="str">
        <f t="shared" si="230"/>
        <v/>
      </c>
      <c r="S1466" t="str">
        <f t="shared" si="228"/>
        <v/>
      </c>
    </row>
    <row r="1467" spans="8:19" x14ac:dyDescent="0.3">
      <c r="H1467" s="21" t="str">
        <f t="shared" si="223"/>
        <v/>
      </c>
      <c r="I1467" s="21" t="str">
        <f t="shared" si="224"/>
        <v/>
      </c>
      <c r="J1467" s="29" t="str">
        <f t="shared" si="225"/>
        <v/>
      </c>
      <c r="N1467" s="21" t="str">
        <f t="shared" si="226"/>
        <v/>
      </c>
      <c r="O1467" t="str">
        <f t="shared" si="227"/>
        <v/>
      </c>
      <c r="Q1467" s="29" t="str">
        <f t="shared" si="230"/>
        <v/>
      </c>
      <c r="S1467" t="str">
        <f t="shared" si="228"/>
        <v/>
      </c>
    </row>
    <row r="1468" spans="8:19" x14ac:dyDescent="0.3">
      <c r="H1468" s="21" t="str">
        <f t="shared" si="223"/>
        <v/>
      </c>
      <c r="I1468" s="21" t="str">
        <f t="shared" si="224"/>
        <v/>
      </c>
      <c r="J1468" s="29" t="str">
        <f t="shared" si="225"/>
        <v/>
      </c>
      <c r="N1468" s="21" t="str">
        <f t="shared" si="226"/>
        <v/>
      </c>
      <c r="O1468" t="str">
        <f t="shared" si="227"/>
        <v/>
      </c>
      <c r="Q1468" s="29" t="str">
        <f t="shared" si="230"/>
        <v/>
      </c>
      <c r="S1468" t="str">
        <f t="shared" si="228"/>
        <v/>
      </c>
    </row>
    <row r="1469" spans="8:19" x14ac:dyDescent="0.3">
      <c r="H1469" s="21" t="str">
        <f t="shared" si="223"/>
        <v/>
      </c>
      <c r="I1469" s="21" t="str">
        <f t="shared" si="224"/>
        <v/>
      </c>
      <c r="J1469" s="29" t="str">
        <f t="shared" si="225"/>
        <v/>
      </c>
      <c r="N1469" s="21" t="str">
        <f t="shared" si="226"/>
        <v/>
      </c>
      <c r="O1469" t="str">
        <f t="shared" si="227"/>
        <v/>
      </c>
      <c r="Q1469" s="29" t="str">
        <f t="shared" si="230"/>
        <v/>
      </c>
      <c r="S1469" t="str">
        <f t="shared" si="228"/>
        <v/>
      </c>
    </row>
    <row r="1470" spans="8:19" x14ac:dyDescent="0.3">
      <c r="H1470" s="21" t="str">
        <f t="shared" si="223"/>
        <v/>
      </c>
      <c r="I1470" s="21" t="str">
        <f t="shared" si="224"/>
        <v/>
      </c>
      <c r="J1470" s="29" t="str">
        <f t="shared" si="225"/>
        <v/>
      </c>
      <c r="N1470" s="21" t="str">
        <f t="shared" si="226"/>
        <v/>
      </c>
      <c r="O1470" t="str">
        <f t="shared" si="227"/>
        <v/>
      </c>
      <c r="Q1470" s="29" t="str">
        <f t="shared" si="230"/>
        <v/>
      </c>
      <c r="S1470" t="str">
        <f t="shared" si="228"/>
        <v/>
      </c>
    </row>
    <row r="1471" spans="8:19" x14ac:dyDescent="0.3">
      <c r="H1471" s="21" t="str">
        <f t="shared" si="223"/>
        <v/>
      </c>
      <c r="I1471" s="21" t="str">
        <f t="shared" si="224"/>
        <v/>
      </c>
      <c r="J1471" s="29" t="str">
        <f t="shared" si="225"/>
        <v/>
      </c>
      <c r="N1471" s="21" t="str">
        <f t="shared" si="226"/>
        <v/>
      </c>
      <c r="O1471" t="str">
        <f t="shared" si="227"/>
        <v/>
      </c>
      <c r="Q1471" s="29" t="str">
        <f t="shared" si="230"/>
        <v/>
      </c>
      <c r="S1471" t="str">
        <f t="shared" si="228"/>
        <v/>
      </c>
    </row>
    <row r="1472" spans="8:19" x14ac:dyDescent="0.3">
      <c r="H1472" s="21" t="str">
        <f t="shared" si="223"/>
        <v/>
      </c>
      <c r="I1472" s="21" t="str">
        <f t="shared" si="224"/>
        <v/>
      </c>
      <c r="J1472" s="29" t="str">
        <f t="shared" si="225"/>
        <v/>
      </c>
      <c r="N1472" s="21" t="str">
        <f t="shared" si="226"/>
        <v/>
      </c>
      <c r="O1472" t="str">
        <f t="shared" si="227"/>
        <v/>
      </c>
      <c r="Q1472" s="29" t="str">
        <f t="shared" si="230"/>
        <v/>
      </c>
      <c r="S1472" t="str">
        <f t="shared" si="228"/>
        <v/>
      </c>
    </row>
    <row r="1473" spans="8:19" x14ac:dyDescent="0.3">
      <c r="H1473" s="21" t="str">
        <f t="shared" si="223"/>
        <v/>
      </c>
      <c r="I1473" s="21" t="str">
        <f t="shared" si="224"/>
        <v/>
      </c>
      <c r="J1473" s="29" t="str">
        <f t="shared" si="225"/>
        <v/>
      </c>
      <c r="N1473" s="21" t="str">
        <f t="shared" si="226"/>
        <v/>
      </c>
      <c r="O1473" t="str">
        <f t="shared" si="227"/>
        <v/>
      </c>
      <c r="Q1473" s="29" t="str">
        <f t="shared" si="230"/>
        <v/>
      </c>
      <c r="S1473" t="str">
        <f t="shared" si="228"/>
        <v/>
      </c>
    </row>
    <row r="1474" spans="8:19" x14ac:dyDescent="0.3">
      <c r="H1474" s="21" t="str">
        <f t="shared" si="223"/>
        <v/>
      </c>
      <c r="I1474" s="21" t="str">
        <f t="shared" si="224"/>
        <v/>
      </c>
      <c r="J1474" s="29" t="str">
        <f t="shared" si="225"/>
        <v/>
      </c>
      <c r="N1474" s="21" t="str">
        <f t="shared" si="226"/>
        <v/>
      </c>
      <c r="O1474" t="str">
        <f t="shared" si="227"/>
        <v/>
      </c>
      <c r="Q1474" s="29" t="str">
        <f t="shared" si="230"/>
        <v/>
      </c>
      <c r="S1474" t="str">
        <f t="shared" si="228"/>
        <v/>
      </c>
    </row>
    <row r="1475" spans="8:19" x14ac:dyDescent="0.3">
      <c r="H1475" s="21" t="str">
        <f t="shared" si="223"/>
        <v/>
      </c>
      <c r="I1475" s="21" t="str">
        <f t="shared" si="224"/>
        <v/>
      </c>
      <c r="J1475" s="29" t="str">
        <f t="shared" si="225"/>
        <v/>
      </c>
      <c r="N1475" s="21" t="str">
        <f t="shared" si="226"/>
        <v/>
      </c>
      <c r="O1475" t="str">
        <f t="shared" si="227"/>
        <v/>
      </c>
      <c r="Q1475" s="29" t="str">
        <f t="shared" si="230"/>
        <v/>
      </c>
      <c r="S1475" t="str">
        <f t="shared" si="228"/>
        <v/>
      </c>
    </row>
    <row r="1476" spans="8:19" x14ac:dyDescent="0.3">
      <c r="H1476" s="21" t="str">
        <f t="shared" si="223"/>
        <v/>
      </c>
      <c r="I1476" s="21" t="str">
        <f t="shared" si="224"/>
        <v/>
      </c>
      <c r="J1476" s="29" t="str">
        <f t="shared" si="225"/>
        <v/>
      </c>
      <c r="N1476" s="21" t="str">
        <f t="shared" si="226"/>
        <v/>
      </c>
      <c r="O1476" t="str">
        <f t="shared" si="227"/>
        <v/>
      </c>
      <c r="Q1476" s="29" t="str">
        <f t="shared" si="230"/>
        <v/>
      </c>
      <c r="S1476" t="str">
        <f t="shared" si="228"/>
        <v/>
      </c>
    </row>
    <row r="1477" spans="8:19" x14ac:dyDescent="0.3">
      <c r="H1477" s="21" t="str">
        <f t="shared" ref="H1477:H1503" si="231">+IF(G1477="","",H1476+1)</f>
        <v/>
      </c>
      <c r="I1477" s="21" t="str">
        <f t="shared" ref="I1477:I1540" si="232">+IF(H1477="","",I1476+1)</f>
        <v/>
      </c>
      <c r="J1477" s="29" t="str">
        <f t="shared" ref="J1477:J1511" si="233">+IF(G1477="","","T-"&amp;VLOOKUP(H1477,$A$4:$C$46,3,0)+I1477-1)</f>
        <v/>
      </c>
      <c r="N1477" s="21" t="str">
        <f t="shared" ref="N1477:N1503" si="234">+IF(L1477="","",N1476+1)</f>
        <v/>
      </c>
      <c r="O1477" t="str">
        <f t="shared" ref="O1477:O1503" si="235">+IF(L1477="","","C-"&amp;VLOOKUP(M1477,$A$4:$C$495,3,0)+N1477)</f>
        <v/>
      </c>
      <c r="Q1477" s="29" t="str">
        <f t="shared" si="230"/>
        <v/>
      </c>
      <c r="S1477" t="str">
        <f t="shared" ref="S1477:S1503" si="236">+Q1477</f>
        <v/>
      </c>
    </row>
    <row r="1478" spans="8:19" x14ac:dyDescent="0.3">
      <c r="H1478" s="21" t="str">
        <f t="shared" si="231"/>
        <v/>
      </c>
      <c r="I1478" s="21" t="str">
        <f t="shared" si="232"/>
        <v/>
      </c>
      <c r="J1478" s="29" t="str">
        <f t="shared" si="233"/>
        <v/>
      </c>
      <c r="N1478" s="21" t="str">
        <f t="shared" si="234"/>
        <v/>
      </c>
      <c r="O1478" t="str">
        <f t="shared" si="235"/>
        <v/>
      </c>
      <c r="Q1478" s="29" t="str">
        <f t="shared" ref="Q1478:Q1503" si="237">++IF(R1478="","",Q1477+1)</f>
        <v/>
      </c>
      <c r="S1478" t="str">
        <f t="shared" si="236"/>
        <v/>
      </c>
    </row>
    <row r="1479" spans="8:19" x14ac:dyDescent="0.3">
      <c r="H1479" s="21" t="str">
        <f t="shared" si="231"/>
        <v/>
      </c>
      <c r="I1479" s="21" t="str">
        <f t="shared" si="232"/>
        <v/>
      </c>
      <c r="J1479" s="29" t="str">
        <f t="shared" si="233"/>
        <v/>
      </c>
      <c r="N1479" s="21" t="str">
        <f t="shared" si="234"/>
        <v/>
      </c>
      <c r="O1479" t="str">
        <f t="shared" si="235"/>
        <v/>
      </c>
      <c r="Q1479" s="29" t="str">
        <f t="shared" si="237"/>
        <v/>
      </c>
      <c r="S1479" t="str">
        <f t="shared" si="236"/>
        <v/>
      </c>
    </row>
    <row r="1480" spans="8:19" x14ac:dyDescent="0.3">
      <c r="H1480" s="21" t="str">
        <f t="shared" si="231"/>
        <v/>
      </c>
      <c r="I1480" s="21" t="str">
        <f t="shared" si="232"/>
        <v/>
      </c>
      <c r="J1480" s="29" t="str">
        <f t="shared" si="233"/>
        <v/>
      </c>
      <c r="N1480" s="21" t="str">
        <f t="shared" si="234"/>
        <v/>
      </c>
      <c r="O1480" t="str">
        <f t="shared" si="235"/>
        <v/>
      </c>
      <c r="Q1480" s="29" t="str">
        <f t="shared" si="237"/>
        <v/>
      </c>
      <c r="S1480" t="str">
        <f t="shared" si="236"/>
        <v/>
      </c>
    </row>
    <row r="1481" spans="8:19" x14ac:dyDescent="0.3">
      <c r="H1481" s="21" t="str">
        <f t="shared" si="231"/>
        <v/>
      </c>
      <c r="I1481" s="21" t="str">
        <f t="shared" si="232"/>
        <v/>
      </c>
      <c r="J1481" s="29" t="str">
        <f t="shared" si="233"/>
        <v/>
      </c>
      <c r="N1481" s="21" t="str">
        <f t="shared" si="234"/>
        <v/>
      </c>
      <c r="O1481" t="str">
        <f t="shared" si="235"/>
        <v/>
      </c>
      <c r="Q1481" s="29" t="str">
        <f t="shared" si="237"/>
        <v/>
      </c>
      <c r="S1481" t="str">
        <f t="shared" si="236"/>
        <v/>
      </c>
    </row>
    <row r="1482" spans="8:19" x14ac:dyDescent="0.3">
      <c r="H1482" s="21" t="str">
        <f t="shared" si="231"/>
        <v/>
      </c>
      <c r="I1482" s="21" t="str">
        <f t="shared" si="232"/>
        <v/>
      </c>
      <c r="J1482" s="29" t="str">
        <f t="shared" si="233"/>
        <v/>
      </c>
      <c r="N1482" s="21" t="str">
        <f t="shared" si="234"/>
        <v/>
      </c>
      <c r="O1482" t="str">
        <f t="shared" si="235"/>
        <v/>
      </c>
      <c r="Q1482" s="29" t="str">
        <f t="shared" si="237"/>
        <v/>
      </c>
      <c r="S1482" t="str">
        <f t="shared" si="236"/>
        <v/>
      </c>
    </row>
    <row r="1483" spans="8:19" x14ac:dyDescent="0.3">
      <c r="H1483" s="21" t="str">
        <f t="shared" si="231"/>
        <v/>
      </c>
      <c r="I1483" s="21" t="str">
        <f t="shared" si="232"/>
        <v/>
      </c>
      <c r="J1483" s="29" t="str">
        <f t="shared" si="233"/>
        <v/>
      </c>
      <c r="N1483" s="21" t="str">
        <f t="shared" si="234"/>
        <v/>
      </c>
      <c r="O1483" t="str">
        <f t="shared" si="235"/>
        <v/>
      </c>
      <c r="Q1483" s="29" t="str">
        <f t="shared" si="237"/>
        <v/>
      </c>
      <c r="S1483" t="str">
        <f t="shared" si="236"/>
        <v/>
      </c>
    </row>
    <row r="1484" spans="8:19" x14ac:dyDescent="0.3">
      <c r="H1484" s="21" t="str">
        <f t="shared" si="231"/>
        <v/>
      </c>
      <c r="I1484" s="21" t="str">
        <f t="shared" si="232"/>
        <v/>
      </c>
      <c r="J1484" s="29" t="str">
        <f t="shared" si="233"/>
        <v/>
      </c>
      <c r="N1484" s="21" t="str">
        <f t="shared" si="234"/>
        <v/>
      </c>
      <c r="O1484" t="str">
        <f t="shared" si="235"/>
        <v/>
      </c>
      <c r="Q1484" s="29" t="str">
        <f t="shared" si="237"/>
        <v/>
      </c>
      <c r="S1484" t="str">
        <f t="shared" si="236"/>
        <v/>
      </c>
    </row>
    <row r="1485" spans="8:19" x14ac:dyDescent="0.3">
      <c r="H1485" s="21" t="str">
        <f t="shared" si="231"/>
        <v/>
      </c>
      <c r="I1485" s="21" t="str">
        <f t="shared" si="232"/>
        <v/>
      </c>
      <c r="J1485" s="29" t="str">
        <f t="shared" si="233"/>
        <v/>
      </c>
      <c r="N1485" s="21" t="str">
        <f t="shared" si="234"/>
        <v/>
      </c>
      <c r="O1485" t="str">
        <f t="shared" si="235"/>
        <v/>
      </c>
      <c r="Q1485" s="29" t="str">
        <f t="shared" si="237"/>
        <v/>
      </c>
      <c r="S1485" t="str">
        <f t="shared" si="236"/>
        <v/>
      </c>
    </row>
    <row r="1486" spans="8:19" x14ac:dyDescent="0.3">
      <c r="H1486" s="21" t="str">
        <f t="shared" si="231"/>
        <v/>
      </c>
      <c r="I1486" s="21" t="str">
        <f t="shared" si="232"/>
        <v/>
      </c>
      <c r="J1486" s="29" t="str">
        <f t="shared" si="233"/>
        <v/>
      </c>
      <c r="N1486" s="21" t="str">
        <f t="shared" si="234"/>
        <v/>
      </c>
      <c r="O1486" t="str">
        <f t="shared" si="235"/>
        <v/>
      </c>
      <c r="Q1486" s="29" t="str">
        <f t="shared" si="237"/>
        <v/>
      </c>
      <c r="S1486" t="str">
        <f t="shared" si="236"/>
        <v/>
      </c>
    </row>
    <row r="1487" spans="8:19" x14ac:dyDescent="0.3">
      <c r="H1487" s="21" t="str">
        <f t="shared" si="231"/>
        <v/>
      </c>
      <c r="I1487" s="21" t="str">
        <f t="shared" si="232"/>
        <v/>
      </c>
      <c r="J1487" s="29" t="str">
        <f t="shared" si="233"/>
        <v/>
      </c>
      <c r="N1487" s="21" t="str">
        <f t="shared" si="234"/>
        <v/>
      </c>
      <c r="O1487" t="str">
        <f t="shared" si="235"/>
        <v/>
      </c>
      <c r="Q1487" s="29" t="str">
        <f t="shared" si="237"/>
        <v/>
      </c>
      <c r="S1487" t="str">
        <f t="shared" si="236"/>
        <v/>
      </c>
    </row>
    <row r="1488" spans="8:19" x14ac:dyDescent="0.3">
      <c r="H1488" s="21" t="str">
        <f t="shared" si="231"/>
        <v/>
      </c>
      <c r="I1488" s="21" t="str">
        <f t="shared" si="232"/>
        <v/>
      </c>
      <c r="J1488" s="29" t="str">
        <f t="shared" si="233"/>
        <v/>
      </c>
      <c r="N1488" s="21" t="str">
        <f t="shared" si="234"/>
        <v/>
      </c>
      <c r="O1488" t="str">
        <f t="shared" si="235"/>
        <v/>
      </c>
      <c r="Q1488" s="29" t="str">
        <f t="shared" si="237"/>
        <v/>
      </c>
      <c r="S1488" t="str">
        <f t="shared" si="236"/>
        <v/>
      </c>
    </row>
    <row r="1489" spans="8:19" x14ac:dyDescent="0.3">
      <c r="H1489" s="21" t="str">
        <f t="shared" si="231"/>
        <v/>
      </c>
      <c r="I1489" s="21" t="str">
        <f t="shared" si="232"/>
        <v/>
      </c>
      <c r="J1489" s="29" t="str">
        <f t="shared" si="233"/>
        <v/>
      </c>
      <c r="N1489" s="21" t="str">
        <f t="shared" si="234"/>
        <v/>
      </c>
      <c r="O1489" t="str">
        <f t="shared" si="235"/>
        <v/>
      </c>
      <c r="Q1489" s="29" t="str">
        <f t="shared" si="237"/>
        <v/>
      </c>
      <c r="S1489" t="str">
        <f t="shared" si="236"/>
        <v/>
      </c>
    </row>
    <row r="1490" spans="8:19" x14ac:dyDescent="0.3">
      <c r="H1490" s="21" t="str">
        <f t="shared" si="231"/>
        <v/>
      </c>
      <c r="I1490" s="21" t="str">
        <f t="shared" si="232"/>
        <v/>
      </c>
      <c r="J1490" s="29" t="str">
        <f t="shared" si="233"/>
        <v/>
      </c>
      <c r="N1490" s="21" t="str">
        <f t="shared" si="234"/>
        <v/>
      </c>
      <c r="O1490" t="str">
        <f t="shared" si="235"/>
        <v/>
      </c>
      <c r="Q1490" s="29" t="str">
        <f t="shared" si="237"/>
        <v/>
      </c>
      <c r="S1490" t="str">
        <f t="shared" si="236"/>
        <v/>
      </c>
    </row>
    <row r="1491" spans="8:19" x14ac:dyDescent="0.3">
      <c r="H1491" s="21" t="str">
        <f t="shared" si="231"/>
        <v/>
      </c>
      <c r="I1491" s="21" t="str">
        <f t="shared" si="232"/>
        <v/>
      </c>
      <c r="J1491" s="29" t="str">
        <f t="shared" si="233"/>
        <v/>
      </c>
      <c r="N1491" s="21" t="str">
        <f t="shared" si="234"/>
        <v/>
      </c>
      <c r="O1491" t="str">
        <f t="shared" si="235"/>
        <v/>
      </c>
      <c r="Q1491" s="29" t="str">
        <f t="shared" si="237"/>
        <v/>
      </c>
      <c r="S1491" t="str">
        <f t="shared" si="236"/>
        <v/>
      </c>
    </row>
    <row r="1492" spans="8:19" x14ac:dyDescent="0.3">
      <c r="H1492" s="21" t="str">
        <f t="shared" si="231"/>
        <v/>
      </c>
      <c r="I1492" s="21" t="str">
        <f t="shared" si="232"/>
        <v/>
      </c>
      <c r="J1492" s="29" t="str">
        <f t="shared" si="233"/>
        <v/>
      </c>
      <c r="N1492" s="21" t="str">
        <f t="shared" si="234"/>
        <v/>
      </c>
      <c r="O1492" t="str">
        <f t="shared" si="235"/>
        <v/>
      </c>
      <c r="Q1492" s="29" t="str">
        <f t="shared" si="237"/>
        <v/>
      </c>
      <c r="S1492" t="str">
        <f t="shared" si="236"/>
        <v/>
      </c>
    </row>
    <row r="1493" spans="8:19" x14ac:dyDescent="0.3">
      <c r="H1493" s="21" t="str">
        <f t="shared" si="231"/>
        <v/>
      </c>
      <c r="I1493" s="21" t="str">
        <f t="shared" si="232"/>
        <v/>
      </c>
      <c r="J1493" s="29" t="str">
        <f t="shared" si="233"/>
        <v/>
      </c>
      <c r="N1493" s="21" t="str">
        <f t="shared" si="234"/>
        <v/>
      </c>
      <c r="O1493" t="str">
        <f t="shared" si="235"/>
        <v/>
      </c>
      <c r="Q1493" s="29" t="str">
        <f t="shared" si="237"/>
        <v/>
      </c>
      <c r="S1493" t="str">
        <f t="shared" si="236"/>
        <v/>
      </c>
    </row>
    <row r="1494" spans="8:19" x14ac:dyDescent="0.3">
      <c r="H1494" s="21" t="str">
        <f t="shared" si="231"/>
        <v/>
      </c>
      <c r="I1494" s="21" t="str">
        <f t="shared" si="232"/>
        <v/>
      </c>
      <c r="J1494" s="29" t="str">
        <f t="shared" si="233"/>
        <v/>
      </c>
      <c r="N1494" s="21" t="str">
        <f t="shared" si="234"/>
        <v/>
      </c>
      <c r="O1494" t="str">
        <f t="shared" si="235"/>
        <v/>
      </c>
      <c r="Q1494" s="29" t="str">
        <f t="shared" si="237"/>
        <v/>
      </c>
      <c r="S1494" t="str">
        <f t="shared" si="236"/>
        <v/>
      </c>
    </row>
    <row r="1495" spans="8:19" x14ac:dyDescent="0.3">
      <c r="H1495" s="21" t="str">
        <f t="shared" si="231"/>
        <v/>
      </c>
      <c r="I1495" s="21" t="str">
        <f t="shared" si="232"/>
        <v/>
      </c>
      <c r="J1495" s="29" t="str">
        <f t="shared" si="233"/>
        <v/>
      </c>
      <c r="N1495" s="21" t="str">
        <f t="shared" si="234"/>
        <v/>
      </c>
      <c r="O1495" t="str">
        <f t="shared" si="235"/>
        <v/>
      </c>
      <c r="Q1495" s="29" t="str">
        <f t="shared" si="237"/>
        <v/>
      </c>
      <c r="S1495" t="str">
        <f t="shared" si="236"/>
        <v/>
      </c>
    </row>
    <row r="1496" spans="8:19" x14ac:dyDescent="0.3">
      <c r="H1496" s="21" t="str">
        <f t="shared" si="231"/>
        <v/>
      </c>
      <c r="I1496" s="21" t="str">
        <f t="shared" si="232"/>
        <v/>
      </c>
      <c r="J1496" s="29" t="str">
        <f t="shared" si="233"/>
        <v/>
      </c>
      <c r="N1496" s="21" t="str">
        <f t="shared" si="234"/>
        <v/>
      </c>
      <c r="O1496" t="str">
        <f t="shared" si="235"/>
        <v/>
      </c>
      <c r="Q1496" s="29" t="str">
        <f t="shared" si="237"/>
        <v/>
      </c>
      <c r="S1496" t="str">
        <f t="shared" si="236"/>
        <v/>
      </c>
    </row>
    <row r="1497" spans="8:19" x14ac:dyDescent="0.3">
      <c r="H1497" s="21" t="str">
        <f t="shared" si="231"/>
        <v/>
      </c>
      <c r="I1497" s="21" t="str">
        <f t="shared" si="232"/>
        <v/>
      </c>
      <c r="J1497" s="29" t="str">
        <f t="shared" si="233"/>
        <v/>
      </c>
      <c r="N1497" s="21" t="str">
        <f t="shared" si="234"/>
        <v/>
      </c>
      <c r="O1497" t="str">
        <f t="shared" si="235"/>
        <v/>
      </c>
      <c r="Q1497" s="29" t="str">
        <f t="shared" si="237"/>
        <v/>
      </c>
      <c r="S1497" t="str">
        <f t="shared" si="236"/>
        <v/>
      </c>
    </row>
    <row r="1498" spans="8:19" x14ac:dyDescent="0.3">
      <c r="H1498" s="21" t="str">
        <f t="shared" si="231"/>
        <v/>
      </c>
      <c r="I1498" s="21" t="str">
        <f t="shared" si="232"/>
        <v/>
      </c>
      <c r="J1498" s="29" t="str">
        <f t="shared" si="233"/>
        <v/>
      </c>
      <c r="N1498" s="21" t="str">
        <f t="shared" si="234"/>
        <v/>
      </c>
      <c r="O1498" t="str">
        <f t="shared" si="235"/>
        <v/>
      </c>
      <c r="Q1498" s="29" t="str">
        <f t="shared" si="237"/>
        <v/>
      </c>
      <c r="S1498" t="str">
        <f t="shared" si="236"/>
        <v/>
      </c>
    </row>
    <row r="1499" spans="8:19" x14ac:dyDescent="0.3">
      <c r="H1499" s="21" t="str">
        <f t="shared" si="231"/>
        <v/>
      </c>
      <c r="I1499" s="21" t="str">
        <f t="shared" si="232"/>
        <v/>
      </c>
      <c r="J1499" s="29" t="str">
        <f t="shared" si="233"/>
        <v/>
      </c>
      <c r="N1499" s="21" t="str">
        <f t="shared" si="234"/>
        <v/>
      </c>
      <c r="O1499" t="str">
        <f t="shared" si="235"/>
        <v/>
      </c>
      <c r="Q1499" s="29" t="str">
        <f t="shared" si="237"/>
        <v/>
      </c>
      <c r="S1499" t="str">
        <f t="shared" si="236"/>
        <v/>
      </c>
    </row>
    <row r="1500" spans="8:19" x14ac:dyDescent="0.3">
      <c r="H1500" s="21" t="str">
        <f t="shared" si="231"/>
        <v/>
      </c>
      <c r="I1500" s="21" t="str">
        <f t="shared" si="232"/>
        <v/>
      </c>
      <c r="J1500" s="29" t="str">
        <f t="shared" si="233"/>
        <v/>
      </c>
      <c r="N1500" s="21" t="str">
        <f t="shared" si="234"/>
        <v/>
      </c>
      <c r="O1500" t="str">
        <f t="shared" si="235"/>
        <v/>
      </c>
      <c r="Q1500" s="29" t="str">
        <f t="shared" si="237"/>
        <v/>
      </c>
      <c r="S1500" t="str">
        <f t="shared" si="236"/>
        <v/>
      </c>
    </row>
    <row r="1501" spans="8:19" x14ac:dyDescent="0.3">
      <c r="H1501" s="21" t="str">
        <f t="shared" si="231"/>
        <v/>
      </c>
      <c r="I1501" s="21" t="str">
        <f t="shared" si="232"/>
        <v/>
      </c>
      <c r="J1501" s="29" t="str">
        <f t="shared" si="233"/>
        <v/>
      </c>
      <c r="N1501" s="21" t="str">
        <f t="shared" si="234"/>
        <v/>
      </c>
      <c r="O1501" t="str">
        <f t="shared" si="235"/>
        <v/>
      </c>
      <c r="Q1501" s="29" t="str">
        <f t="shared" si="237"/>
        <v/>
      </c>
      <c r="S1501" t="str">
        <f t="shared" si="236"/>
        <v/>
      </c>
    </row>
    <row r="1502" spans="8:19" x14ac:dyDescent="0.3">
      <c r="H1502" s="21" t="str">
        <f t="shared" si="231"/>
        <v/>
      </c>
      <c r="I1502" s="21" t="str">
        <f t="shared" si="232"/>
        <v/>
      </c>
      <c r="J1502" s="29" t="str">
        <f t="shared" si="233"/>
        <v/>
      </c>
      <c r="N1502" s="21" t="str">
        <f t="shared" si="234"/>
        <v/>
      </c>
      <c r="O1502" t="str">
        <f t="shared" si="235"/>
        <v/>
      </c>
      <c r="Q1502" s="29" t="str">
        <f t="shared" si="237"/>
        <v/>
      </c>
      <c r="S1502" t="str">
        <f t="shared" si="236"/>
        <v/>
      </c>
    </row>
    <row r="1503" spans="8:19" x14ac:dyDescent="0.3">
      <c r="H1503" s="21" t="str">
        <f t="shared" si="231"/>
        <v/>
      </c>
      <c r="I1503" s="21" t="str">
        <f t="shared" si="232"/>
        <v/>
      </c>
      <c r="J1503" s="29" t="str">
        <f t="shared" si="233"/>
        <v/>
      </c>
      <c r="N1503" s="21" t="str">
        <f t="shared" si="234"/>
        <v/>
      </c>
      <c r="O1503" t="str">
        <f t="shared" si="235"/>
        <v/>
      </c>
      <c r="Q1503" s="29" t="str">
        <f t="shared" si="237"/>
        <v/>
      </c>
      <c r="S1503" t="str">
        <f t="shared" si="236"/>
        <v/>
      </c>
    </row>
    <row r="1504" spans="8:19" x14ac:dyDescent="0.3">
      <c r="H1504" s="21"/>
      <c r="I1504" s="21" t="str">
        <f t="shared" si="232"/>
        <v/>
      </c>
      <c r="J1504" s="29" t="str">
        <f t="shared" si="233"/>
        <v/>
      </c>
    </row>
    <row r="1505" spans="8:10" x14ac:dyDescent="0.3">
      <c r="H1505" s="21"/>
      <c r="I1505" s="21" t="str">
        <f t="shared" si="232"/>
        <v/>
      </c>
      <c r="J1505" s="29" t="str">
        <f t="shared" si="233"/>
        <v/>
      </c>
    </row>
    <row r="1506" spans="8:10" x14ac:dyDescent="0.3">
      <c r="H1506" s="21"/>
      <c r="I1506" s="21" t="str">
        <f t="shared" si="232"/>
        <v/>
      </c>
      <c r="J1506" s="29" t="str">
        <f t="shared" si="233"/>
        <v/>
      </c>
    </row>
    <row r="1507" spans="8:10" x14ac:dyDescent="0.3">
      <c r="H1507" s="21"/>
      <c r="I1507" s="21" t="str">
        <f t="shared" si="232"/>
        <v/>
      </c>
      <c r="J1507" s="29" t="str">
        <f t="shared" si="233"/>
        <v/>
      </c>
    </row>
    <row r="1508" spans="8:10" x14ac:dyDescent="0.3">
      <c r="H1508" s="21"/>
      <c r="I1508" s="21" t="str">
        <f t="shared" si="232"/>
        <v/>
      </c>
      <c r="J1508" s="29" t="str">
        <f t="shared" si="233"/>
        <v/>
      </c>
    </row>
    <row r="1509" spans="8:10" x14ac:dyDescent="0.3">
      <c r="H1509" s="21"/>
      <c r="I1509" s="21" t="str">
        <f t="shared" si="232"/>
        <v/>
      </c>
      <c r="J1509" s="29" t="str">
        <f t="shared" si="233"/>
        <v/>
      </c>
    </row>
    <row r="1510" spans="8:10" x14ac:dyDescent="0.3">
      <c r="H1510" s="21"/>
      <c r="I1510" s="21" t="str">
        <f t="shared" si="232"/>
        <v/>
      </c>
      <c r="J1510" s="29" t="str">
        <f t="shared" si="233"/>
        <v/>
      </c>
    </row>
    <row r="1511" spans="8:10" x14ac:dyDescent="0.3">
      <c r="H1511" s="21"/>
      <c r="I1511" s="21" t="str">
        <f t="shared" si="232"/>
        <v/>
      </c>
      <c r="J1511" s="29" t="str">
        <f t="shared" si="233"/>
        <v/>
      </c>
    </row>
    <row r="1512" spans="8:10" x14ac:dyDescent="0.3">
      <c r="H1512" s="21"/>
      <c r="I1512" s="21"/>
    </row>
    <row r="1513" spans="8:10" x14ac:dyDescent="0.3">
      <c r="H1513" s="21"/>
      <c r="I1513" s="21"/>
    </row>
    <row r="1514" spans="8:10" x14ac:dyDescent="0.3">
      <c r="H1514" s="21"/>
      <c r="I1514" s="21"/>
    </row>
    <row r="1515" spans="8:10" x14ac:dyDescent="0.3">
      <c r="H1515" s="21"/>
      <c r="I1515" s="21"/>
    </row>
    <row r="1527" spans="8:10" x14ac:dyDescent="0.3">
      <c r="H1527" s="21" t="str">
        <f>+IF(G1527="","",V13+1)</f>
        <v/>
      </c>
      <c r="I1527" s="21"/>
      <c r="J1527" t="str">
        <f>+IF(G1527="","","FI-"&amp;$H$1+H1527)</f>
        <v/>
      </c>
    </row>
    <row r="1528" spans="8:10" x14ac:dyDescent="0.3">
      <c r="H1528" s="21" t="str">
        <f t="shared" ref="H1528:H1531" si="238">+IF(G1528="","",H1527+1)</f>
        <v/>
      </c>
      <c r="I1528" s="21"/>
      <c r="J1528" t="str">
        <f>+IF(G1528="","","FI-"&amp;$H$1+H1528)</f>
        <v/>
      </c>
    </row>
    <row r="1529" spans="8:10" x14ac:dyDescent="0.3">
      <c r="H1529" s="21" t="str">
        <f t="shared" si="238"/>
        <v/>
      </c>
      <c r="I1529" s="21"/>
      <c r="J1529" t="str">
        <f>+IF(G1529="","","FI-"&amp;$H$1+H1529)</f>
        <v/>
      </c>
    </row>
    <row r="1530" spans="8:10" x14ac:dyDescent="0.3">
      <c r="H1530" s="21" t="str">
        <f t="shared" si="238"/>
        <v/>
      </c>
      <c r="I1530" s="21"/>
    </row>
    <row r="1531" spans="8:10" x14ac:dyDescent="0.3">
      <c r="H1531" s="21" t="str">
        <f t="shared" si="238"/>
        <v/>
      </c>
      <c r="I1531" s="21"/>
    </row>
    <row r="1532" spans="8:10" x14ac:dyDescent="0.3">
      <c r="H1532" s="21"/>
      <c r="I1532" s="21"/>
    </row>
    <row r="1533" spans="8:10" x14ac:dyDescent="0.3">
      <c r="H1533" s="21"/>
      <c r="I1533" s="21"/>
    </row>
    <row r="1534" spans="8:10" x14ac:dyDescent="0.3">
      <c r="H1534" s="21"/>
      <c r="I1534" s="21"/>
    </row>
    <row r="1535" spans="8:10" x14ac:dyDescent="0.3">
      <c r="H1535" s="21"/>
      <c r="I1535" s="21"/>
    </row>
    <row r="1536" spans="8:10" x14ac:dyDescent="0.3">
      <c r="H1536" s="21"/>
      <c r="I153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604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20</v>
      </c>
      <c r="E3" s="4" t="s">
        <v>6</v>
      </c>
      <c r="F3" s="4" t="s">
        <v>21</v>
      </c>
      <c r="G3" s="4" t="s">
        <v>380</v>
      </c>
    </row>
    <row r="4" spans="1:7" x14ac:dyDescent="0.3">
      <c r="A4" t="s">
        <v>448</v>
      </c>
      <c r="B4" t="s">
        <v>449</v>
      </c>
      <c r="C4" t="s">
        <v>703</v>
      </c>
      <c r="D4" t="s">
        <v>450</v>
      </c>
      <c r="E4" t="s">
        <v>14</v>
      </c>
      <c r="F4" t="s">
        <v>457</v>
      </c>
      <c r="G4">
        <v>777</v>
      </c>
    </row>
    <row r="5" spans="1:7" x14ac:dyDescent="0.3">
      <c r="A5" t="s">
        <v>448</v>
      </c>
      <c r="B5" t="s">
        <v>449</v>
      </c>
      <c r="C5" t="s">
        <v>703</v>
      </c>
      <c r="D5" t="s">
        <v>450</v>
      </c>
      <c r="E5" t="s">
        <v>14</v>
      </c>
      <c r="F5" t="s">
        <v>458</v>
      </c>
      <c r="G5">
        <v>777</v>
      </c>
    </row>
    <row r="6" spans="1:7" x14ac:dyDescent="0.3">
      <c r="A6" t="s">
        <v>448</v>
      </c>
      <c r="B6" t="s">
        <v>449</v>
      </c>
      <c r="C6" t="s">
        <v>703</v>
      </c>
      <c r="D6" t="s">
        <v>450</v>
      </c>
      <c r="E6" t="s">
        <v>14</v>
      </c>
      <c r="F6" t="s">
        <v>459</v>
      </c>
      <c r="G6">
        <v>777</v>
      </c>
    </row>
    <row r="7" spans="1:7" x14ac:dyDescent="0.3">
      <c r="A7" t="s">
        <v>448</v>
      </c>
      <c r="B7" t="s">
        <v>449</v>
      </c>
      <c r="C7" t="s">
        <v>703</v>
      </c>
      <c r="D7" t="s">
        <v>450</v>
      </c>
      <c r="E7" t="s">
        <v>14</v>
      </c>
      <c r="F7" t="s">
        <v>460</v>
      </c>
      <c r="G7">
        <v>777</v>
      </c>
    </row>
    <row r="8" spans="1:7" x14ac:dyDescent="0.3">
      <c r="A8" t="s">
        <v>448</v>
      </c>
      <c r="B8" t="s">
        <v>449</v>
      </c>
      <c r="C8" t="s">
        <v>703</v>
      </c>
      <c r="D8" t="s">
        <v>450</v>
      </c>
      <c r="E8" t="s">
        <v>14</v>
      </c>
      <c r="F8" t="s">
        <v>461</v>
      </c>
      <c r="G8">
        <v>777</v>
      </c>
    </row>
    <row r="9" spans="1:7" x14ac:dyDescent="0.3">
      <c r="A9" t="s">
        <v>448</v>
      </c>
      <c r="B9" t="s">
        <v>449</v>
      </c>
      <c r="C9" t="s">
        <v>703</v>
      </c>
      <c r="D9" t="s">
        <v>450</v>
      </c>
      <c r="E9" t="s">
        <v>14</v>
      </c>
      <c r="F9" t="s">
        <v>462</v>
      </c>
      <c r="G9">
        <v>777</v>
      </c>
    </row>
    <row r="10" spans="1:7" x14ac:dyDescent="0.3">
      <c r="A10" t="s">
        <v>448</v>
      </c>
      <c r="B10" t="s">
        <v>449</v>
      </c>
      <c r="C10" t="s">
        <v>703</v>
      </c>
      <c r="D10" t="s">
        <v>450</v>
      </c>
      <c r="E10" t="s">
        <v>14</v>
      </c>
      <c r="F10" t="s">
        <v>463</v>
      </c>
      <c r="G10">
        <v>777</v>
      </c>
    </row>
    <row r="11" spans="1:7" x14ac:dyDescent="0.3">
      <c r="A11" t="s">
        <v>448</v>
      </c>
      <c r="B11" t="s">
        <v>449</v>
      </c>
      <c r="C11" t="s">
        <v>703</v>
      </c>
      <c r="D11" t="s">
        <v>450</v>
      </c>
      <c r="E11" t="s">
        <v>14</v>
      </c>
      <c r="F11" t="s">
        <v>464</v>
      </c>
      <c r="G11">
        <v>777</v>
      </c>
    </row>
    <row r="12" spans="1:7" x14ac:dyDescent="0.3">
      <c r="A12" t="s">
        <v>448</v>
      </c>
      <c r="B12" t="s">
        <v>449</v>
      </c>
      <c r="C12" t="s">
        <v>703</v>
      </c>
      <c r="D12" t="s">
        <v>450</v>
      </c>
      <c r="E12" t="s">
        <v>14</v>
      </c>
      <c r="F12" t="s">
        <v>465</v>
      </c>
      <c r="G12">
        <v>777</v>
      </c>
    </row>
    <row r="13" spans="1:7" x14ac:dyDescent="0.3">
      <c r="A13" t="s">
        <v>448</v>
      </c>
      <c r="B13" t="s">
        <v>449</v>
      </c>
      <c r="C13" t="s">
        <v>703</v>
      </c>
      <c r="D13" t="s">
        <v>450</v>
      </c>
      <c r="E13" t="s">
        <v>14</v>
      </c>
      <c r="F13" t="s">
        <v>466</v>
      </c>
      <c r="G13">
        <v>777</v>
      </c>
    </row>
    <row r="14" spans="1:7" x14ac:dyDescent="0.3">
      <c r="A14" t="s">
        <v>448</v>
      </c>
      <c r="B14" t="s">
        <v>449</v>
      </c>
      <c r="C14" t="s">
        <v>703</v>
      </c>
      <c r="D14" t="s">
        <v>450</v>
      </c>
      <c r="E14" t="s">
        <v>14</v>
      </c>
      <c r="F14" t="s">
        <v>467</v>
      </c>
      <c r="G14">
        <v>777</v>
      </c>
    </row>
    <row r="15" spans="1:7" x14ac:dyDescent="0.3">
      <c r="A15" t="s">
        <v>448</v>
      </c>
      <c r="B15" t="s">
        <v>449</v>
      </c>
      <c r="C15" t="s">
        <v>703</v>
      </c>
      <c r="D15" t="s">
        <v>450</v>
      </c>
      <c r="E15" t="s">
        <v>14</v>
      </c>
      <c r="F15" t="s">
        <v>468</v>
      </c>
      <c r="G15">
        <v>777</v>
      </c>
    </row>
    <row r="16" spans="1:7" x14ac:dyDescent="0.3">
      <c r="A16" t="s">
        <v>448</v>
      </c>
      <c r="B16" t="s">
        <v>449</v>
      </c>
      <c r="C16" t="s">
        <v>703</v>
      </c>
      <c r="D16" t="s">
        <v>450</v>
      </c>
      <c r="E16" t="s">
        <v>14</v>
      </c>
      <c r="F16" t="s">
        <v>469</v>
      </c>
      <c r="G16">
        <v>777</v>
      </c>
    </row>
    <row r="17" spans="1:7" x14ac:dyDescent="0.3">
      <c r="A17" t="s">
        <v>448</v>
      </c>
      <c r="B17" t="s">
        <v>449</v>
      </c>
      <c r="C17" t="s">
        <v>703</v>
      </c>
      <c r="D17" t="s">
        <v>450</v>
      </c>
      <c r="E17" t="s">
        <v>14</v>
      </c>
      <c r="F17" t="s">
        <v>470</v>
      </c>
      <c r="G17">
        <v>777</v>
      </c>
    </row>
    <row r="18" spans="1:7" x14ac:dyDescent="0.3">
      <c r="A18" t="s">
        <v>448</v>
      </c>
      <c r="B18" t="s">
        <v>449</v>
      </c>
      <c r="C18" t="s">
        <v>703</v>
      </c>
      <c r="D18" t="s">
        <v>450</v>
      </c>
      <c r="E18" t="s">
        <v>14</v>
      </c>
      <c r="F18" t="s">
        <v>471</v>
      </c>
      <c r="G18">
        <v>777</v>
      </c>
    </row>
    <row r="19" spans="1:7" x14ac:dyDescent="0.3">
      <c r="A19" t="s">
        <v>448</v>
      </c>
      <c r="B19" t="s">
        <v>449</v>
      </c>
      <c r="C19" t="s">
        <v>703</v>
      </c>
      <c r="D19" t="s">
        <v>450</v>
      </c>
      <c r="E19" t="s">
        <v>14</v>
      </c>
      <c r="F19" t="s">
        <v>472</v>
      </c>
      <c r="G19">
        <v>777</v>
      </c>
    </row>
    <row r="20" spans="1:7" x14ac:dyDescent="0.3">
      <c r="A20" t="s">
        <v>448</v>
      </c>
      <c r="B20" t="s">
        <v>449</v>
      </c>
      <c r="C20" t="s">
        <v>703</v>
      </c>
      <c r="D20" t="s">
        <v>450</v>
      </c>
      <c r="E20" t="s">
        <v>14</v>
      </c>
      <c r="F20" t="s">
        <v>473</v>
      </c>
      <c r="G20">
        <v>777</v>
      </c>
    </row>
    <row r="21" spans="1:7" x14ac:dyDescent="0.3">
      <c r="A21" t="s">
        <v>448</v>
      </c>
      <c r="B21" t="s">
        <v>449</v>
      </c>
      <c r="C21" t="s">
        <v>703</v>
      </c>
      <c r="D21" t="s">
        <v>450</v>
      </c>
      <c r="E21" t="s">
        <v>14</v>
      </c>
      <c r="F21" t="s">
        <v>474</v>
      </c>
      <c r="G21">
        <v>777</v>
      </c>
    </row>
    <row r="22" spans="1:7" x14ac:dyDescent="0.3">
      <c r="A22" t="s">
        <v>448</v>
      </c>
      <c r="B22" t="s">
        <v>449</v>
      </c>
      <c r="C22" t="s">
        <v>703</v>
      </c>
      <c r="D22" t="s">
        <v>450</v>
      </c>
      <c r="E22" t="s">
        <v>14</v>
      </c>
      <c r="F22" t="s">
        <v>475</v>
      </c>
      <c r="G22">
        <v>777</v>
      </c>
    </row>
    <row r="23" spans="1:7" x14ac:dyDescent="0.3">
      <c r="A23" t="s">
        <v>448</v>
      </c>
      <c r="B23" t="s">
        <v>449</v>
      </c>
      <c r="C23" t="s">
        <v>703</v>
      </c>
      <c r="D23" t="s">
        <v>450</v>
      </c>
      <c r="E23" t="s">
        <v>14</v>
      </c>
      <c r="F23" t="s">
        <v>476</v>
      </c>
      <c r="G23">
        <v>777</v>
      </c>
    </row>
    <row r="24" spans="1:7" x14ac:dyDescent="0.3">
      <c r="A24" t="s">
        <v>448</v>
      </c>
      <c r="B24" t="s">
        <v>449</v>
      </c>
      <c r="C24" t="s">
        <v>703</v>
      </c>
      <c r="D24" t="s">
        <v>450</v>
      </c>
      <c r="E24" t="s">
        <v>14</v>
      </c>
      <c r="F24" t="s">
        <v>477</v>
      </c>
      <c r="G24">
        <v>777</v>
      </c>
    </row>
    <row r="25" spans="1:7" x14ac:dyDescent="0.3">
      <c r="A25" t="s">
        <v>448</v>
      </c>
      <c r="B25" t="s">
        <v>449</v>
      </c>
      <c r="C25" t="s">
        <v>703</v>
      </c>
      <c r="D25" t="s">
        <v>450</v>
      </c>
      <c r="E25" t="s">
        <v>14</v>
      </c>
      <c r="F25" t="s">
        <v>478</v>
      </c>
      <c r="G25">
        <v>777</v>
      </c>
    </row>
    <row r="26" spans="1:7" x14ac:dyDescent="0.3">
      <c r="A26" t="s">
        <v>448</v>
      </c>
      <c r="B26" t="s">
        <v>449</v>
      </c>
      <c r="C26" t="s">
        <v>703</v>
      </c>
      <c r="D26" t="s">
        <v>450</v>
      </c>
      <c r="E26" t="s">
        <v>14</v>
      </c>
      <c r="F26" t="s">
        <v>479</v>
      </c>
      <c r="G26">
        <v>777</v>
      </c>
    </row>
    <row r="27" spans="1:7" x14ac:dyDescent="0.3">
      <c r="A27" t="s">
        <v>448</v>
      </c>
      <c r="B27" t="s">
        <v>449</v>
      </c>
      <c r="C27" t="s">
        <v>703</v>
      </c>
      <c r="D27" t="s">
        <v>450</v>
      </c>
      <c r="E27" t="s">
        <v>14</v>
      </c>
      <c r="F27" t="s">
        <v>480</v>
      </c>
      <c r="G27">
        <v>777</v>
      </c>
    </row>
    <row r="28" spans="1:7" x14ac:dyDescent="0.3">
      <c r="A28" t="s">
        <v>448</v>
      </c>
      <c r="B28" t="s">
        <v>449</v>
      </c>
      <c r="C28" t="s">
        <v>703</v>
      </c>
      <c r="D28" t="s">
        <v>450</v>
      </c>
      <c r="E28" t="s">
        <v>14</v>
      </c>
      <c r="F28" t="s">
        <v>481</v>
      </c>
      <c r="G28">
        <v>777</v>
      </c>
    </row>
    <row r="29" spans="1:7" x14ac:dyDescent="0.3">
      <c r="A29" t="s">
        <v>448</v>
      </c>
      <c r="B29" t="s">
        <v>449</v>
      </c>
      <c r="C29" t="s">
        <v>703</v>
      </c>
      <c r="D29" t="s">
        <v>450</v>
      </c>
      <c r="E29" t="s">
        <v>14</v>
      </c>
      <c r="F29" t="s">
        <v>482</v>
      </c>
      <c r="G29">
        <v>777</v>
      </c>
    </row>
    <row r="30" spans="1:7" x14ac:dyDescent="0.3">
      <c r="A30" t="s">
        <v>448</v>
      </c>
      <c r="B30" t="s">
        <v>449</v>
      </c>
      <c r="C30" t="s">
        <v>703</v>
      </c>
      <c r="D30" t="s">
        <v>450</v>
      </c>
      <c r="E30" t="s">
        <v>14</v>
      </c>
      <c r="F30" t="s">
        <v>483</v>
      </c>
      <c r="G30">
        <v>777</v>
      </c>
    </row>
    <row r="31" spans="1:7" x14ac:dyDescent="0.3">
      <c r="A31" t="s">
        <v>448</v>
      </c>
      <c r="B31" t="s">
        <v>449</v>
      </c>
      <c r="C31" t="s">
        <v>703</v>
      </c>
      <c r="D31" t="s">
        <v>450</v>
      </c>
      <c r="E31" t="s">
        <v>14</v>
      </c>
      <c r="F31" t="s">
        <v>484</v>
      </c>
      <c r="G31">
        <v>777</v>
      </c>
    </row>
    <row r="32" spans="1:7" x14ac:dyDescent="0.3">
      <c r="A32" t="s">
        <v>448</v>
      </c>
      <c r="B32" t="s">
        <v>449</v>
      </c>
      <c r="C32" t="s">
        <v>703</v>
      </c>
      <c r="D32" t="s">
        <v>450</v>
      </c>
      <c r="E32" t="s">
        <v>14</v>
      </c>
      <c r="F32" t="s">
        <v>485</v>
      </c>
      <c r="G32">
        <v>777</v>
      </c>
    </row>
    <row r="33" spans="1:7" x14ac:dyDescent="0.3">
      <c r="A33" t="s">
        <v>448</v>
      </c>
      <c r="B33" t="s">
        <v>449</v>
      </c>
      <c r="C33" t="s">
        <v>703</v>
      </c>
      <c r="D33" t="s">
        <v>450</v>
      </c>
      <c r="E33" t="s">
        <v>14</v>
      </c>
      <c r="F33" t="s">
        <v>486</v>
      </c>
      <c r="G33">
        <v>777</v>
      </c>
    </row>
    <row r="34" spans="1:7" x14ac:dyDescent="0.3">
      <c r="A34" t="s">
        <v>448</v>
      </c>
      <c r="B34" t="s">
        <v>449</v>
      </c>
      <c r="C34" t="s">
        <v>703</v>
      </c>
      <c r="D34" t="s">
        <v>450</v>
      </c>
      <c r="E34" t="s">
        <v>14</v>
      </c>
      <c r="F34" t="s">
        <v>487</v>
      </c>
      <c r="G34">
        <v>777</v>
      </c>
    </row>
    <row r="35" spans="1:7" x14ac:dyDescent="0.3">
      <c r="A35" t="s">
        <v>448</v>
      </c>
      <c r="B35" t="s">
        <v>449</v>
      </c>
      <c r="C35" t="s">
        <v>703</v>
      </c>
      <c r="D35" t="s">
        <v>450</v>
      </c>
      <c r="E35" t="s">
        <v>14</v>
      </c>
      <c r="F35" t="s">
        <v>488</v>
      </c>
      <c r="G35">
        <v>777</v>
      </c>
    </row>
    <row r="36" spans="1:7" x14ac:dyDescent="0.3">
      <c r="A36" t="s">
        <v>448</v>
      </c>
      <c r="B36" t="s">
        <v>449</v>
      </c>
      <c r="C36" t="s">
        <v>703</v>
      </c>
      <c r="D36" t="s">
        <v>450</v>
      </c>
      <c r="E36" t="s">
        <v>14</v>
      </c>
      <c r="F36" t="s">
        <v>489</v>
      </c>
      <c r="G36">
        <v>777</v>
      </c>
    </row>
    <row r="37" spans="1:7" x14ac:dyDescent="0.3">
      <c r="A37" t="s">
        <v>448</v>
      </c>
      <c r="B37" t="s">
        <v>449</v>
      </c>
      <c r="C37" t="s">
        <v>703</v>
      </c>
      <c r="D37" t="s">
        <v>450</v>
      </c>
      <c r="E37" t="s">
        <v>14</v>
      </c>
      <c r="F37" t="s">
        <v>490</v>
      </c>
      <c r="G37">
        <v>777</v>
      </c>
    </row>
    <row r="38" spans="1:7" x14ac:dyDescent="0.3">
      <c r="A38" t="s">
        <v>448</v>
      </c>
      <c r="B38" t="s">
        <v>449</v>
      </c>
      <c r="C38" t="s">
        <v>703</v>
      </c>
      <c r="D38" t="s">
        <v>450</v>
      </c>
      <c r="E38" t="s">
        <v>14</v>
      </c>
      <c r="F38" t="s">
        <v>491</v>
      </c>
      <c r="G38">
        <v>777</v>
      </c>
    </row>
    <row r="39" spans="1:7" x14ac:dyDescent="0.3">
      <c r="A39" t="s">
        <v>448</v>
      </c>
      <c r="B39" t="s">
        <v>449</v>
      </c>
      <c r="C39" t="s">
        <v>703</v>
      </c>
      <c r="D39" t="s">
        <v>450</v>
      </c>
      <c r="E39" t="s">
        <v>14</v>
      </c>
      <c r="F39" t="s">
        <v>492</v>
      </c>
      <c r="G39">
        <v>777</v>
      </c>
    </row>
    <row r="40" spans="1:7" x14ac:dyDescent="0.3">
      <c r="A40" t="s">
        <v>448</v>
      </c>
      <c r="B40" t="s">
        <v>449</v>
      </c>
      <c r="C40" t="s">
        <v>703</v>
      </c>
      <c r="D40" t="s">
        <v>450</v>
      </c>
      <c r="E40" t="s">
        <v>14</v>
      </c>
      <c r="F40" t="s">
        <v>493</v>
      </c>
      <c r="G40">
        <v>777</v>
      </c>
    </row>
    <row r="41" spans="1:7" x14ac:dyDescent="0.3">
      <c r="A41" t="s">
        <v>448</v>
      </c>
      <c r="B41" t="s">
        <v>449</v>
      </c>
      <c r="C41" t="s">
        <v>703</v>
      </c>
      <c r="D41" t="s">
        <v>450</v>
      </c>
      <c r="E41" t="s">
        <v>14</v>
      </c>
      <c r="F41" t="s">
        <v>494</v>
      </c>
      <c r="G41">
        <v>777</v>
      </c>
    </row>
    <row r="42" spans="1:7" x14ac:dyDescent="0.3">
      <c r="A42" t="s">
        <v>448</v>
      </c>
      <c r="B42" t="s">
        <v>449</v>
      </c>
      <c r="C42" t="s">
        <v>703</v>
      </c>
      <c r="D42" t="s">
        <v>450</v>
      </c>
      <c r="E42" t="s">
        <v>14</v>
      </c>
      <c r="F42" t="s">
        <v>624</v>
      </c>
      <c r="G42">
        <v>777</v>
      </c>
    </row>
    <row r="43" spans="1:7" x14ac:dyDescent="0.3">
      <c r="A43" t="s">
        <v>448</v>
      </c>
      <c r="B43" t="s">
        <v>449</v>
      </c>
      <c r="C43" t="s">
        <v>703</v>
      </c>
      <c r="D43" t="s">
        <v>450</v>
      </c>
      <c r="E43" t="s">
        <v>14</v>
      </c>
      <c r="F43" t="s">
        <v>627</v>
      </c>
      <c r="G43">
        <v>777</v>
      </c>
    </row>
    <row r="44" spans="1:7" x14ac:dyDescent="0.3">
      <c r="A44" t="s">
        <v>448</v>
      </c>
      <c r="B44" t="s">
        <v>449</v>
      </c>
      <c r="C44" t="s">
        <v>703</v>
      </c>
      <c r="D44" t="s">
        <v>450</v>
      </c>
      <c r="E44" t="s">
        <v>14</v>
      </c>
      <c r="F44" t="s">
        <v>628</v>
      </c>
      <c r="G44">
        <v>777</v>
      </c>
    </row>
    <row r="45" spans="1:7" x14ac:dyDescent="0.3">
      <c r="A45" t="s">
        <v>448</v>
      </c>
      <c r="B45" t="s">
        <v>449</v>
      </c>
      <c r="C45" t="s">
        <v>703</v>
      </c>
      <c r="D45" t="s">
        <v>450</v>
      </c>
      <c r="E45" t="s">
        <v>14</v>
      </c>
      <c r="F45" t="s">
        <v>629</v>
      </c>
      <c r="G45">
        <v>777</v>
      </c>
    </row>
    <row r="46" spans="1:7" x14ac:dyDescent="0.3">
      <c r="A46" t="s">
        <v>448</v>
      </c>
      <c r="B46" t="s">
        <v>449</v>
      </c>
      <c r="C46" t="s">
        <v>703</v>
      </c>
      <c r="D46" t="s">
        <v>450</v>
      </c>
      <c r="E46" t="s">
        <v>14</v>
      </c>
      <c r="F46" t="s">
        <v>630</v>
      </c>
      <c r="G46">
        <v>777</v>
      </c>
    </row>
    <row r="47" spans="1:7" x14ac:dyDescent="0.3">
      <c r="A47" t="s">
        <v>448</v>
      </c>
      <c r="B47" t="s">
        <v>449</v>
      </c>
      <c r="C47" t="s">
        <v>703</v>
      </c>
      <c r="D47" t="s">
        <v>450</v>
      </c>
      <c r="E47" t="s">
        <v>14</v>
      </c>
      <c r="F47" t="s">
        <v>631</v>
      </c>
      <c r="G47">
        <v>777</v>
      </c>
    </row>
    <row r="48" spans="1:7" x14ac:dyDescent="0.3">
      <c r="A48" t="s">
        <v>448</v>
      </c>
      <c r="B48" t="s">
        <v>449</v>
      </c>
      <c r="C48" t="s">
        <v>703</v>
      </c>
      <c r="D48" t="s">
        <v>450</v>
      </c>
      <c r="E48" t="s">
        <v>14</v>
      </c>
      <c r="F48" t="s">
        <v>632</v>
      </c>
      <c r="G48">
        <v>777</v>
      </c>
    </row>
    <row r="49" spans="1:7" x14ac:dyDescent="0.3">
      <c r="A49" t="s">
        <v>448</v>
      </c>
      <c r="B49" t="s">
        <v>449</v>
      </c>
      <c r="C49" t="s">
        <v>703</v>
      </c>
      <c r="D49" t="s">
        <v>450</v>
      </c>
      <c r="E49" t="s">
        <v>14</v>
      </c>
      <c r="F49" t="s">
        <v>633</v>
      </c>
      <c r="G49">
        <v>777</v>
      </c>
    </row>
    <row r="50" spans="1:7" x14ac:dyDescent="0.3">
      <c r="A50" t="s">
        <v>448</v>
      </c>
      <c r="B50" t="s">
        <v>449</v>
      </c>
      <c r="C50" t="s">
        <v>697</v>
      </c>
      <c r="D50" t="s">
        <v>450</v>
      </c>
      <c r="E50" t="s">
        <v>652</v>
      </c>
      <c r="F50" t="s">
        <v>454</v>
      </c>
      <c r="G50">
        <v>777</v>
      </c>
    </row>
    <row r="51" spans="1:7" x14ac:dyDescent="0.3">
      <c r="A51" t="s">
        <v>448</v>
      </c>
      <c r="B51" t="s">
        <v>449</v>
      </c>
      <c r="C51" t="s">
        <v>697</v>
      </c>
      <c r="D51" t="s">
        <v>450</v>
      </c>
      <c r="E51" t="s">
        <v>686</v>
      </c>
      <c r="F51" t="s">
        <v>454</v>
      </c>
      <c r="G51">
        <v>777</v>
      </c>
    </row>
    <row r="52" spans="1:7" x14ac:dyDescent="0.3">
      <c r="A52" t="s">
        <v>448</v>
      </c>
      <c r="B52" t="s">
        <v>449</v>
      </c>
      <c r="C52" t="s">
        <v>697</v>
      </c>
      <c r="D52" t="s">
        <v>450</v>
      </c>
      <c r="E52" t="s">
        <v>638</v>
      </c>
      <c r="F52" t="s">
        <v>454</v>
      </c>
      <c r="G52">
        <v>777</v>
      </c>
    </row>
    <row r="53" spans="1:7" x14ac:dyDescent="0.3">
      <c r="A53" t="s">
        <v>448</v>
      </c>
      <c r="B53" t="s">
        <v>449</v>
      </c>
      <c r="C53" t="s">
        <v>697</v>
      </c>
      <c r="D53" t="s">
        <v>450</v>
      </c>
      <c r="E53" t="s">
        <v>639</v>
      </c>
      <c r="F53" t="s">
        <v>454</v>
      </c>
      <c r="G53">
        <v>777</v>
      </c>
    </row>
    <row r="54" spans="1:7" x14ac:dyDescent="0.3">
      <c r="A54" t="s">
        <v>448</v>
      </c>
      <c r="B54" t="s">
        <v>449</v>
      </c>
      <c r="C54" t="s">
        <v>697</v>
      </c>
      <c r="D54" t="s">
        <v>450</v>
      </c>
      <c r="E54" t="s">
        <v>640</v>
      </c>
      <c r="F54" t="s">
        <v>454</v>
      </c>
      <c r="G54">
        <v>777</v>
      </c>
    </row>
    <row r="55" spans="1:7" x14ac:dyDescent="0.3">
      <c r="A55" t="s">
        <v>448</v>
      </c>
      <c r="B55" t="s">
        <v>449</v>
      </c>
      <c r="C55" t="s">
        <v>697</v>
      </c>
      <c r="D55" t="s">
        <v>450</v>
      </c>
      <c r="E55" t="s">
        <v>641</v>
      </c>
      <c r="F55" t="s">
        <v>454</v>
      </c>
      <c r="G55">
        <v>777</v>
      </c>
    </row>
    <row r="56" spans="1:7" x14ac:dyDescent="0.3">
      <c r="A56" t="s">
        <v>448</v>
      </c>
      <c r="B56" t="s">
        <v>449</v>
      </c>
      <c r="C56" t="s">
        <v>697</v>
      </c>
      <c r="D56" t="s">
        <v>450</v>
      </c>
      <c r="E56" t="s">
        <v>642</v>
      </c>
      <c r="F56" t="s">
        <v>454</v>
      </c>
      <c r="G56">
        <v>777</v>
      </c>
    </row>
    <row r="57" spans="1:7" x14ac:dyDescent="0.3">
      <c r="A57" t="s">
        <v>448</v>
      </c>
      <c r="B57" t="s">
        <v>449</v>
      </c>
      <c r="C57" t="s">
        <v>697</v>
      </c>
      <c r="D57" t="s">
        <v>450</v>
      </c>
      <c r="E57" t="s">
        <v>643</v>
      </c>
      <c r="F57" t="s">
        <v>454</v>
      </c>
      <c r="G57">
        <v>777</v>
      </c>
    </row>
    <row r="58" spans="1:7" x14ac:dyDescent="0.3">
      <c r="A58" t="s">
        <v>448</v>
      </c>
      <c r="B58" t="s">
        <v>449</v>
      </c>
      <c r="C58" t="s">
        <v>697</v>
      </c>
      <c r="D58" t="s">
        <v>450</v>
      </c>
      <c r="E58" t="s">
        <v>644</v>
      </c>
      <c r="F58" t="s">
        <v>454</v>
      </c>
      <c r="G58">
        <v>777</v>
      </c>
    </row>
    <row r="59" spans="1:7" x14ac:dyDescent="0.3">
      <c r="A59" t="s">
        <v>448</v>
      </c>
      <c r="B59" t="s">
        <v>449</v>
      </c>
      <c r="C59" t="s">
        <v>697</v>
      </c>
      <c r="D59" t="s">
        <v>450</v>
      </c>
      <c r="E59" t="s">
        <v>645</v>
      </c>
      <c r="F59" t="s">
        <v>454</v>
      </c>
      <c r="G59">
        <v>777</v>
      </c>
    </row>
    <row r="60" spans="1:7" x14ac:dyDescent="0.3">
      <c r="A60" t="s">
        <v>448</v>
      </c>
      <c r="B60" t="s">
        <v>449</v>
      </c>
      <c r="C60" t="s">
        <v>697</v>
      </c>
      <c r="D60" t="s">
        <v>450</v>
      </c>
      <c r="E60" t="s">
        <v>646</v>
      </c>
      <c r="F60" t="s">
        <v>454</v>
      </c>
      <c r="G60">
        <v>777</v>
      </c>
    </row>
    <row r="61" spans="1:7" x14ac:dyDescent="0.3">
      <c r="A61" t="s">
        <v>448</v>
      </c>
      <c r="B61" t="s">
        <v>449</v>
      </c>
      <c r="C61" t="s">
        <v>697</v>
      </c>
      <c r="D61" t="s">
        <v>450</v>
      </c>
      <c r="E61" t="s">
        <v>648</v>
      </c>
      <c r="F61" t="s">
        <v>454</v>
      </c>
      <c r="G61">
        <v>777</v>
      </c>
    </row>
    <row r="62" spans="1:7" x14ac:dyDescent="0.3">
      <c r="A62" t="s">
        <v>448</v>
      </c>
      <c r="B62" t="s">
        <v>449</v>
      </c>
      <c r="C62" t="s">
        <v>697</v>
      </c>
      <c r="D62" t="s">
        <v>450</v>
      </c>
      <c r="E62" t="s">
        <v>649</v>
      </c>
      <c r="F62" t="s">
        <v>454</v>
      </c>
      <c r="G62">
        <v>777</v>
      </c>
    </row>
    <row r="63" spans="1:7" x14ac:dyDescent="0.3">
      <c r="A63" t="s">
        <v>448</v>
      </c>
      <c r="B63" t="s">
        <v>449</v>
      </c>
      <c r="C63" t="s">
        <v>697</v>
      </c>
      <c r="D63" t="s">
        <v>450</v>
      </c>
      <c r="E63" t="s">
        <v>668</v>
      </c>
      <c r="F63" t="s">
        <v>454</v>
      </c>
      <c r="G63">
        <v>777</v>
      </c>
    </row>
    <row r="64" spans="1:7" x14ac:dyDescent="0.3">
      <c r="A64" t="s">
        <v>448</v>
      </c>
      <c r="B64" t="s">
        <v>449</v>
      </c>
      <c r="C64" t="s">
        <v>697</v>
      </c>
      <c r="D64" t="s">
        <v>450</v>
      </c>
      <c r="E64" t="s">
        <v>650</v>
      </c>
      <c r="F64" t="s">
        <v>454</v>
      </c>
      <c r="G64">
        <v>777</v>
      </c>
    </row>
    <row r="65" spans="1:7" x14ac:dyDescent="0.3">
      <c r="A65" t="s">
        <v>448</v>
      </c>
      <c r="B65" t="s">
        <v>449</v>
      </c>
      <c r="C65" t="s">
        <v>697</v>
      </c>
      <c r="D65" t="s">
        <v>450</v>
      </c>
      <c r="E65" t="s">
        <v>651</v>
      </c>
      <c r="F65" t="s">
        <v>454</v>
      </c>
      <c r="G65">
        <v>777</v>
      </c>
    </row>
    <row r="66" spans="1:7" x14ac:dyDescent="0.3">
      <c r="A66" t="s">
        <v>448</v>
      </c>
      <c r="B66" t="s">
        <v>449</v>
      </c>
      <c r="C66" t="s">
        <v>697</v>
      </c>
      <c r="D66" t="s">
        <v>450</v>
      </c>
      <c r="E66" t="s">
        <v>653</v>
      </c>
      <c r="F66" t="s">
        <v>454</v>
      </c>
      <c r="G66">
        <v>777</v>
      </c>
    </row>
    <row r="67" spans="1:7" x14ac:dyDescent="0.3">
      <c r="A67" t="s">
        <v>448</v>
      </c>
      <c r="B67" t="s">
        <v>449</v>
      </c>
      <c r="C67" t="s">
        <v>697</v>
      </c>
      <c r="D67" t="s">
        <v>450</v>
      </c>
      <c r="E67" t="s">
        <v>655</v>
      </c>
      <c r="F67" t="s">
        <v>454</v>
      </c>
      <c r="G67">
        <v>777</v>
      </c>
    </row>
    <row r="68" spans="1:7" x14ac:dyDescent="0.3">
      <c r="A68" t="s">
        <v>448</v>
      </c>
      <c r="B68" t="s">
        <v>449</v>
      </c>
      <c r="C68" t="s">
        <v>697</v>
      </c>
      <c r="D68" t="s">
        <v>450</v>
      </c>
      <c r="E68" t="s">
        <v>688</v>
      </c>
      <c r="F68" t="s">
        <v>454</v>
      </c>
      <c r="G68">
        <v>777</v>
      </c>
    </row>
    <row r="69" spans="1:7" x14ac:dyDescent="0.3">
      <c r="A69" t="s">
        <v>448</v>
      </c>
      <c r="B69" t="s">
        <v>449</v>
      </c>
      <c r="C69" t="s">
        <v>697</v>
      </c>
      <c r="D69" t="s">
        <v>450</v>
      </c>
      <c r="E69" t="s">
        <v>637</v>
      </c>
      <c r="F69" t="s">
        <v>454</v>
      </c>
      <c r="G69">
        <v>777</v>
      </c>
    </row>
    <row r="70" spans="1:7" x14ac:dyDescent="0.3">
      <c r="A70" t="s">
        <v>448</v>
      </c>
      <c r="B70" t="s">
        <v>449</v>
      </c>
      <c r="C70" t="s">
        <v>697</v>
      </c>
      <c r="D70" t="s">
        <v>450</v>
      </c>
      <c r="E70" t="s">
        <v>656</v>
      </c>
      <c r="F70" t="s">
        <v>454</v>
      </c>
      <c r="G70">
        <v>777</v>
      </c>
    </row>
    <row r="71" spans="1:7" x14ac:dyDescent="0.3">
      <c r="A71" t="s">
        <v>448</v>
      </c>
      <c r="B71" t="s">
        <v>449</v>
      </c>
      <c r="C71" t="s">
        <v>697</v>
      </c>
      <c r="D71" t="s">
        <v>450</v>
      </c>
      <c r="E71" t="s">
        <v>694</v>
      </c>
      <c r="F71" t="s">
        <v>454</v>
      </c>
      <c r="G71">
        <v>777</v>
      </c>
    </row>
    <row r="72" spans="1:7" x14ac:dyDescent="0.3">
      <c r="A72" t="s">
        <v>448</v>
      </c>
      <c r="B72" t="s">
        <v>449</v>
      </c>
      <c r="C72" t="s">
        <v>697</v>
      </c>
      <c r="D72" t="s">
        <v>450</v>
      </c>
      <c r="E72" t="s">
        <v>679</v>
      </c>
      <c r="F72" t="s">
        <v>454</v>
      </c>
      <c r="G72">
        <v>777</v>
      </c>
    </row>
    <row r="73" spans="1:7" x14ac:dyDescent="0.3">
      <c r="A73" t="s">
        <v>448</v>
      </c>
      <c r="B73" t="s">
        <v>449</v>
      </c>
      <c r="C73" t="s">
        <v>697</v>
      </c>
      <c r="D73" t="s">
        <v>450</v>
      </c>
      <c r="E73" t="s">
        <v>657</v>
      </c>
      <c r="F73" t="s">
        <v>454</v>
      </c>
      <c r="G73">
        <v>777</v>
      </c>
    </row>
    <row r="74" spans="1:7" x14ac:dyDescent="0.3">
      <c r="A74" t="s">
        <v>448</v>
      </c>
      <c r="B74" t="s">
        <v>449</v>
      </c>
      <c r="C74" t="s">
        <v>697</v>
      </c>
      <c r="D74" t="s">
        <v>450</v>
      </c>
      <c r="E74" t="s">
        <v>658</v>
      </c>
      <c r="F74" t="s">
        <v>454</v>
      </c>
      <c r="G74">
        <v>777</v>
      </c>
    </row>
    <row r="75" spans="1:7" x14ac:dyDescent="0.3">
      <c r="A75" t="s">
        <v>448</v>
      </c>
      <c r="B75" t="s">
        <v>449</v>
      </c>
      <c r="C75" t="s">
        <v>697</v>
      </c>
      <c r="D75" t="s">
        <v>450</v>
      </c>
      <c r="E75" t="s">
        <v>660</v>
      </c>
      <c r="F75" t="s">
        <v>454</v>
      </c>
      <c r="G75">
        <v>777</v>
      </c>
    </row>
    <row r="76" spans="1:7" x14ac:dyDescent="0.3">
      <c r="A76" t="s">
        <v>448</v>
      </c>
      <c r="B76" t="s">
        <v>449</v>
      </c>
      <c r="C76" t="s">
        <v>697</v>
      </c>
      <c r="D76" t="s">
        <v>450</v>
      </c>
      <c r="E76" t="s">
        <v>662</v>
      </c>
      <c r="F76" t="s">
        <v>454</v>
      </c>
      <c r="G76">
        <v>777</v>
      </c>
    </row>
    <row r="77" spans="1:7" x14ac:dyDescent="0.3">
      <c r="A77" t="s">
        <v>448</v>
      </c>
      <c r="B77" t="s">
        <v>449</v>
      </c>
      <c r="C77" t="s">
        <v>697</v>
      </c>
      <c r="D77" t="s">
        <v>450</v>
      </c>
      <c r="E77" t="s">
        <v>664</v>
      </c>
      <c r="F77" t="s">
        <v>454</v>
      </c>
      <c r="G77">
        <v>777</v>
      </c>
    </row>
    <row r="78" spans="1:7" x14ac:dyDescent="0.3">
      <c r="A78" t="s">
        <v>448</v>
      </c>
      <c r="B78" t="s">
        <v>449</v>
      </c>
      <c r="C78" t="s">
        <v>697</v>
      </c>
      <c r="D78" t="s">
        <v>450</v>
      </c>
      <c r="E78" t="s">
        <v>663</v>
      </c>
      <c r="F78" t="s">
        <v>454</v>
      </c>
      <c r="G78">
        <v>777</v>
      </c>
    </row>
    <row r="79" spans="1:7" x14ac:dyDescent="0.3">
      <c r="A79" t="s">
        <v>448</v>
      </c>
      <c r="B79" t="s">
        <v>449</v>
      </c>
      <c r="C79" t="s">
        <v>697</v>
      </c>
      <c r="D79" t="s">
        <v>450</v>
      </c>
      <c r="E79" t="s">
        <v>665</v>
      </c>
      <c r="F79" t="s">
        <v>454</v>
      </c>
      <c r="G79">
        <v>777</v>
      </c>
    </row>
    <row r="80" spans="1:7" x14ac:dyDescent="0.3">
      <c r="A80" t="s">
        <v>448</v>
      </c>
      <c r="B80" t="s">
        <v>449</v>
      </c>
      <c r="C80" t="s">
        <v>697</v>
      </c>
      <c r="D80" t="s">
        <v>450</v>
      </c>
      <c r="E80" t="s">
        <v>666</v>
      </c>
      <c r="F80" t="s">
        <v>454</v>
      </c>
      <c r="G80">
        <v>777</v>
      </c>
    </row>
    <row r="81" spans="1:7" x14ac:dyDescent="0.3">
      <c r="A81" t="s">
        <v>448</v>
      </c>
      <c r="B81" t="s">
        <v>449</v>
      </c>
      <c r="C81" t="s">
        <v>697</v>
      </c>
      <c r="D81" t="s">
        <v>450</v>
      </c>
      <c r="E81" t="s">
        <v>667</v>
      </c>
      <c r="F81" t="s">
        <v>454</v>
      </c>
      <c r="G81">
        <v>777</v>
      </c>
    </row>
    <row r="82" spans="1:7" x14ac:dyDescent="0.3">
      <c r="A82" t="s">
        <v>448</v>
      </c>
      <c r="B82" t="s">
        <v>449</v>
      </c>
      <c r="C82" t="s">
        <v>697</v>
      </c>
      <c r="D82" t="s">
        <v>450</v>
      </c>
      <c r="E82" t="s">
        <v>669</v>
      </c>
      <c r="F82" t="s">
        <v>454</v>
      </c>
      <c r="G82">
        <v>777</v>
      </c>
    </row>
    <row r="83" spans="1:7" x14ac:dyDescent="0.3">
      <c r="A83" t="s">
        <v>448</v>
      </c>
      <c r="B83" t="s">
        <v>449</v>
      </c>
      <c r="C83" t="s">
        <v>697</v>
      </c>
      <c r="D83" t="s">
        <v>450</v>
      </c>
      <c r="E83" t="s">
        <v>672</v>
      </c>
      <c r="F83" t="s">
        <v>454</v>
      </c>
      <c r="G83">
        <v>777</v>
      </c>
    </row>
    <row r="84" spans="1:7" x14ac:dyDescent="0.3">
      <c r="A84" t="s">
        <v>448</v>
      </c>
      <c r="B84" t="s">
        <v>449</v>
      </c>
      <c r="C84" t="s">
        <v>697</v>
      </c>
      <c r="D84" t="s">
        <v>450</v>
      </c>
      <c r="E84" t="s">
        <v>670</v>
      </c>
      <c r="F84" t="s">
        <v>454</v>
      </c>
      <c r="G84">
        <v>777</v>
      </c>
    </row>
    <row r="85" spans="1:7" x14ac:dyDescent="0.3">
      <c r="A85" t="s">
        <v>448</v>
      </c>
      <c r="B85" t="s">
        <v>449</v>
      </c>
      <c r="C85" t="s">
        <v>697</v>
      </c>
      <c r="D85" t="s">
        <v>450</v>
      </c>
      <c r="E85" t="s">
        <v>671</v>
      </c>
      <c r="F85" t="s">
        <v>454</v>
      </c>
      <c r="G85">
        <v>777</v>
      </c>
    </row>
    <row r="86" spans="1:7" x14ac:dyDescent="0.3">
      <c r="A86" t="s">
        <v>448</v>
      </c>
      <c r="B86" t="s">
        <v>449</v>
      </c>
      <c r="C86" t="s">
        <v>697</v>
      </c>
      <c r="D86" t="s">
        <v>450</v>
      </c>
      <c r="E86" t="s">
        <v>636</v>
      </c>
      <c r="F86" t="s">
        <v>454</v>
      </c>
      <c r="G86">
        <v>777</v>
      </c>
    </row>
    <row r="87" spans="1:7" x14ac:dyDescent="0.3">
      <c r="A87" t="s">
        <v>448</v>
      </c>
      <c r="B87" t="s">
        <v>449</v>
      </c>
      <c r="C87" t="s">
        <v>697</v>
      </c>
      <c r="D87" t="s">
        <v>450</v>
      </c>
      <c r="E87" t="s">
        <v>673</v>
      </c>
      <c r="F87" t="s">
        <v>454</v>
      </c>
      <c r="G87">
        <v>777</v>
      </c>
    </row>
    <row r="88" spans="1:7" x14ac:dyDescent="0.3">
      <c r="A88" t="s">
        <v>448</v>
      </c>
      <c r="B88" t="s">
        <v>449</v>
      </c>
      <c r="C88" t="s">
        <v>697</v>
      </c>
      <c r="D88" t="s">
        <v>450</v>
      </c>
      <c r="E88" t="s">
        <v>675</v>
      </c>
      <c r="F88" t="s">
        <v>454</v>
      </c>
      <c r="G88">
        <v>777</v>
      </c>
    </row>
    <row r="89" spans="1:7" x14ac:dyDescent="0.3">
      <c r="A89" t="s">
        <v>448</v>
      </c>
      <c r="B89" t="s">
        <v>449</v>
      </c>
      <c r="C89" t="s">
        <v>697</v>
      </c>
      <c r="D89" t="s">
        <v>450</v>
      </c>
      <c r="E89" t="s">
        <v>676</v>
      </c>
      <c r="F89" t="s">
        <v>454</v>
      </c>
      <c r="G89">
        <v>777</v>
      </c>
    </row>
    <row r="90" spans="1:7" x14ac:dyDescent="0.3">
      <c r="A90" t="s">
        <v>448</v>
      </c>
      <c r="B90" t="s">
        <v>449</v>
      </c>
      <c r="C90" t="s">
        <v>697</v>
      </c>
      <c r="D90" t="s">
        <v>450</v>
      </c>
      <c r="E90" t="s">
        <v>674</v>
      </c>
      <c r="F90" t="s">
        <v>454</v>
      </c>
      <c r="G90">
        <v>777</v>
      </c>
    </row>
    <row r="91" spans="1:7" x14ac:dyDescent="0.3">
      <c r="A91" t="s">
        <v>448</v>
      </c>
      <c r="B91" t="s">
        <v>449</v>
      </c>
      <c r="C91" t="s">
        <v>697</v>
      </c>
      <c r="D91" t="s">
        <v>450</v>
      </c>
      <c r="E91" t="s">
        <v>677</v>
      </c>
      <c r="F91" t="s">
        <v>454</v>
      </c>
      <c r="G91">
        <v>777</v>
      </c>
    </row>
    <row r="92" spans="1:7" x14ac:dyDescent="0.3">
      <c r="A92" t="s">
        <v>448</v>
      </c>
      <c r="B92" t="s">
        <v>449</v>
      </c>
      <c r="C92" t="s">
        <v>697</v>
      </c>
      <c r="D92" t="s">
        <v>450</v>
      </c>
      <c r="E92" t="s">
        <v>683</v>
      </c>
      <c r="F92" t="s">
        <v>454</v>
      </c>
      <c r="G92">
        <v>777</v>
      </c>
    </row>
    <row r="93" spans="1:7" x14ac:dyDescent="0.3">
      <c r="A93" t="s">
        <v>448</v>
      </c>
      <c r="B93" t="s">
        <v>449</v>
      </c>
      <c r="C93" t="s">
        <v>697</v>
      </c>
      <c r="D93" t="s">
        <v>450</v>
      </c>
      <c r="E93" t="s">
        <v>678</v>
      </c>
      <c r="F93" t="s">
        <v>454</v>
      </c>
      <c r="G93">
        <v>777</v>
      </c>
    </row>
    <row r="94" spans="1:7" x14ac:dyDescent="0.3">
      <c r="A94" t="s">
        <v>448</v>
      </c>
      <c r="B94" t="s">
        <v>449</v>
      </c>
      <c r="C94" t="s">
        <v>697</v>
      </c>
      <c r="D94" t="s">
        <v>450</v>
      </c>
      <c r="E94" t="s">
        <v>680</v>
      </c>
      <c r="F94" t="s">
        <v>454</v>
      </c>
      <c r="G94">
        <v>777</v>
      </c>
    </row>
    <row r="95" spans="1:7" x14ac:dyDescent="0.3">
      <c r="A95" t="s">
        <v>448</v>
      </c>
      <c r="B95" t="s">
        <v>449</v>
      </c>
      <c r="C95" t="s">
        <v>697</v>
      </c>
      <c r="D95" t="s">
        <v>450</v>
      </c>
      <c r="E95" t="s">
        <v>682</v>
      </c>
      <c r="F95" t="s">
        <v>454</v>
      </c>
      <c r="G95">
        <v>777</v>
      </c>
    </row>
    <row r="96" spans="1:7" x14ac:dyDescent="0.3">
      <c r="A96" t="s">
        <v>448</v>
      </c>
      <c r="B96" t="s">
        <v>449</v>
      </c>
      <c r="C96" t="s">
        <v>697</v>
      </c>
      <c r="D96" t="s">
        <v>450</v>
      </c>
      <c r="E96" t="s">
        <v>659</v>
      </c>
      <c r="F96" t="s">
        <v>454</v>
      </c>
      <c r="G96">
        <v>777</v>
      </c>
    </row>
    <row r="97" spans="1:7" x14ac:dyDescent="0.3">
      <c r="A97" t="s">
        <v>448</v>
      </c>
      <c r="B97" t="s">
        <v>449</v>
      </c>
      <c r="C97" t="s">
        <v>697</v>
      </c>
      <c r="D97" t="s">
        <v>450</v>
      </c>
      <c r="E97" t="s">
        <v>654</v>
      </c>
      <c r="F97" t="s">
        <v>454</v>
      </c>
      <c r="G97">
        <v>777</v>
      </c>
    </row>
    <row r="98" spans="1:7" x14ac:dyDescent="0.3">
      <c r="A98" t="s">
        <v>448</v>
      </c>
      <c r="B98" t="s">
        <v>449</v>
      </c>
      <c r="C98" t="s">
        <v>697</v>
      </c>
      <c r="D98" t="s">
        <v>450</v>
      </c>
      <c r="E98" t="s">
        <v>684</v>
      </c>
      <c r="F98" t="s">
        <v>454</v>
      </c>
      <c r="G98">
        <v>777</v>
      </c>
    </row>
    <row r="99" spans="1:7" x14ac:dyDescent="0.3">
      <c r="A99" t="s">
        <v>448</v>
      </c>
      <c r="B99" t="s">
        <v>449</v>
      </c>
      <c r="C99" t="s">
        <v>697</v>
      </c>
      <c r="D99" t="s">
        <v>450</v>
      </c>
      <c r="E99" t="s">
        <v>685</v>
      </c>
      <c r="F99" t="s">
        <v>454</v>
      </c>
      <c r="G99">
        <v>777</v>
      </c>
    </row>
    <row r="100" spans="1:7" x14ac:dyDescent="0.3">
      <c r="A100" t="s">
        <v>448</v>
      </c>
      <c r="B100" t="s">
        <v>449</v>
      </c>
      <c r="C100" t="s">
        <v>697</v>
      </c>
      <c r="D100" t="s">
        <v>450</v>
      </c>
      <c r="E100" t="s">
        <v>687</v>
      </c>
      <c r="F100" t="s">
        <v>454</v>
      </c>
      <c r="G100">
        <v>777</v>
      </c>
    </row>
    <row r="101" spans="1:7" x14ac:dyDescent="0.3">
      <c r="A101" t="s">
        <v>448</v>
      </c>
      <c r="B101" t="s">
        <v>449</v>
      </c>
      <c r="C101" t="s">
        <v>697</v>
      </c>
      <c r="D101" t="s">
        <v>450</v>
      </c>
      <c r="E101" t="s">
        <v>689</v>
      </c>
      <c r="F101" t="s">
        <v>454</v>
      </c>
      <c r="G101">
        <v>777</v>
      </c>
    </row>
    <row r="102" spans="1:7" x14ac:dyDescent="0.3">
      <c r="A102" t="s">
        <v>448</v>
      </c>
      <c r="B102" t="s">
        <v>449</v>
      </c>
      <c r="C102" t="s">
        <v>697</v>
      </c>
      <c r="D102" t="s">
        <v>450</v>
      </c>
      <c r="E102" t="s">
        <v>647</v>
      </c>
      <c r="F102" t="s">
        <v>454</v>
      </c>
      <c r="G102">
        <v>777</v>
      </c>
    </row>
    <row r="103" spans="1:7" x14ac:dyDescent="0.3">
      <c r="A103" t="s">
        <v>448</v>
      </c>
      <c r="B103" t="s">
        <v>449</v>
      </c>
      <c r="C103" t="s">
        <v>697</v>
      </c>
      <c r="D103" t="s">
        <v>450</v>
      </c>
      <c r="E103" t="s">
        <v>690</v>
      </c>
      <c r="F103" t="s">
        <v>454</v>
      </c>
      <c r="G103">
        <v>777</v>
      </c>
    </row>
    <row r="104" spans="1:7" x14ac:dyDescent="0.3">
      <c r="A104" t="s">
        <v>448</v>
      </c>
      <c r="B104" t="s">
        <v>449</v>
      </c>
      <c r="C104" t="s">
        <v>697</v>
      </c>
      <c r="D104" t="s">
        <v>450</v>
      </c>
      <c r="E104" t="s">
        <v>692</v>
      </c>
      <c r="F104" t="s">
        <v>454</v>
      </c>
      <c r="G104">
        <v>777</v>
      </c>
    </row>
    <row r="105" spans="1:7" x14ac:dyDescent="0.3">
      <c r="A105" t="s">
        <v>448</v>
      </c>
      <c r="B105" t="s">
        <v>449</v>
      </c>
      <c r="C105" t="s">
        <v>697</v>
      </c>
      <c r="D105" t="s">
        <v>450</v>
      </c>
      <c r="E105" t="s">
        <v>691</v>
      </c>
      <c r="F105" t="s">
        <v>454</v>
      </c>
      <c r="G105">
        <v>777</v>
      </c>
    </row>
    <row r="106" spans="1:7" x14ac:dyDescent="0.3">
      <c r="A106" t="s">
        <v>448</v>
      </c>
      <c r="B106" t="s">
        <v>449</v>
      </c>
      <c r="C106" t="s">
        <v>697</v>
      </c>
      <c r="D106" t="s">
        <v>450</v>
      </c>
      <c r="E106" t="s">
        <v>693</v>
      </c>
      <c r="F106" t="s">
        <v>454</v>
      </c>
      <c r="G106">
        <v>777</v>
      </c>
    </row>
    <row r="107" spans="1:7" x14ac:dyDescent="0.3">
      <c r="A107" t="s">
        <v>448</v>
      </c>
      <c r="B107" t="s">
        <v>449</v>
      </c>
      <c r="C107" t="s">
        <v>697</v>
      </c>
      <c r="D107" t="s">
        <v>450</v>
      </c>
      <c r="E107" t="s">
        <v>695</v>
      </c>
      <c r="F107" t="s">
        <v>454</v>
      </c>
      <c r="G107">
        <v>777</v>
      </c>
    </row>
    <row r="108" spans="1:7" x14ac:dyDescent="0.3">
      <c r="A108" t="s">
        <v>448</v>
      </c>
      <c r="B108" t="s">
        <v>449</v>
      </c>
      <c r="C108" t="s">
        <v>697</v>
      </c>
      <c r="D108" t="s">
        <v>450</v>
      </c>
      <c r="E108" t="s">
        <v>696</v>
      </c>
      <c r="F108" t="s">
        <v>454</v>
      </c>
      <c r="G108">
        <v>777</v>
      </c>
    </row>
    <row r="109" spans="1:7" x14ac:dyDescent="0.3">
      <c r="A109" t="s">
        <v>448</v>
      </c>
      <c r="B109" t="s">
        <v>449</v>
      </c>
      <c r="C109" t="s">
        <v>697</v>
      </c>
      <c r="D109" t="s">
        <v>450</v>
      </c>
      <c r="E109" t="s">
        <v>661</v>
      </c>
      <c r="F109" t="s">
        <v>454</v>
      </c>
      <c r="G109">
        <v>777</v>
      </c>
    </row>
    <row r="110" spans="1:7" x14ac:dyDescent="0.3">
      <c r="A110" t="s">
        <v>448</v>
      </c>
      <c r="B110" t="s">
        <v>449</v>
      </c>
      <c r="C110" t="s">
        <v>697</v>
      </c>
      <c r="D110" t="s">
        <v>450</v>
      </c>
      <c r="E110" t="s">
        <v>681</v>
      </c>
      <c r="F110" t="s">
        <v>454</v>
      </c>
      <c r="G110">
        <v>777</v>
      </c>
    </row>
    <row r="111" spans="1:7" x14ac:dyDescent="0.3">
      <c r="A111" t="s">
        <v>448</v>
      </c>
      <c r="B111" t="s">
        <v>449</v>
      </c>
      <c r="C111" t="s">
        <v>713</v>
      </c>
      <c r="D111" t="s">
        <v>450</v>
      </c>
      <c r="E111" t="s">
        <v>365</v>
      </c>
      <c r="F111" t="s">
        <v>454</v>
      </c>
      <c r="G111">
        <v>777</v>
      </c>
    </row>
    <row r="112" spans="1:7" x14ac:dyDescent="0.3">
      <c r="A112" t="s">
        <v>448</v>
      </c>
      <c r="B112" t="s">
        <v>449</v>
      </c>
      <c r="C112" t="s">
        <v>713</v>
      </c>
      <c r="D112" t="s">
        <v>450</v>
      </c>
      <c r="E112" t="s">
        <v>365</v>
      </c>
      <c r="F112" t="s">
        <v>448</v>
      </c>
      <c r="G112">
        <v>777</v>
      </c>
    </row>
    <row r="113" spans="1:7" x14ac:dyDescent="0.3">
      <c r="A113" t="s">
        <v>448</v>
      </c>
      <c r="B113" t="s">
        <v>449</v>
      </c>
      <c r="C113" t="s">
        <v>713</v>
      </c>
      <c r="D113" t="s">
        <v>450</v>
      </c>
      <c r="E113" t="s">
        <v>365</v>
      </c>
      <c r="F113" t="s">
        <v>635</v>
      </c>
      <c r="G113">
        <v>777</v>
      </c>
    </row>
    <row r="114" spans="1:7" x14ac:dyDescent="0.3">
      <c r="A114" t="s">
        <v>448</v>
      </c>
      <c r="B114" t="s">
        <v>449</v>
      </c>
      <c r="C114" t="s">
        <v>713</v>
      </c>
      <c r="D114" t="s">
        <v>450</v>
      </c>
      <c r="E114" t="s">
        <v>378</v>
      </c>
      <c r="F114" t="s">
        <v>454</v>
      </c>
      <c r="G114">
        <v>777</v>
      </c>
    </row>
    <row r="115" spans="1:7" x14ac:dyDescent="0.3">
      <c r="A115" t="s">
        <v>448</v>
      </c>
      <c r="B115" t="s">
        <v>449</v>
      </c>
      <c r="C115" t="s">
        <v>713</v>
      </c>
      <c r="D115" t="s">
        <v>450</v>
      </c>
      <c r="E115" t="s">
        <v>378</v>
      </c>
      <c r="F115" t="s">
        <v>448</v>
      </c>
      <c r="G115">
        <v>777</v>
      </c>
    </row>
    <row r="116" spans="1:7" x14ac:dyDescent="0.3">
      <c r="A116" t="s">
        <v>448</v>
      </c>
      <c r="B116" t="s">
        <v>449</v>
      </c>
      <c r="C116" t="s">
        <v>713</v>
      </c>
      <c r="D116" t="s">
        <v>450</v>
      </c>
      <c r="E116" t="s">
        <v>378</v>
      </c>
      <c r="F116" t="s">
        <v>635</v>
      </c>
      <c r="G116">
        <v>777</v>
      </c>
    </row>
    <row r="117" spans="1:7" x14ac:dyDescent="0.3">
      <c r="A117" t="s">
        <v>448</v>
      </c>
      <c r="B117" t="s">
        <v>449</v>
      </c>
      <c r="C117" t="s">
        <v>713</v>
      </c>
      <c r="D117" t="s">
        <v>450</v>
      </c>
      <c r="E117" t="s">
        <v>366</v>
      </c>
      <c r="F117" t="s">
        <v>454</v>
      </c>
      <c r="G117">
        <v>777</v>
      </c>
    </row>
    <row r="118" spans="1:7" x14ac:dyDescent="0.3">
      <c r="A118" t="s">
        <v>448</v>
      </c>
      <c r="B118" t="s">
        <v>449</v>
      </c>
      <c r="C118" t="s">
        <v>713</v>
      </c>
      <c r="D118" t="s">
        <v>450</v>
      </c>
      <c r="E118" t="s">
        <v>366</v>
      </c>
      <c r="F118" t="s">
        <v>448</v>
      </c>
      <c r="G118">
        <v>777</v>
      </c>
    </row>
    <row r="119" spans="1:7" x14ac:dyDescent="0.3">
      <c r="A119" t="s">
        <v>448</v>
      </c>
      <c r="B119" t="s">
        <v>449</v>
      </c>
      <c r="C119" t="s">
        <v>713</v>
      </c>
      <c r="D119" t="s">
        <v>450</v>
      </c>
      <c r="E119" t="s">
        <v>366</v>
      </c>
      <c r="F119" t="s">
        <v>635</v>
      </c>
      <c r="G119">
        <v>777</v>
      </c>
    </row>
    <row r="120" spans="1:7" x14ac:dyDescent="0.3">
      <c r="A120" t="s">
        <v>448</v>
      </c>
      <c r="B120" t="s">
        <v>449</v>
      </c>
      <c r="C120" t="s">
        <v>713</v>
      </c>
      <c r="D120" t="s">
        <v>450</v>
      </c>
      <c r="E120" t="s">
        <v>374</v>
      </c>
      <c r="F120" t="s">
        <v>454</v>
      </c>
      <c r="G120">
        <v>777</v>
      </c>
    </row>
    <row r="121" spans="1:7" x14ac:dyDescent="0.3">
      <c r="A121" t="s">
        <v>448</v>
      </c>
      <c r="B121" t="s">
        <v>449</v>
      </c>
      <c r="C121" t="s">
        <v>713</v>
      </c>
      <c r="D121" t="s">
        <v>450</v>
      </c>
      <c r="E121" t="s">
        <v>374</v>
      </c>
      <c r="F121" t="s">
        <v>448</v>
      </c>
      <c r="G121">
        <v>777</v>
      </c>
    </row>
    <row r="122" spans="1:7" x14ac:dyDescent="0.3">
      <c r="A122" t="s">
        <v>448</v>
      </c>
      <c r="B122" t="s">
        <v>449</v>
      </c>
      <c r="C122" t="s">
        <v>713</v>
      </c>
      <c r="D122" t="s">
        <v>450</v>
      </c>
      <c r="E122" t="s">
        <v>374</v>
      </c>
      <c r="F122" t="s">
        <v>635</v>
      </c>
      <c r="G122">
        <v>777</v>
      </c>
    </row>
    <row r="123" spans="1:7" x14ac:dyDescent="0.3">
      <c r="A123" t="s">
        <v>448</v>
      </c>
      <c r="B123" t="s">
        <v>449</v>
      </c>
      <c r="C123" t="s">
        <v>713</v>
      </c>
      <c r="D123" t="s">
        <v>450</v>
      </c>
      <c r="E123" t="s">
        <v>367</v>
      </c>
      <c r="F123" t="s">
        <v>454</v>
      </c>
      <c r="G123">
        <v>777</v>
      </c>
    </row>
    <row r="124" spans="1:7" x14ac:dyDescent="0.3">
      <c r="A124" t="s">
        <v>448</v>
      </c>
      <c r="B124" t="s">
        <v>449</v>
      </c>
      <c r="C124" t="s">
        <v>713</v>
      </c>
      <c r="D124" t="s">
        <v>450</v>
      </c>
      <c r="E124" t="s">
        <v>367</v>
      </c>
      <c r="F124" t="s">
        <v>448</v>
      </c>
      <c r="G124">
        <v>777</v>
      </c>
    </row>
    <row r="125" spans="1:7" x14ac:dyDescent="0.3">
      <c r="A125" t="s">
        <v>448</v>
      </c>
      <c r="B125" t="s">
        <v>449</v>
      </c>
      <c r="C125" t="s">
        <v>713</v>
      </c>
      <c r="D125" t="s">
        <v>450</v>
      </c>
      <c r="E125" t="s">
        <v>367</v>
      </c>
      <c r="F125" t="s">
        <v>635</v>
      </c>
      <c r="G125">
        <v>777</v>
      </c>
    </row>
    <row r="126" spans="1:7" x14ac:dyDescent="0.3">
      <c r="A126" t="s">
        <v>448</v>
      </c>
      <c r="B126" t="s">
        <v>449</v>
      </c>
      <c r="C126" t="s">
        <v>713</v>
      </c>
      <c r="D126" t="s">
        <v>450</v>
      </c>
      <c r="E126" t="s">
        <v>372</v>
      </c>
      <c r="F126" t="s">
        <v>454</v>
      </c>
      <c r="G126">
        <v>777</v>
      </c>
    </row>
    <row r="127" spans="1:7" x14ac:dyDescent="0.3">
      <c r="A127" t="s">
        <v>448</v>
      </c>
      <c r="B127" t="s">
        <v>449</v>
      </c>
      <c r="C127" t="s">
        <v>713</v>
      </c>
      <c r="D127" t="s">
        <v>450</v>
      </c>
      <c r="E127" t="s">
        <v>372</v>
      </c>
      <c r="F127" t="s">
        <v>448</v>
      </c>
      <c r="G127">
        <v>777</v>
      </c>
    </row>
    <row r="128" spans="1:7" x14ac:dyDescent="0.3">
      <c r="A128" t="s">
        <v>448</v>
      </c>
      <c r="B128" t="s">
        <v>449</v>
      </c>
      <c r="C128" t="s">
        <v>713</v>
      </c>
      <c r="D128" t="s">
        <v>450</v>
      </c>
      <c r="E128" t="s">
        <v>372</v>
      </c>
      <c r="F128" t="s">
        <v>635</v>
      </c>
      <c r="G128">
        <v>777</v>
      </c>
    </row>
    <row r="129" spans="1:7" x14ac:dyDescent="0.3">
      <c r="A129" t="s">
        <v>448</v>
      </c>
      <c r="B129" t="s">
        <v>449</v>
      </c>
      <c r="C129" t="s">
        <v>713</v>
      </c>
      <c r="D129" t="s">
        <v>450</v>
      </c>
      <c r="E129" t="s">
        <v>373</v>
      </c>
      <c r="F129" t="s">
        <v>454</v>
      </c>
      <c r="G129">
        <v>777</v>
      </c>
    </row>
    <row r="130" spans="1:7" x14ac:dyDescent="0.3">
      <c r="A130" t="s">
        <v>448</v>
      </c>
      <c r="B130" t="s">
        <v>449</v>
      </c>
      <c r="C130" t="s">
        <v>713</v>
      </c>
      <c r="D130" t="s">
        <v>450</v>
      </c>
      <c r="E130" t="s">
        <v>373</v>
      </c>
      <c r="F130" t="s">
        <v>448</v>
      </c>
      <c r="G130">
        <v>777</v>
      </c>
    </row>
    <row r="131" spans="1:7" x14ac:dyDescent="0.3">
      <c r="A131" t="s">
        <v>448</v>
      </c>
      <c r="B131" t="s">
        <v>449</v>
      </c>
      <c r="C131" t="s">
        <v>713</v>
      </c>
      <c r="D131" t="s">
        <v>450</v>
      </c>
      <c r="E131" t="s">
        <v>373</v>
      </c>
      <c r="F131" t="s">
        <v>635</v>
      </c>
      <c r="G131">
        <v>777</v>
      </c>
    </row>
    <row r="132" spans="1:7" x14ac:dyDescent="0.3">
      <c r="A132" t="s">
        <v>448</v>
      </c>
      <c r="B132" t="s">
        <v>449</v>
      </c>
      <c r="C132" t="s">
        <v>713</v>
      </c>
      <c r="D132" t="s">
        <v>450</v>
      </c>
      <c r="E132" t="s">
        <v>377</v>
      </c>
      <c r="F132" t="s">
        <v>454</v>
      </c>
      <c r="G132">
        <v>777</v>
      </c>
    </row>
    <row r="133" spans="1:7" x14ac:dyDescent="0.3">
      <c r="A133" t="s">
        <v>448</v>
      </c>
      <c r="B133" t="s">
        <v>449</v>
      </c>
      <c r="C133" t="s">
        <v>713</v>
      </c>
      <c r="D133" t="s">
        <v>450</v>
      </c>
      <c r="E133" t="s">
        <v>377</v>
      </c>
      <c r="F133" t="s">
        <v>448</v>
      </c>
      <c r="G133">
        <v>777</v>
      </c>
    </row>
    <row r="134" spans="1:7" x14ac:dyDescent="0.3">
      <c r="A134" t="s">
        <v>448</v>
      </c>
      <c r="B134" t="s">
        <v>449</v>
      </c>
      <c r="C134" t="s">
        <v>713</v>
      </c>
      <c r="D134" t="s">
        <v>450</v>
      </c>
      <c r="E134" t="s">
        <v>377</v>
      </c>
      <c r="F134" t="s">
        <v>635</v>
      </c>
      <c r="G134">
        <v>777</v>
      </c>
    </row>
    <row r="135" spans="1:7" x14ac:dyDescent="0.3">
      <c r="A135" t="s">
        <v>448</v>
      </c>
      <c r="B135" t="s">
        <v>449</v>
      </c>
      <c r="C135" t="s">
        <v>713</v>
      </c>
      <c r="D135" t="s">
        <v>450</v>
      </c>
      <c r="E135" t="s">
        <v>375</v>
      </c>
      <c r="F135" t="s">
        <v>454</v>
      </c>
      <c r="G135">
        <v>777</v>
      </c>
    </row>
    <row r="136" spans="1:7" x14ac:dyDescent="0.3">
      <c r="A136" t="s">
        <v>448</v>
      </c>
      <c r="B136" t="s">
        <v>449</v>
      </c>
      <c r="C136" t="s">
        <v>713</v>
      </c>
      <c r="D136" t="s">
        <v>450</v>
      </c>
      <c r="E136" t="s">
        <v>375</v>
      </c>
      <c r="F136" t="s">
        <v>448</v>
      </c>
      <c r="G136">
        <v>777</v>
      </c>
    </row>
    <row r="137" spans="1:7" x14ac:dyDescent="0.3">
      <c r="A137" t="s">
        <v>448</v>
      </c>
      <c r="B137" t="s">
        <v>449</v>
      </c>
      <c r="C137" t="s">
        <v>713</v>
      </c>
      <c r="D137" t="s">
        <v>450</v>
      </c>
      <c r="E137" t="s">
        <v>375</v>
      </c>
      <c r="F137" t="s">
        <v>635</v>
      </c>
      <c r="G137">
        <v>777</v>
      </c>
    </row>
    <row r="138" spans="1:7" x14ac:dyDescent="0.3">
      <c r="A138" t="s">
        <v>448</v>
      </c>
      <c r="B138" t="s">
        <v>449</v>
      </c>
      <c r="C138" t="s">
        <v>713</v>
      </c>
      <c r="D138" t="s">
        <v>450</v>
      </c>
      <c r="E138" t="s">
        <v>370</v>
      </c>
      <c r="F138" t="s">
        <v>454</v>
      </c>
      <c r="G138">
        <v>777</v>
      </c>
    </row>
    <row r="139" spans="1:7" x14ac:dyDescent="0.3">
      <c r="A139" t="s">
        <v>448</v>
      </c>
      <c r="B139" t="s">
        <v>449</v>
      </c>
      <c r="C139" t="s">
        <v>713</v>
      </c>
      <c r="D139" t="s">
        <v>450</v>
      </c>
      <c r="E139" t="s">
        <v>370</v>
      </c>
      <c r="F139" t="s">
        <v>448</v>
      </c>
      <c r="G139">
        <v>777</v>
      </c>
    </row>
    <row r="140" spans="1:7" x14ac:dyDescent="0.3">
      <c r="A140" t="s">
        <v>448</v>
      </c>
      <c r="B140" t="s">
        <v>449</v>
      </c>
      <c r="C140" t="s">
        <v>713</v>
      </c>
      <c r="D140" t="s">
        <v>450</v>
      </c>
      <c r="E140" t="s">
        <v>370</v>
      </c>
      <c r="F140" t="s">
        <v>635</v>
      </c>
      <c r="G140">
        <v>777</v>
      </c>
    </row>
    <row r="141" spans="1:7" x14ac:dyDescent="0.3">
      <c r="A141" t="s">
        <v>448</v>
      </c>
      <c r="B141" t="s">
        <v>449</v>
      </c>
      <c r="C141" t="s">
        <v>713</v>
      </c>
      <c r="D141" t="s">
        <v>450</v>
      </c>
      <c r="E141" t="s">
        <v>379</v>
      </c>
      <c r="F141" t="s">
        <v>454</v>
      </c>
      <c r="G141">
        <v>777</v>
      </c>
    </row>
    <row r="142" spans="1:7" x14ac:dyDescent="0.3">
      <c r="A142" t="s">
        <v>448</v>
      </c>
      <c r="B142" t="s">
        <v>449</v>
      </c>
      <c r="C142" t="s">
        <v>713</v>
      </c>
      <c r="D142" t="s">
        <v>450</v>
      </c>
      <c r="E142" t="s">
        <v>379</v>
      </c>
      <c r="F142" t="s">
        <v>448</v>
      </c>
      <c r="G142">
        <v>777</v>
      </c>
    </row>
    <row r="143" spans="1:7" x14ac:dyDescent="0.3">
      <c r="A143" t="s">
        <v>448</v>
      </c>
      <c r="B143" t="s">
        <v>449</v>
      </c>
      <c r="C143" t="s">
        <v>713</v>
      </c>
      <c r="D143" t="s">
        <v>450</v>
      </c>
      <c r="E143" t="s">
        <v>379</v>
      </c>
      <c r="F143" t="s">
        <v>635</v>
      </c>
      <c r="G143">
        <v>777</v>
      </c>
    </row>
    <row r="144" spans="1:7" x14ac:dyDescent="0.3">
      <c r="A144" t="s">
        <v>448</v>
      </c>
      <c r="B144" t="s">
        <v>449</v>
      </c>
      <c r="C144" t="s">
        <v>713</v>
      </c>
      <c r="D144" t="s">
        <v>450</v>
      </c>
      <c r="E144" t="s">
        <v>369</v>
      </c>
      <c r="F144" t="s">
        <v>454</v>
      </c>
      <c r="G144">
        <v>777</v>
      </c>
    </row>
    <row r="145" spans="1:7" x14ac:dyDescent="0.3">
      <c r="A145" t="s">
        <v>448</v>
      </c>
      <c r="B145" t="s">
        <v>449</v>
      </c>
      <c r="C145" t="s">
        <v>713</v>
      </c>
      <c r="D145" t="s">
        <v>450</v>
      </c>
      <c r="E145" t="s">
        <v>369</v>
      </c>
      <c r="F145" t="s">
        <v>448</v>
      </c>
      <c r="G145">
        <v>777</v>
      </c>
    </row>
    <row r="146" spans="1:7" x14ac:dyDescent="0.3">
      <c r="A146" t="s">
        <v>448</v>
      </c>
      <c r="B146" t="s">
        <v>449</v>
      </c>
      <c r="C146" t="s">
        <v>713</v>
      </c>
      <c r="D146" t="s">
        <v>450</v>
      </c>
      <c r="E146" t="s">
        <v>369</v>
      </c>
      <c r="F146" t="s">
        <v>635</v>
      </c>
      <c r="G146">
        <v>777</v>
      </c>
    </row>
    <row r="147" spans="1:7" x14ac:dyDescent="0.3">
      <c r="A147" t="s">
        <v>448</v>
      </c>
      <c r="B147" t="s">
        <v>449</v>
      </c>
      <c r="C147" t="s">
        <v>713</v>
      </c>
      <c r="D147" t="s">
        <v>450</v>
      </c>
      <c r="E147" t="s">
        <v>364</v>
      </c>
      <c r="F147" t="s">
        <v>454</v>
      </c>
      <c r="G147">
        <v>777</v>
      </c>
    </row>
    <row r="148" spans="1:7" x14ac:dyDescent="0.3">
      <c r="A148" t="s">
        <v>448</v>
      </c>
      <c r="B148" t="s">
        <v>449</v>
      </c>
      <c r="C148" t="s">
        <v>713</v>
      </c>
      <c r="D148" t="s">
        <v>450</v>
      </c>
      <c r="E148" t="s">
        <v>364</v>
      </c>
      <c r="F148" t="s">
        <v>448</v>
      </c>
      <c r="G148">
        <v>777</v>
      </c>
    </row>
    <row r="149" spans="1:7" x14ac:dyDescent="0.3">
      <c r="A149" t="s">
        <v>448</v>
      </c>
      <c r="B149" t="s">
        <v>449</v>
      </c>
      <c r="C149" t="s">
        <v>713</v>
      </c>
      <c r="D149" t="s">
        <v>450</v>
      </c>
      <c r="E149" t="s">
        <v>364</v>
      </c>
      <c r="F149" t="s">
        <v>635</v>
      </c>
      <c r="G149">
        <v>777</v>
      </c>
    </row>
    <row r="150" spans="1:7" x14ac:dyDescent="0.3">
      <c r="A150" t="s">
        <v>448</v>
      </c>
      <c r="B150" t="s">
        <v>449</v>
      </c>
      <c r="C150" t="s">
        <v>713</v>
      </c>
      <c r="D150" t="s">
        <v>450</v>
      </c>
      <c r="E150" t="s">
        <v>368</v>
      </c>
      <c r="F150" t="s">
        <v>454</v>
      </c>
      <c r="G150">
        <v>777</v>
      </c>
    </row>
    <row r="151" spans="1:7" x14ac:dyDescent="0.3">
      <c r="A151" t="s">
        <v>448</v>
      </c>
      <c r="B151" t="s">
        <v>449</v>
      </c>
      <c r="C151" t="s">
        <v>713</v>
      </c>
      <c r="D151" t="s">
        <v>450</v>
      </c>
      <c r="E151" t="s">
        <v>368</v>
      </c>
      <c r="F151" t="s">
        <v>448</v>
      </c>
      <c r="G151">
        <v>777</v>
      </c>
    </row>
    <row r="152" spans="1:7" x14ac:dyDescent="0.3">
      <c r="A152" t="s">
        <v>448</v>
      </c>
      <c r="B152" t="s">
        <v>449</v>
      </c>
      <c r="C152" t="s">
        <v>713</v>
      </c>
      <c r="D152" t="s">
        <v>450</v>
      </c>
      <c r="E152" t="s">
        <v>368</v>
      </c>
      <c r="F152" t="s">
        <v>635</v>
      </c>
      <c r="G152">
        <v>777</v>
      </c>
    </row>
    <row r="153" spans="1:7" x14ac:dyDescent="0.3">
      <c r="A153" t="s">
        <v>448</v>
      </c>
      <c r="B153" t="s">
        <v>449</v>
      </c>
      <c r="C153" t="s">
        <v>713</v>
      </c>
      <c r="D153" t="s">
        <v>450</v>
      </c>
      <c r="E153" t="s">
        <v>371</v>
      </c>
      <c r="F153" t="s">
        <v>454</v>
      </c>
      <c r="G153">
        <v>777</v>
      </c>
    </row>
    <row r="154" spans="1:7" x14ac:dyDescent="0.3">
      <c r="A154" t="s">
        <v>448</v>
      </c>
      <c r="B154" t="s">
        <v>449</v>
      </c>
      <c r="C154" t="s">
        <v>713</v>
      </c>
      <c r="D154" t="s">
        <v>450</v>
      </c>
      <c r="E154" t="s">
        <v>371</v>
      </c>
      <c r="F154" t="s">
        <v>448</v>
      </c>
      <c r="G154">
        <v>777</v>
      </c>
    </row>
    <row r="155" spans="1:7" x14ac:dyDescent="0.3">
      <c r="A155" t="s">
        <v>448</v>
      </c>
      <c r="B155" t="s">
        <v>449</v>
      </c>
      <c r="C155" t="s">
        <v>713</v>
      </c>
      <c r="D155" t="s">
        <v>450</v>
      </c>
      <c r="E155" t="s">
        <v>371</v>
      </c>
      <c r="F155" t="s">
        <v>635</v>
      </c>
      <c r="G155">
        <v>777</v>
      </c>
    </row>
    <row r="156" spans="1:7" x14ac:dyDescent="0.3">
      <c r="A156" t="s">
        <v>448</v>
      </c>
      <c r="B156" t="s">
        <v>449</v>
      </c>
      <c r="C156" t="s">
        <v>713</v>
      </c>
      <c r="D156" t="s">
        <v>450</v>
      </c>
      <c r="E156" t="s">
        <v>376</v>
      </c>
      <c r="F156" t="s">
        <v>454</v>
      </c>
      <c r="G156">
        <v>777</v>
      </c>
    </row>
    <row r="157" spans="1:7" x14ac:dyDescent="0.3">
      <c r="A157" t="s">
        <v>448</v>
      </c>
      <c r="B157" t="s">
        <v>449</v>
      </c>
      <c r="C157" t="s">
        <v>713</v>
      </c>
      <c r="D157" t="s">
        <v>450</v>
      </c>
      <c r="E157" t="s">
        <v>376</v>
      </c>
      <c r="F157" t="s">
        <v>448</v>
      </c>
      <c r="G157">
        <v>777</v>
      </c>
    </row>
    <row r="158" spans="1:7" x14ac:dyDescent="0.3">
      <c r="A158" t="s">
        <v>448</v>
      </c>
      <c r="B158" t="s">
        <v>449</v>
      </c>
      <c r="C158" t="s">
        <v>713</v>
      </c>
      <c r="D158" t="s">
        <v>450</v>
      </c>
      <c r="E158" t="s">
        <v>376</v>
      </c>
      <c r="F158" t="s">
        <v>635</v>
      </c>
      <c r="G158">
        <v>777</v>
      </c>
    </row>
    <row r="159" spans="1:7" x14ac:dyDescent="0.3">
      <c r="A159" t="s">
        <v>701</v>
      </c>
      <c r="B159" t="s">
        <v>702</v>
      </c>
      <c r="C159" t="s">
        <v>703</v>
      </c>
      <c r="D159" t="s">
        <v>450</v>
      </c>
      <c r="E159" t="s">
        <v>14</v>
      </c>
      <c r="F159" t="s">
        <v>704</v>
      </c>
      <c r="G159">
        <v>777</v>
      </c>
    </row>
    <row r="160" spans="1:7" x14ac:dyDescent="0.3">
      <c r="A160" t="s">
        <v>711</v>
      </c>
      <c r="B160" t="s">
        <v>712</v>
      </c>
      <c r="C160" t="s">
        <v>713</v>
      </c>
      <c r="D160" t="s">
        <v>450</v>
      </c>
      <c r="E160" t="s">
        <v>365</v>
      </c>
      <c r="F160" t="s">
        <v>714</v>
      </c>
      <c r="G160">
        <v>777</v>
      </c>
    </row>
    <row r="161" spans="1:7" x14ac:dyDescent="0.3">
      <c r="A161" t="s">
        <v>711</v>
      </c>
      <c r="B161" t="s">
        <v>712</v>
      </c>
      <c r="C161" t="s">
        <v>713</v>
      </c>
      <c r="D161" t="s">
        <v>450</v>
      </c>
      <c r="E161" t="s">
        <v>378</v>
      </c>
      <c r="F161" t="s">
        <v>714</v>
      </c>
      <c r="G161">
        <v>777</v>
      </c>
    </row>
    <row r="162" spans="1:7" x14ac:dyDescent="0.3">
      <c r="A162" t="s">
        <v>711</v>
      </c>
      <c r="B162" t="s">
        <v>712</v>
      </c>
      <c r="C162" t="s">
        <v>713</v>
      </c>
      <c r="D162" t="s">
        <v>450</v>
      </c>
      <c r="E162" t="s">
        <v>366</v>
      </c>
      <c r="F162" t="s">
        <v>714</v>
      </c>
      <c r="G162">
        <v>777</v>
      </c>
    </row>
    <row r="163" spans="1:7" x14ac:dyDescent="0.3">
      <c r="A163" t="s">
        <v>711</v>
      </c>
      <c r="B163" t="s">
        <v>712</v>
      </c>
      <c r="C163" t="s">
        <v>713</v>
      </c>
      <c r="D163" t="s">
        <v>450</v>
      </c>
      <c r="E163" t="s">
        <v>374</v>
      </c>
      <c r="F163" t="s">
        <v>714</v>
      </c>
      <c r="G163">
        <v>777</v>
      </c>
    </row>
    <row r="164" spans="1:7" x14ac:dyDescent="0.3">
      <c r="A164" t="s">
        <v>711</v>
      </c>
      <c r="B164" t="s">
        <v>712</v>
      </c>
      <c r="C164" t="s">
        <v>713</v>
      </c>
      <c r="D164" t="s">
        <v>450</v>
      </c>
      <c r="E164" t="s">
        <v>367</v>
      </c>
      <c r="F164" t="s">
        <v>714</v>
      </c>
      <c r="G164">
        <v>777</v>
      </c>
    </row>
    <row r="165" spans="1:7" x14ac:dyDescent="0.3">
      <c r="A165" t="s">
        <v>711</v>
      </c>
      <c r="B165" t="s">
        <v>712</v>
      </c>
      <c r="C165" t="s">
        <v>713</v>
      </c>
      <c r="D165" t="s">
        <v>450</v>
      </c>
      <c r="E165" t="s">
        <v>372</v>
      </c>
      <c r="F165" t="s">
        <v>714</v>
      </c>
      <c r="G165">
        <v>777</v>
      </c>
    </row>
    <row r="166" spans="1:7" x14ac:dyDescent="0.3">
      <c r="A166" t="s">
        <v>711</v>
      </c>
      <c r="B166" t="s">
        <v>712</v>
      </c>
      <c r="C166" t="s">
        <v>713</v>
      </c>
      <c r="D166" t="s">
        <v>450</v>
      </c>
      <c r="E166" t="s">
        <v>373</v>
      </c>
      <c r="F166" t="s">
        <v>714</v>
      </c>
      <c r="G166">
        <v>777</v>
      </c>
    </row>
    <row r="167" spans="1:7" x14ac:dyDescent="0.3">
      <c r="A167" t="s">
        <v>711</v>
      </c>
      <c r="B167" t="s">
        <v>712</v>
      </c>
      <c r="C167" t="s">
        <v>713</v>
      </c>
      <c r="D167" t="s">
        <v>450</v>
      </c>
      <c r="E167" t="s">
        <v>377</v>
      </c>
      <c r="F167" t="s">
        <v>714</v>
      </c>
      <c r="G167">
        <v>777</v>
      </c>
    </row>
    <row r="168" spans="1:7" x14ac:dyDescent="0.3">
      <c r="A168" t="s">
        <v>711</v>
      </c>
      <c r="B168" t="s">
        <v>712</v>
      </c>
      <c r="C168" t="s">
        <v>713</v>
      </c>
      <c r="D168" t="s">
        <v>450</v>
      </c>
      <c r="E168" t="s">
        <v>375</v>
      </c>
      <c r="F168" t="s">
        <v>714</v>
      </c>
      <c r="G168">
        <v>777</v>
      </c>
    </row>
    <row r="169" spans="1:7" x14ac:dyDescent="0.3">
      <c r="A169" t="s">
        <v>711</v>
      </c>
      <c r="B169" t="s">
        <v>712</v>
      </c>
      <c r="C169" t="s">
        <v>713</v>
      </c>
      <c r="D169" t="s">
        <v>450</v>
      </c>
      <c r="E169" t="s">
        <v>370</v>
      </c>
      <c r="F169" t="s">
        <v>714</v>
      </c>
      <c r="G169">
        <v>777</v>
      </c>
    </row>
    <row r="170" spans="1:7" x14ac:dyDescent="0.3">
      <c r="A170" t="s">
        <v>711</v>
      </c>
      <c r="B170" t="s">
        <v>712</v>
      </c>
      <c r="C170" t="s">
        <v>713</v>
      </c>
      <c r="D170" t="s">
        <v>450</v>
      </c>
      <c r="E170" t="s">
        <v>379</v>
      </c>
      <c r="F170" t="s">
        <v>714</v>
      </c>
      <c r="G170">
        <v>777</v>
      </c>
    </row>
    <row r="171" spans="1:7" x14ac:dyDescent="0.3">
      <c r="A171" t="s">
        <v>711</v>
      </c>
      <c r="B171" t="s">
        <v>712</v>
      </c>
      <c r="C171" t="s">
        <v>713</v>
      </c>
      <c r="D171" t="s">
        <v>450</v>
      </c>
      <c r="E171" t="s">
        <v>369</v>
      </c>
      <c r="F171" t="s">
        <v>714</v>
      </c>
      <c r="G171">
        <v>777</v>
      </c>
    </row>
    <row r="172" spans="1:7" x14ac:dyDescent="0.3">
      <c r="A172" t="s">
        <v>711</v>
      </c>
      <c r="B172" t="s">
        <v>712</v>
      </c>
      <c r="C172" t="s">
        <v>713</v>
      </c>
      <c r="D172" t="s">
        <v>450</v>
      </c>
      <c r="E172" t="s">
        <v>364</v>
      </c>
      <c r="F172" t="s">
        <v>714</v>
      </c>
      <c r="G172">
        <v>777</v>
      </c>
    </row>
    <row r="173" spans="1:7" x14ac:dyDescent="0.3">
      <c r="A173" t="s">
        <v>711</v>
      </c>
      <c r="B173" t="s">
        <v>712</v>
      </c>
      <c r="C173" t="s">
        <v>713</v>
      </c>
      <c r="D173" t="s">
        <v>450</v>
      </c>
      <c r="E173" t="s">
        <v>368</v>
      </c>
      <c r="F173" t="s">
        <v>714</v>
      </c>
      <c r="G173">
        <v>777</v>
      </c>
    </row>
    <row r="174" spans="1:7" x14ac:dyDescent="0.3">
      <c r="A174" t="s">
        <v>711</v>
      </c>
      <c r="B174" t="s">
        <v>712</v>
      </c>
      <c r="C174" t="s">
        <v>713</v>
      </c>
      <c r="D174" t="s">
        <v>450</v>
      </c>
      <c r="E174" t="s">
        <v>371</v>
      </c>
      <c r="F174" t="s">
        <v>714</v>
      </c>
      <c r="G174">
        <v>777</v>
      </c>
    </row>
    <row r="175" spans="1:7" x14ac:dyDescent="0.3">
      <c r="A175" t="s">
        <v>711</v>
      </c>
      <c r="B175" t="s">
        <v>712</v>
      </c>
      <c r="C175" t="s">
        <v>713</v>
      </c>
      <c r="D175" t="s">
        <v>450</v>
      </c>
      <c r="E175" t="s">
        <v>376</v>
      </c>
      <c r="F175" t="s">
        <v>714</v>
      </c>
      <c r="G175">
        <v>777</v>
      </c>
    </row>
    <row r="176" spans="1:7" x14ac:dyDescent="0.3">
      <c r="A176" t="s">
        <v>747</v>
      </c>
      <c r="B176" t="s">
        <v>748</v>
      </c>
      <c r="C176" t="s">
        <v>749</v>
      </c>
      <c r="D176" t="s">
        <v>450</v>
      </c>
      <c r="E176" t="s">
        <v>85</v>
      </c>
      <c r="F176" t="s">
        <v>750</v>
      </c>
      <c r="G176">
        <v>777</v>
      </c>
    </row>
    <row r="177" spans="1:7" x14ac:dyDescent="0.3">
      <c r="A177" t="s">
        <v>747</v>
      </c>
      <c r="B177" t="s">
        <v>748</v>
      </c>
      <c r="C177" t="s">
        <v>749</v>
      </c>
      <c r="D177" t="s">
        <v>450</v>
      </c>
      <c r="E177" t="s">
        <v>47</v>
      </c>
      <c r="F177" t="s">
        <v>750</v>
      </c>
      <c r="G177">
        <v>777</v>
      </c>
    </row>
    <row r="178" spans="1:7" x14ac:dyDescent="0.3">
      <c r="A178" t="s">
        <v>747</v>
      </c>
      <c r="B178" t="s">
        <v>748</v>
      </c>
      <c r="C178" t="s">
        <v>749</v>
      </c>
      <c r="D178" t="s">
        <v>450</v>
      </c>
      <c r="E178" t="s">
        <v>27</v>
      </c>
      <c r="F178" t="s">
        <v>750</v>
      </c>
      <c r="G178">
        <v>777</v>
      </c>
    </row>
    <row r="179" spans="1:7" x14ac:dyDescent="0.3">
      <c r="A179" t="s">
        <v>747</v>
      </c>
      <c r="B179" t="s">
        <v>748</v>
      </c>
      <c r="C179" t="s">
        <v>749</v>
      </c>
      <c r="D179" t="s">
        <v>450</v>
      </c>
      <c r="E179" t="s">
        <v>51</v>
      </c>
      <c r="F179" t="s">
        <v>750</v>
      </c>
      <c r="G179">
        <v>777</v>
      </c>
    </row>
    <row r="180" spans="1:7" x14ac:dyDescent="0.3">
      <c r="A180" t="s">
        <v>747</v>
      </c>
      <c r="B180" t="s">
        <v>748</v>
      </c>
      <c r="C180" t="s">
        <v>749</v>
      </c>
      <c r="D180" t="s">
        <v>450</v>
      </c>
      <c r="E180" t="s">
        <v>15</v>
      </c>
      <c r="F180" t="s">
        <v>750</v>
      </c>
      <c r="G180">
        <v>777</v>
      </c>
    </row>
    <row r="181" spans="1:7" x14ac:dyDescent="0.3">
      <c r="A181" t="s">
        <v>747</v>
      </c>
      <c r="B181" t="s">
        <v>748</v>
      </c>
      <c r="C181" t="s">
        <v>749</v>
      </c>
      <c r="D181" t="s">
        <v>450</v>
      </c>
      <c r="E181" t="s">
        <v>75</v>
      </c>
      <c r="F181" t="s">
        <v>750</v>
      </c>
      <c r="G181">
        <v>777</v>
      </c>
    </row>
    <row r="182" spans="1:7" x14ac:dyDescent="0.3">
      <c r="A182" t="s">
        <v>747</v>
      </c>
      <c r="B182" t="s">
        <v>748</v>
      </c>
      <c r="C182" t="s">
        <v>749</v>
      </c>
      <c r="D182" t="s">
        <v>450</v>
      </c>
      <c r="E182" t="s">
        <v>36</v>
      </c>
      <c r="F182" t="s">
        <v>750</v>
      </c>
      <c r="G182">
        <v>777</v>
      </c>
    </row>
    <row r="183" spans="1:7" x14ac:dyDescent="0.3">
      <c r="A183" t="s">
        <v>747</v>
      </c>
      <c r="B183" t="s">
        <v>748</v>
      </c>
      <c r="C183" t="s">
        <v>749</v>
      </c>
      <c r="D183" t="s">
        <v>450</v>
      </c>
      <c r="E183" t="s">
        <v>42</v>
      </c>
      <c r="F183" t="s">
        <v>750</v>
      </c>
      <c r="G183">
        <v>777</v>
      </c>
    </row>
    <row r="184" spans="1:7" x14ac:dyDescent="0.3">
      <c r="A184" t="s">
        <v>747</v>
      </c>
      <c r="B184" t="s">
        <v>748</v>
      </c>
      <c r="C184" t="s">
        <v>749</v>
      </c>
      <c r="D184" t="s">
        <v>450</v>
      </c>
      <c r="E184" t="s">
        <v>80</v>
      </c>
      <c r="F184" t="s">
        <v>750</v>
      </c>
      <c r="G184">
        <v>777</v>
      </c>
    </row>
    <row r="185" spans="1:7" x14ac:dyDescent="0.3">
      <c r="A185" t="s">
        <v>747</v>
      </c>
      <c r="B185" t="s">
        <v>748</v>
      </c>
      <c r="C185" t="s">
        <v>749</v>
      </c>
      <c r="D185" t="s">
        <v>450</v>
      </c>
      <c r="E185" t="s">
        <v>71</v>
      </c>
      <c r="F185" t="s">
        <v>750</v>
      </c>
      <c r="G185">
        <v>777</v>
      </c>
    </row>
    <row r="186" spans="1:7" x14ac:dyDescent="0.3">
      <c r="A186" t="s">
        <v>747</v>
      </c>
      <c r="B186" t="s">
        <v>748</v>
      </c>
      <c r="C186" t="s">
        <v>749</v>
      </c>
      <c r="D186" t="s">
        <v>450</v>
      </c>
      <c r="E186" t="s">
        <v>29</v>
      </c>
      <c r="F186" t="s">
        <v>750</v>
      </c>
      <c r="G186">
        <v>777</v>
      </c>
    </row>
    <row r="187" spans="1:7" x14ac:dyDescent="0.3">
      <c r="A187" t="s">
        <v>747</v>
      </c>
      <c r="B187" t="s">
        <v>748</v>
      </c>
      <c r="C187" t="s">
        <v>749</v>
      </c>
      <c r="D187" t="s">
        <v>450</v>
      </c>
      <c r="E187" t="s">
        <v>56</v>
      </c>
      <c r="F187" t="s">
        <v>750</v>
      </c>
      <c r="G187">
        <v>777</v>
      </c>
    </row>
    <row r="188" spans="1:7" x14ac:dyDescent="0.3">
      <c r="A188" t="s">
        <v>747</v>
      </c>
      <c r="B188" t="s">
        <v>748</v>
      </c>
      <c r="C188" t="s">
        <v>749</v>
      </c>
      <c r="D188" t="s">
        <v>450</v>
      </c>
      <c r="E188" t="s">
        <v>86</v>
      </c>
      <c r="F188" t="s">
        <v>750</v>
      </c>
      <c r="G188">
        <v>777</v>
      </c>
    </row>
    <row r="189" spans="1:7" x14ac:dyDescent="0.3">
      <c r="A189" t="s">
        <v>747</v>
      </c>
      <c r="B189" t="s">
        <v>748</v>
      </c>
      <c r="C189" t="s">
        <v>749</v>
      </c>
      <c r="D189" t="s">
        <v>450</v>
      </c>
      <c r="E189" t="s">
        <v>63</v>
      </c>
      <c r="F189" t="s">
        <v>750</v>
      </c>
      <c r="G189">
        <v>777</v>
      </c>
    </row>
    <row r="190" spans="1:7" x14ac:dyDescent="0.3">
      <c r="A190" t="s">
        <v>747</v>
      </c>
      <c r="B190" t="s">
        <v>748</v>
      </c>
      <c r="C190" t="s">
        <v>749</v>
      </c>
      <c r="D190" t="s">
        <v>450</v>
      </c>
      <c r="E190" t="s">
        <v>44</v>
      </c>
      <c r="F190" t="s">
        <v>750</v>
      </c>
      <c r="G190">
        <v>777</v>
      </c>
    </row>
    <row r="191" spans="1:7" x14ac:dyDescent="0.3">
      <c r="A191" t="s">
        <v>747</v>
      </c>
      <c r="B191" t="s">
        <v>748</v>
      </c>
      <c r="C191" t="s">
        <v>749</v>
      </c>
      <c r="D191" t="s">
        <v>450</v>
      </c>
      <c r="E191" t="s">
        <v>30</v>
      </c>
      <c r="F191" t="s">
        <v>750</v>
      </c>
      <c r="G191">
        <v>777</v>
      </c>
    </row>
    <row r="192" spans="1:7" x14ac:dyDescent="0.3">
      <c r="A192" t="s">
        <v>747</v>
      </c>
      <c r="B192" t="s">
        <v>748</v>
      </c>
      <c r="C192" t="s">
        <v>749</v>
      </c>
      <c r="D192" t="s">
        <v>450</v>
      </c>
      <c r="E192" t="s">
        <v>59</v>
      </c>
      <c r="F192" t="s">
        <v>750</v>
      </c>
      <c r="G192">
        <v>777</v>
      </c>
    </row>
    <row r="193" spans="1:7" x14ac:dyDescent="0.3">
      <c r="A193" t="s">
        <v>747</v>
      </c>
      <c r="B193" t="s">
        <v>748</v>
      </c>
      <c r="C193" t="s">
        <v>749</v>
      </c>
      <c r="D193" t="s">
        <v>450</v>
      </c>
      <c r="E193" t="s">
        <v>64</v>
      </c>
      <c r="F193" t="s">
        <v>750</v>
      </c>
      <c r="G193">
        <v>777</v>
      </c>
    </row>
    <row r="194" spans="1:7" x14ac:dyDescent="0.3">
      <c r="A194" t="s">
        <v>747</v>
      </c>
      <c r="B194" t="s">
        <v>748</v>
      </c>
      <c r="C194" t="s">
        <v>749</v>
      </c>
      <c r="D194" t="s">
        <v>450</v>
      </c>
      <c r="E194" t="s">
        <v>41</v>
      </c>
      <c r="F194" t="s">
        <v>750</v>
      </c>
      <c r="G194">
        <v>777</v>
      </c>
    </row>
    <row r="195" spans="1:7" x14ac:dyDescent="0.3">
      <c r="A195" t="s">
        <v>747</v>
      </c>
      <c r="B195" t="s">
        <v>748</v>
      </c>
      <c r="C195" t="s">
        <v>749</v>
      </c>
      <c r="D195" t="s">
        <v>450</v>
      </c>
      <c r="E195" t="s">
        <v>22</v>
      </c>
      <c r="F195" t="s">
        <v>750</v>
      </c>
      <c r="G195">
        <v>777</v>
      </c>
    </row>
    <row r="196" spans="1:7" x14ac:dyDescent="0.3">
      <c r="A196" t="s">
        <v>747</v>
      </c>
      <c r="B196" t="s">
        <v>748</v>
      </c>
      <c r="C196" t="s">
        <v>749</v>
      </c>
      <c r="D196" t="s">
        <v>450</v>
      </c>
      <c r="E196" t="s">
        <v>45</v>
      </c>
      <c r="F196" t="s">
        <v>750</v>
      </c>
      <c r="G196">
        <v>777</v>
      </c>
    </row>
    <row r="197" spans="1:7" x14ac:dyDescent="0.3">
      <c r="A197" t="s">
        <v>747</v>
      </c>
      <c r="B197" t="s">
        <v>748</v>
      </c>
      <c r="C197" t="s">
        <v>749</v>
      </c>
      <c r="D197" t="s">
        <v>450</v>
      </c>
      <c r="E197" t="s">
        <v>87</v>
      </c>
      <c r="F197" t="s">
        <v>750</v>
      </c>
      <c r="G197">
        <v>777</v>
      </c>
    </row>
    <row r="198" spans="1:7" x14ac:dyDescent="0.3">
      <c r="A198" t="s">
        <v>747</v>
      </c>
      <c r="B198" t="s">
        <v>748</v>
      </c>
      <c r="C198" t="s">
        <v>749</v>
      </c>
      <c r="D198" t="s">
        <v>450</v>
      </c>
      <c r="E198" t="s">
        <v>48</v>
      </c>
      <c r="F198" t="s">
        <v>750</v>
      </c>
      <c r="G198">
        <v>777</v>
      </c>
    </row>
    <row r="199" spans="1:7" x14ac:dyDescent="0.3">
      <c r="A199" t="s">
        <v>747</v>
      </c>
      <c r="B199" t="s">
        <v>748</v>
      </c>
      <c r="C199" t="s">
        <v>749</v>
      </c>
      <c r="D199" t="s">
        <v>450</v>
      </c>
      <c r="E199" t="s">
        <v>81</v>
      </c>
      <c r="F199" t="s">
        <v>750</v>
      </c>
      <c r="G199">
        <v>777</v>
      </c>
    </row>
    <row r="200" spans="1:7" x14ac:dyDescent="0.3">
      <c r="A200" t="s">
        <v>747</v>
      </c>
      <c r="B200" t="s">
        <v>748</v>
      </c>
      <c r="C200" t="s">
        <v>749</v>
      </c>
      <c r="D200" t="s">
        <v>450</v>
      </c>
      <c r="E200" t="s">
        <v>31</v>
      </c>
      <c r="F200" t="s">
        <v>750</v>
      </c>
      <c r="G200">
        <v>777</v>
      </c>
    </row>
    <row r="201" spans="1:7" x14ac:dyDescent="0.3">
      <c r="A201" t="s">
        <v>747</v>
      </c>
      <c r="B201" t="s">
        <v>748</v>
      </c>
      <c r="C201" t="s">
        <v>749</v>
      </c>
      <c r="D201" t="s">
        <v>450</v>
      </c>
      <c r="E201" t="s">
        <v>49</v>
      </c>
      <c r="F201" t="s">
        <v>750</v>
      </c>
      <c r="G201">
        <v>777</v>
      </c>
    </row>
    <row r="202" spans="1:7" x14ac:dyDescent="0.3">
      <c r="A202" t="s">
        <v>747</v>
      </c>
      <c r="B202" t="s">
        <v>748</v>
      </c>
      <c r="C202" t="s">
        <v>749</v>
      </c>
      <c r="D202" t="s">
        <v>450</v>
      </c>
      <c r="E202" t="s">
        <v>55</v>
      </c>
      <c r="F202" t="s">
        <v>750</v>
      </c>
      <c r="G202">
        <v>777</v>
      </c>
    </row>
    <row r="203" spans="1:7" x14ac:dyDescent="0.3">
      <c r="A203" t="s">
        <v>747</v>
      </c>
      <c r="B203" t="s">
        <v>748</v>
      </c>
      <c r="C203" t="s">
        <v>749</v>
      </c>
      <c r="D203" t="s">
        <v>450</v>
      </c>
      <c r="E203" t="s">
        <v>26</v>
      </c>
      <c r="F203" t="s">
        <v>750</v>
      </c>
      <c r="G203">
        <v>777</v>
      </c>
    </row>
    <row r="204" spans="1:7" x14ac:dyDescent="0.3">
      <c r="A204" t="s">
        <v>747</v>
      </c>
      <c r="B204" t="s">
        <v>748</v>
      </c>
      <c r="C204" t="s">
        <v>749</v>
      </c>
      <c r="D204" t="s">
        <v>450</v>
      </c>
      <c r="E204" t="s">
        <v>69</v>
      </c>
      <c r="F204" t="s">
        <v>750</v>
      </c>
      <c r="G204">
        <v>777</v>
      </c>
    </row>
    <row r="205" spans="1:7" x14ac:dyDescent="0.3">
      <c r="A205" t="s">
        <v>747</v>
      </c>
      <c r="B205" t="s">
        <v>748</v>
      </c>
      <c r="C205" t="s">
        <v>749</v>
      </c>
      <c r="D205" t="s">
        <v>450</v>
      </c>
      <c r="E205" t="s">
        <v>65</v>
      </c>
      <c r="F205" t="s">
        <v>750</v>
      </c>
      <c r="G205">
        <v>777</v>
      </c>
    </row>
    <row r="206" spans="1:7" x14ac:dyDescent="0.3">
      <c r="A206" t="s">
        <v>747</v>
      </c>
      <c r="B206" t="s">
        <v>748</v>
      </c>
      <c r="C206" t="s">
        <v>749</v>
      </c>
      <c r="D206" t="s">
        <v>450</v>
      </c>
      <c r="E206" t="s">
        <v>82</v>
      </c>
      <c r="F206" t="s">
        <v>750</v>
      </c>
      <c r="G206">
        <v>777</v>
      </c>
    </row>
    <row r="207" spans="1:7" x14ac:dyDescent="0.3">
      <c r="A207" t="s">
        <v>747</v>
      </c>
      <c r="B207" t="s">
        <v>748</v>
      </c>
      <c r="C207" t="s">
        <v>749</v>
      </c>
      <c r="D207" t="s">
        <v>450</v>
      </c>
      <c r="E207" t="s">
        <v>52</v>
      </c>
      <c r="F207" t="s">
        <v>750</v>
      </c>
      <c r="G207">
        <v>777</v>
      </c>
    </row>
    <row r="208" spans="1:7" x14ac:dyDescent="0.3">
      <c r="A208" t="s">
        <v>747</v>
      </c>
      <c r="B208" t="s">
        <v>748</v>
      </c>
      <c r="C208" t="s">
        <v>749</v>
      </c>
      <c r="D208" t="s">
        <v>450</v>
      </c>
      <c r="E208" t="s">
        <v>74</v>
      </c>
      <c r="F208" t="s">
        <v>750</v>
      </c>
      <c r="G208">
        <v>777</v>
      </c>
    </row>
    <row r="209" spans="1:7" x14ac:dyDescent="0.3">
      <c r="A209" t="s">
        <v>747</v>
      </c>
      <c r="B209" t="s">
        <v>748</v>
      </c>
      <c r="C209" t="s">
        <v>749</v>
      </c>
      <c r="D209" t="s">
        <v>450</v>
      </c>
      <c r="E209" t="s">
        <v>50</v>
      </c>
      <c r="F209" t="s">
        <v>750</v>
      </c>
      <c r="G209">
        <v>777</v>
      </c>
    </row>
    <row r="210" spans="1:7" x14ac:dyDescent="0.3">
      <c r="A210" t="s">
        <v>747</v>
      </c>
      <c r="B210" t="s">
        <v>748</v>
      </c>
      <c r="C210" t="s">
        <v>749</v>
      </c>
      <c r="D210" t="s">
        <v>450</v>
      </c>
      <c r="E210" t="s">
        <v>70</v>
      </c>
      <c r="F210" t="s">
        <v>750</v>
      </c>
      <c r="G210">
        <v>777</v>
      </c>
    </row>
    <row r="211" spans="1:7" x14ac:dyDescent="0.3">
      <c r="A211" t="s">
        <v>747</v>
      </c>
      <c r="B211" t="s">
        <v>748</v>
      </c>
      <c r="C211" t="s">
        <v>749</v>
      </c>
      <c r="D211" t="s">
        <v>450</v>
      </c>
      <c r="E211" t="s">
        <v>57</v>
      </c>
      <c r="F211" t="s">
        <v>750</v>
      </c>
      <c r="G211">
        <v>777</v>
      </c>
    </row>
    <row r="212" spans="1:7" x14ac:dyDescent="0.3">
      <c r="A212" t="s">
        <v>747</v>
      </c>
      <c r="B212" t="s">
        <v>748</v>
      </c>
      <c r="C212" t="s">
        <v>749</v>
      </c>
      <c r="D212" t="s">
        <v>450</v>
      </c>
      <c r="E212" t="s">
        <v>40</v>
      </c>
      <c r="F212" t="s">
        <v>750</v>
      </c>
      <c r="G212">
        <v>777</v>
      </c>
    </row>
    <row r="213" spans="1:7" x14ac:dyDescent="0.3">
      <c r="A213" t="s">
        <v>747</v>
      </c>
      <c r="B213" t="s">
        <v>748</v>
      </c>
      <c r="C213" t="s">
        <v>749</v>
      </c>
      <c r="D213" t="s">
        <v>450</v>
      </c>
      <c r="E213" t="s">
        <v>33</v>
      </c>
      <c r="F213" t="s">
        <v>750</v>
      </c>
      <c r="G213">
        <v>777</v>
      </c>
    </row>
    <row r="214" spans="1:7" x14ac:dyDescent="0.3">
      <c r="A214" t="s">
        <v>747</v>
      </c>
      <c r="B214" t="s">
        <v>748</v>
      </c>
      <c r="C214" t="s">
        <v>749</v>
      </c>
      <c r="D214" t="s">
        <v>450</v>
      </c>
      <c r="E214" t="s">
        <v>60</v>
      </c>
      <c r="F214" t="s">
        <v>750</v>
      </c>
      <c r="G214">
        <v>777</v>
      </c>
    </row>
    <row r="215" spans="1:7" x14ac:dyDescent="0.3">
      <c r="A215" t="s">
        <v>747</v>
      </c>
      <c r="B215" t="s">
        <v>748</v>
      </c>
      <c r="C215" t="s">
        <v>749</v>
      </c>
      <c r="D215" t="s">
        <v>450</v>
      </c>
      <c r="E215" t="s">
        <v>83</v>
      </c>
      <c r="F215" t="s">
        <v>750</v>
      </c>
      <c r="G215">
        <v>777</v>
      </c>
    </row>
    <row r="216" spans="1:7" x14ac:dyDescent="0.3">
      <c r="A216" t="s">
        <v>747</v>
      </c>
      <c r="B216" t="s">
        <v>748</v>
      </c>
      <c r="C216" t="s">
        <v>749</v>
      </c>
      <c r="D216" t="s">
        <v>450</v>
      </c>
      <c r="E216" t="s">
        <v>37</v>
      </c>
      <c r="F216" t="s">
        <v>750</v>
      </c>
      <c r="G216">
        <v>777</v>
      </c>
    </row>
    <row r="217" spans="1:7" x14ac:dyDescent="0.3">
      <c r="A217" t="s">
        <v>747</v>
      </c>
      <c r="B217" t="s">
        <v>748</v>
      </c>
      <c r="C217" t="s">
        <v>749</v>
      </c>
      <c r="D217" t="s">
        <v>450</v>
      </c>
      <c r="E217" t="s">
        <v>18</v>
      </c>
      <c r="F217" t="s">
        <v>750</v>
      </c>
      <c r="G217">
        <v>777</v>
      </c>
    </row>
    <row r="218" spans="1:7" x14ac:dyDescent="0.3">
      <c r="A218" t="s">
        <v>747</v>
      </c>
      <c r="B218" t="s">
        <v>748</v>
      </c>
      <c r="C218" t="s">
        <v>749</v>
      </c>
      <c r="D218" t="s">
        <v>450</v>
      </c>
      <c r="E218" t="s">
        <v>53</v>
      </c>
      <c r="F218" t="s">
        <v>750</v>
      </c>
      <c r="G218">
        <v>777</v>
      </c>
    </row>
    <row r="219" spans="1:7" x14ac:dyDescent="0.3">
      <c r="A219" t="s">
        <v>747</v>
      </c>
      <c r="B219" t="s">
        <v>748</v>
      </c>
      <c r="C219" t="s">
        <v>749</v>
      </c>
      <c r="D219" t="s">
        <v>450</v>
      </c>
      <c r="E219" t="s">
        <v>76</v>
      </c>
      <c r="F219" t="s">
        <v>750</v>
      </c>
      <c r="G219">
        <v>777</v>
      </c>
    </row>
    <row r="220" spans="1:7" x14ac:dyDescent="0.3">
      <c r="A220" t="s">
        <v>747</v>
      </c>
      <c r="B220" t="s">
        <v>748</v>
      </c>
      <c r="C220" t="s">
        <v>749</v>
      </c>
      <c r="D220" t="s">
        <v>450</v>
      </c>
      <c r="E220" t="s">
        <v>77</v>
      </c>
      <c r="F220" t="s">
        <v>750</v>
      </c>
      <c r="G220">
        <v>777</v>
      </c>
    </row>
    <row r="221" spans="1:7" x14ac:dyDescent="0.3">
      <c r="A221" t="s">
        <v>747</v>
      </c>
      <c r="B221" t="s">
        <v>748</v>
      </c>
      <c r="C221" t="s">
        <v>749</v>
      </c>
      <c r="D221" t="s">
        <v>450</v>
      </c>
      <c r="E221" t="s">
        <v>32</v>
      </c>
      <c r="F221" t="s">
        <v>750</v>
      </c>
      <c r="G221">
        <v>777</v>
      </c>
    </row>
    <row r="222" spans="1:7" x14ac:dyDescent="0.3">
      <c r="A222" t="s">
        <v>747</v>
      </c>
      <c r="B222" t="s">
        <v>748</v>
      </c>
      <c r="C222" t="s">
        <v>749</v>
      </c>
      <c r="D222" t="s">
        <v>450</v>
      </c>
      <c r="E222" t="s">
        <v>28</v>
      </c>
      <c r="F222" t="s">
        <v>750</v>
      </c>
      <c r="G222">
        <v>777</v>
      </c>
    </row>
    <row r="223" spans="1:7" x14ac:dyDescent="0.3">
      <c r="A223" t="s">
        <v>747</v>
      </c>
      <c r="B223" t="s">
        <v>748</v>
      </c>
      <c r="C223" t="s">
        <v>749</v>
      </c>
      <c r="D223" t="s">
        <v>450</v>
      </c>
      <c r="E223" t="s">
        <v>66</v>
      </c>
      <c r="F223" t="s">
        <v>750</v>
      </c>
      <c r="G223">
        <v>777</v>
      </c>
    </row>
    <row r="224" spans="1:7" x14ac:dyDescent="0.3">
      <c r="A224" t="s">
        <v>747</v>
      </c>
      <c r="B224" t="s">
        <v>748</v>
      </c>
      <c r="C224" t="s">
        <v>749</v>
      </c>
      <c r="D224" t="s">
        <v>450</v>
      </c>
      <c r="E224" t="s">
        <v>61</v>
      </c>
      <c r="F224" t="s">
        <v>750</v>
      </c>
      <c r="G224">
        <v>777</v>
      </c>
    </row>
    <row r="225" spans="1:7" x14ac:dyDescent="0.3">
      <c r="A225" t="s">
        <v>747</v>
      </c>
      <c r="B225" t="s">
        <v>748</v>
      </c>
      <c r="C225" t="s">
        <v>749</v>
      </c>
      <c r="D225" t="s">
        <v>450</v>
      </c>
      <c r="E225" t="s">
        <v>79</v>
      </c>
      <c r="F225" t="s">
        <v>750</v>
      </c>
      <c r="G225">
        <v>777</v>
      </c>
    </row>
    <row r="226" spans="1:7" x14ac:dyDescent="0.3">
      <c r="A226" t="s">
        <v>747</v>
      </c>
      <c r="B226" t="s">
        <v>748</v>
      </c>
      <c r="C226" t="s">
        <v>749</v>
      </c>
      <c r="D226" t="s">
        <v>450</v>
      </c>
      <c r="E226" t="s">
        <v>67</v>
      </c>
      <c r="F226" t="s">
        <v>750</v>
      </c>
      <c r="G226">
        <v>777</v>
      </c>
    </row>
    <row r="227" spans="1:7" x14ac:dyDescent="0.3">
      <c r="A227" t="s">
        <v>747</v>
      </c>
      <c r="B227" t="s">
        <v>748</v>
      </c>
      <c r="C227" t="s">
        <v>749</v>
      </c>
      <c r="D227" t="s">
        <v>450</v>
      </c>
      <c r="E227" t="s">
        <v>72</v>
      </c>
      <c r="F227" t="s">
        <v>750</v>
      </c>
      <c r="G227">
        <v>777</v>
      </c>
    </row>
    <row r="228" spans="1:7" x14ac:dyDescent="0.3">
      <c r="A228" t="s">
        <v>747</v>
      </c>
      <c r="B228" t="s">
        <v>748</v>
      </c>
      <c r="C228" t="s">
        <v>749</v>
      </c>
      <c r="D228" t="s">
        <v>450</v>
      </c>
      <c r="E228" t="s">
        <v>62</v>
      </c>
      <c r="F228" t="s">
        <v>750</v>
      </c>
      <c r="G228">
        <v>777</v>
      </c>
    </row>
    <row r="229" spans="1:7" x14ac:dyDescent="0.3">
      <c r="A229" t="s">
        <v>747</v>
      </c>
      <c r="B229" t="s">
        <v>748</v>
      </c>
      <c r="C229" t="s">
        <v>749</v>
      </c>
      <c r="D229" t="s">
        <v>450</v>
      </c>
      <c r="E229" t="s">
        <v>58</v>
      </c>
      <c r="F229" t="s">
        <v>750</v>
      </c>
      <c r="G229">
        <v>777</v>
      </c>
    </row>
    <row r="230" spans="1:7" x14ac:dyDescent="0.3">
      <c r="A230" t="s">
        <v>747</v>
      </c>
      <c r="B230" t="s">
        <v>748</v>
      </c>
      <c r="C230" t="s">
        <v>749</v>
      </c>
      <c r="D230" t="s">
        <v>450</v>
      </c>
      <c r="E230" t="s">
        <v>84</v>
      </c>
      <c r="F230" t="s">
        <v>750</v>
      </c>
      <c r="G230">
        <v>777</v>
      </c>
    </row>
    <row r="231" spans="1:7" x14ac:dyDescent="0.3">
      <c r="A231" t="s">
        <v>747</v>
      </c>
      <c r="B231" t="s">
        <v>748</v>
      </c>
      <c r="C231" t="s">
        <v>749</v>
      </c>
      <c r="D231" t="s">
        <v>450</v>
      </c>
      <c r="E231" t="s">
        <v>73</v>
      </c>
      <c r="F231" t="s">
        <v>750</v>
      </c>
      <c r="G231">
        <v>777</v>
      </c>
    </row>
    <row r="232" spans="1:7" x14ac:dyDescent="0.3">
      <c r="A232" t="s">
        <v>747</v>
      </c>
      <c r="B232" t="s">
        <v>748</v>
      </c>
      <c r="C232" t="s">
        <v>749</v>
      </c>
      <c r="D232" t="s">
        <v>450</v>
      </c>
      <c r="E232" t="s">
        <v>38</v>
      </c>
      <c r="F232" t="s">
        <v>750</v>
      </c>
      <c r="G232">
        <v>777</v>
      </c>
    </row>
    <row r="233" spans="1:7" x14ac:dyDescent="0.3">
      <c r="A233" t="s">
        <v>747</v>
      </c>
      <c r="B233" t="s">
        <v>748</v>
      </c>
      <c r="C233" t="s">
        <v>749</v>
      </c>
      <c r="D233" t="s">
        <v>450</v>
      </c>
      <c r="E233" t="s">
        <v>34</v>
      </c>
      <c r="F233" t="s">
        <v>750</v>
      </c>
      <c r="G233">
        <v>777</v>
      </c>
    </row>
    <row r="234" spans="1:7" x14ac:dyDescent="0.3">
      <c r="A234" t="s">
        <v>747</v>
      </c>
      <c r="B234" t="s">
        <v>748</v>
      </c>
      <c r="C234" t="s">
        <v>749</v>
      </c>
      <c r="D234" t="s">
        <v>450</v>
      </c>
      <c r="E234" t="s">
        <v>35</v>
      </c>
      <c r="F234" t="s">
        <v>750</v>
      </c>
      <c r="G234">
        <v>777</v>
      </c>
    </row>
    <row r="235" spans="1:7" x14ac:dyDescent="0.3">
      <c r="A235" t="s">
        <v>747</v>
      </c>
      <c r="B235" t="s">
        <v>748</v>
      </c>
      <c r="C235" t="s">
        <v>749</v>
      </c>
      <c r="D235" t="s">
        <v>450</v>
      </c>
      <c r="E235" t="s">
        <v>43</v>
      </c>
      <c r="F235" t="s">
        <v>750</v>
      </c>
      <c r="G235">
        <v>777</v>
      </c>
    </row>
    <row r="236" spans="1:7" x14ac:dyDescent="0.3">
      <c r="A236" t="s">
        <v>747</v>
      </c>
      <c r="B236" t="s">
        <v>748</v>
      </c>
      <c r="C236" t="s">
        <v>749</v>
      </c>
      <c r="D236" t="s">
        <v>450</v>
      </c>
      <c r="E236" t="s">
        <v>39</v>
      </c>
      <c r="F236" t="s">
        <v>750</v>
      </c>
      <c r="G236">
        <v>777</v>
      </c>
    </row>
    <row r="237" spans="1:7" x14ac:dyDescent="0.3">
      <c r="A237" t="s">
        <v>747</v>
      </c>
      <c r="B237" t="s">
        <v>748</v>
      </c>
      <c r="C237" t="s">
        <v>749</v>
      </c>
      <c r="D237" t="s">
        <v>450</v>
      </c>
      <c r="E237" t="s">
        <v>46</v>
      </c>
      <c r="F237" t="s">
        <v>750</v>
      </c>
      <c r="G237">
        <v>777</v>
      </c>
    </row>
    <row r="238" spans="1:7" x14ac:dyDescent="0.3">
      <c r="A238" t="s">
        <v>747</v>
      </c>
      <c r="B238" t="s">
        <v>748</v>
      </c>
      <c r="C238" t="s">
        <v>749</v>
      </c>
      <c r="D238" t="s">
        <v>450</v>
      </c>
      <c r="E238" t="s">
        <v>23</v>
      </c>
      <c r="F238" t="s">
        <v>750</v>
      </c>
      <c r="G238">
        <v>777</v>
      </c>
    </row>
    <row r="239" spans="1:7" x14ac:dyDescent="0.3">
      <c r="A239" t="s">
        <v>747</v>
      </c>
      <c r="B239" t="s">
        <v>748</v>
      </c>
      <c r="C239" t="s">
        <v>749</v>
      </c>
      <c r="D239" t="s">
        <v>450</v>
      </c>
      <c r="E239" t="s">
        <v>54</v>
      </c>
      <c r="F239" t="s">
        <v>750</v>
      </c>
      <c r="G239">
        <v>777</v>
      </c>
    </row>
    <row r="240" spans="1:7" x14ac:dyDescent="0.3">
      <c r="A240" t="s">
        <v>747</v>
      </c>
      <c r="B240" t="s">
        <v>748</v>
      </c>
      <c r="C240" t="s">
        <v>749</v>
      </c>
      <c r="D240" t="s">
        <v>450</v>
      </c>
      <c r="E240" t="s">
        <v>68</v>
      </c>
      <c r="F240" t="s">
        <v>750</v>
      </c>
      <c r="G240">
        <v>777</v>
      </c>
    </row>
    <row r="241" spans="1:7" x14ac:dyDescent="0.3">
      <c r="A241" t="s">
        <v>747</v>
      </c>
      <c r="B241" t="s">
        <v>748</v>
      </c>
      <c r="C241" t="s">
        <v>749</v>
      </c>
      <c r="D241" t="s">
        <v>450</v>
      </c>
      <c r="E241" t="s">
        <v>78</v>
      </c>
      <c r="F241" t="s">
        <v>750</v>
      </c>
      <c r="G241">
        <v>777</v>
      </c>
    </row>
    <row r="242" spans="1:7" x14ac:dyDescent="0.3">
      <c r="A242" t="s">
        <v>970</v>
      </c>
      <c r="B242" t="s">
        <v>971</v>
      </c>
      <c r="C242" t="s">
        <v>749</v>
      </c>
      <c r="D242" t="s">
        <v>450</v>
      </c>
      <c r="E242" t="s">
        <v>359</v>
      </c>
      <c r="F242" t="s">
        <v>970</v>
      </c>
      <c r="G242">
        <v>777</v>
      </c>
    </row>
    <row r="243" spans="1:7" x14ac:dyDescent="0.3">
      <c r="A243" t="s">
        <v>970</v>
      </c>
      <c r="B243" t="s">
        <v>971</v>
      </c>
      <c r="C243" t="s">
        <v>749</v>
      </c>
      <c r="D243" t="s">
        <v>450</v>
      </c>
      <c r="E243" t="s">
        <v>360</v>
      </c>
      <c r="F243" t="s">
        <v>970</v>
      </c>
      <c r="G243">
        <v>777</v>
      </c>
    </row>
    <row r="244" spans="1:7" x14ac:dyDescent="0.3">
      <c r="A244" t="s">
        <v>970</v>
      </c>
      <c r="B244" t="s">
        <v>971</v>
      </c>
      <c r="C244" t="s">
        <v>749</v>
      </c>
      <c r="D244" t="s">
        <v>450</v>
      </c>
      <c r="E244" t="s">
        <v>349</v>
      </c>
      <c r="F244" t="s">
        <v>970</v>
      </c>
      <c r="G244">
        <v>777</v>
      </c>
    </row>
    <row r="245" spans="1:7" x14ac:dyDescent="0.3">
      <c r="A245" t="s">
        <v>970</v>
      </c>
      <c r="B245" t="s">
        <v>971</v>
      </c>
      <c r="C245" t="s">
        <v>749</v>
      </c>
      <c r="D245" t="s">
        <v>450</v>
      </c>
      <c r="E245" t="s">
        <v>340</v>
      </c>
      <c r="F245" t="s">
        <v>970</v>
      </c>
      <c r="G245">
        <v>777</v>
      </c>
    </row>
    <row r="246" spans="1:7" x14ac:dyDescent="0.3">
      <c r="A246" t="s">
        <v>970</v>
      </c>
      <c r="B246" t="s">
        <v>971</v>
      </c>
      <c r="C246" t="s">
        <v>749</v>
      </c>
      <c r="D246" t="s">
        <v>450</v>
      </c>
      <c r="E246" t="s">
        <v>344</v>
      </c>
      <c r="F246" t="s">
        <v>970</v>
      </c>
      <c r="G246">
        <v>777</v>
      </c>
    </row>
    <row r="247" spans="1:7" x14ac:dyDescent="0.3">
      <c r="A247" t="s">
        <v>970</v>
      </c>
      <c r="B247" t="s">
        <v>971</v>
      </c>
      <c r="C247" t="s">
        <v>749</v>
      </c>
      <c r="D247" t="s">
        <v>450</v>
      </c>
      <c r="E247" t="s">
        <v>356</v>
      </c>
      <c r="F247" t="s">
        <v>970</v>
      </c>
      <c r="G247">
        <v>777</v>
      </c>
    </row>
    <row r="248" spans="1:7" x14ac:dyDescent="0.3">
      <c r="A248" t="s">
        <v>970</v>
      </c>
      <c r="B248" t="s">
        <v>971</v>
      </c>
      <c r="C248" t="s">
        <v>749</v>
      </c>
      <c r="D248" t="s">
        <v>450</v>
      </c>
      <c r="E248" t="s">
        <v>362</v>
      </c>
      <c r="F248" t="s">
        <v>970</v>
      </c>
      <c r="G248">
        <v>777</v>
      </c>
    </row>
    <row r="249" spans="1:7" x14ac:dyDescent="0.3">
      <c r="A249" t="s">
        <v>970</v>
      </c>
      <c r="B249" t="s">
        <v>971</v>
      </c>
      <c r="C249" t="s">
        <v>749</v>
      </c>
      <c r="D249" t="s">
        <v>450</v>
      </c>
      <c r="E249" t="s">
        <v>345</v>
      </c>
      <c r="F249" t="s">
        <v>970</v>
      </c>
      <c r="G249">
        <v>777</v>
      </c>
    </row>
    <row r="250" spans="1:7" x14ac:dyDescent="0.3">
      <c r="A250" t="s">
        <v>970</v>
      </c>
      <c r="B250" t="s">
        <v>971</v>
      </c>
      <c r="C250" t="s">
        <v>749</v>
      </c>
      <c r="D250" t="s">
        <v>450</v>
      </c>
      <c r="E250" t="s">
        <v>355</v>
      </c>
      <c r="F250" t="s">
        <v>970</v>
      </c>
      <c r="G250">
        <v>777</v>
      </c>
    </row>
    <row r="251" spans="1:7" x14ac:dyDescent="0.3">
      <c r="A251" t="s">
        <v>970</v>
      </c>
      <c r="B251" t="s">
        <v>971</v>
      </c>
      <c r="C251" t="s">
        <v>749</v>
      </c>
      <c r="D251" t="s">
        <v>450</v>
      </c>
      <c r="E251" t="s">
        <v>357</v>
      </c>
      <c r="F251" t="s">
        <v>970</v>
      </c>
      <c r="G251">
        <v>777</v>
      </c>
    </row>
    <row r="252" spans="1:7" x14ac:dyDescent="0.3">
      <c r="A252" t="s">
        <v>970</v>
      </c>
      <c r="B252" t="s">
        <v>971</v>
      </c>
      <c r="C252" t="s">
        <v>749</v>
      </c>
      <c r="D252" t="s">
        <v>450</v>
      </c>
      <c r="E252" t="s">
        <v>350</v>
      </c>
      <c r="F252" t="s">
        <v>970</v>
      </c>
      <c r="G252">
        <v>777</v>
      </c>
    </row>
    <row r="253" spans="1:7" x14ac:dyDescent="0.3">
      <c r="A253" t="s">
        <v>970</v>
      </c>
      <c r="B253" t="s">
        <v>971</v>
      </c>
      <c r="C253" t="s">
        <v>749</v>
      </c>
      <c r="D253" t="s">
        <v>450</v>
      </c>
      <c r="E253" t="s">
        <v>25</v>
      </c>
      <c r="F253" t="s">
        <v>970</v>
      </c>
      <c r="G253">
        <v>777</v>
      </c>
    </row>
    <row r="254" spans="1:7" x14ac:dyDescent="0.3">
      <c r="A254" t="s">
        <v>970</v>
      </c>
      <c r="B254" t="s">
        <v>971</v>
      </c>
      <c r="C254" t="s">
        <v>749</v>
      </c>
      <c r="D254" t="s">
        <v>450</v>
      </c>
      <c r="E254" t="s">
        <v>351</v>
      </c>
      <c r="F254" t="s">
        <v>970</v>
      </c>
      <c r="G254">
        <v>777</v>
      </c>
    </row>
    <row r="255" spans="1:7" x14ac:dyDescent="0.3">
      <c r="A255" t="s">
        <v>970</v>
      </c>
      <c r="B255" t="s">
        <v>971</v>
      </c>
      <c r="C255" t="s">
        <v>749</v>
      </c>
      <c r="D255" t="s">
        <v>450</v>
      </c>
      <c r="E255" t="s">
        <v>341</v>
      </c>
      <c r="F255" t="s">
        <v>970</v>
      </c>
      <c r="G255">
        <v>777</v>
      </c>
    </row>
    <row r="256" spans="1:7" x14ac:dyDescent="0.3">
      <c r="A256" t="s">
        <v>970</v>
      </c>
      <c r="B256" t="s">
        <v>971</v>
      </c>
      <c r="C256" t="s">
        <v>749</v>
      </c>
      <c r="D256" t="s">
        <v>450</v>
      </c>
      <c r="E256" t="s">
        <v>352</v>
      </c>
      <c r="F256" t="s">
        <v>970</v>
      </c>
      <c r="G256">
        <v>777</v>
      </c>
    </row>
    <row r="257" spans="1:7" x14ac:dyDescent="0.3">
      <c r="A257" t="s">
        <v>970</v>
      </c>
      <c r="B257" t="s">
        <v>971</v>
      </c>
      <c r="C257" t="s">
        <v>749</v>
      </c>
      <c r="D257" t="s">
        <v>450</v>
      </c>
      <c r="E257" t="s">
        <v>346</v>
      </c>
      <c r="F257" t="s">
        <v>970</v>
      </c>
      <c r="G257">
        <v>777</v>
      </c>
    </row>
    <row r="258" spans="1:7" x14ac:dyDescent="0.3">
      <c r="A258" t="s">
        <v>970</v>
      </c>
      <c r="B258" t="s">
        <v>971</v>
      </c>
      <c r="C258" t="s">
        <v>749</v>
      </c>
      <c r="D258" t="s">
        <v>450</v>
      </c>
      <c r="E258" t="s">
        <v>353</v>
      </c>
      <c r="F258" t="s">
        <v>970</v>
      </c>
      <c r="G258">
        <v>777</v>
      </c>
    </row>
    <row r="259" spans="1:7" x14ac:dyDescent="0.3">
      <c r="A259" t="s">
        <v>970</v>
      </c>
      <c r="B259" t="s">
        <v>971</v>
      </c>
      <c r="C259" t="s">
        <v>749</v>
      </c>
      <c r="D259" t="s">
        <v>450</v>
      </c>
      <c r="E259" t="s">
        <v>354</v>
      </c>
      <c r="F259" t="s">
        <v>970</v>
      </c>
      <c r="G259">
        <v>777</v>
      </c>
    </row>
    <row r="260" spans="1:7" x14ac:dyDescent="0.3">
      <c r="A260" t="s">
        <v>970</v>
      </c>
      <c r="B260" t="s">
        <v>971</v>
      </c>
      <c r="C260" t="s">
        <v>749</v>
      </c>
      <c r="D260" t="s">
        <v>450</v>
      </c>
      <c r="E260" t="s">
        <v>347</v>
      </c>
      <c r="F260" t="s">
        <v>970</v>
      </c>
      <c r="G260">
        <v>777</v>
      </c>
    </row>
    <row r="261" spans="1:7" x14ac:dyDescent="0.3">
      <c r="A261" t="s">
        <v>970</v>
      </c>
      <c r="B261" t="s">
        <v>971</v>
      </c>
      <c r="C261" t="s">
        <v>749</v>
      </c>
      <c r="D261" t="s">
        <v>450</v>
      </c>
      <c r="E261" t="s">
        <v>361</v>
      </c>
      <c r="F261" t="s">
        <v>970</v>
      </c>
      <c r="G261">
        <v>777</v>
      </c>
    </row>
    <row r="262" spans="1:7" x14ac:dyDescent="0.3">
      <c r="A262" t="s">
        <v>970</v>
      </c>
      <c r="B262" t="s">
        <v>971</v>
      </c>
      <c r="C262" t="s">
        <v>749</v>
      </c>
      <c r="D262" t="s">
        <v>450</v>
      </c>
      <c r="E262" t="s">
        <v>358</v>
      </c>
      <c r="F262" t="s">
        <v>970</v>
      </c>
      <c r="G262">
        <v>777</v>
      </c>
    </row>
    <row r="263" spans="1:7" x14ac:dyDescent="0.3">
      <c r="A263" t="s">
        <v>970</v>
      </c>
      <c r="B263" t="s">
        <v>971</v>
      </c>
      <c r="C263" t="s">
        <v>749</v>
      </c>
      <c r="D263" t="s">
        <v>450</v>
      </c>
      <c r="E263" t="s">
        <v>342</v>
      </c>
      <c r="F263" t="s">
        <v>970</v>
      </c>
      <c r="G263">
        <v>777</v>
      </c>
    </row>
    <row r="264" spans="1:7" x14ac:dyDescent="0.3">
      <c r="A264" t="s">
        <v>970</v>
      </c>
      <c r="B264" t="s">
        <v>971</v>
      </c>
      <c r="C264" t="s">
        <v>749</v>
      </c>
      <c r="D264" t="s">
        <v>450</v>
      </c>
      <c r="E264" t="s">
        <v>343</v>
      </c>
      <c r="F264" t="s">
        <v>970</v>
      </c>
      <c r="G264">
        <v>777</v>
      </c>
    </row>
    <row r="265" spans="1:7" x14ac:dyDescent="0.3">
      <c r="A265" t="s">
        <v>970</v>
      </c>
      <c r="B265" t="s">
        <v>971</v>
      </c>
      <c r="C265" t="s">
        <v>749</v>
      </c>
      <c r="D265" t="s">
        <v>450</v>
      </c>
      <c r="E265" t="s">
        <v>348</v>
      </c>
      <c r="F265" t="s">
        <v>970</v>
      </c>
      <c r="G265">
        <v>777</v>
      </c>
    </row>
    <row r="266" spans="1:7" x14ac:dyDescent="0.3">
      <c r="A266" t="s">
        <v>1369</v>
      </c>
      <c r="B266" t="s">
        <v>1370</v>
      </c>
      <c r="C266" t="s">
        <v>749</v>
      </c>
      <c r="D266" t="s">
        <v>450</v>
      </c>
      <c r="E266" t="s">
        <v>280</v>
      </c>
      <c r="F266" t="s">
        <v>1371</v>
      </c>
      <c r="G266">
        <v>777</v>
      </c>
    </row>
    <row r="267" spans="1:7" x14ac:dyDescent="0.3">
      <c r="A267" t="s">
        <v>1369</v>
      </c>
      <c r="B267" t="s">
        <v>1370</v>
      </c>
      <c r="C267" t="s">
        <v>749</v>
      </c>
      <c r="D267" t="s">
        <v>450</v>
      </c>
      <c r="E267" t="s">
        <v>85</v>
      </c>
      <c r="F267" t="s">
        <v>1371</v>
      </c>
      <c r="G267">
        <v>777</v>
      </c>
    </row>
    <row r="268" spans="1:7" x14ac:dyDescent="0.3">
      <c r="A268" t="s">
        <v>1369</v>
      </c>
      <c r="B268" t="s">
        <v>1370</v>
      </c>
      <c r="C268" t="s">
        <v>749</v>
      </c>
      <c r="D268" t="s">
        <v>450</v>
      </c>
      <c r="E268" t="s">
        <v>339</v>
      </c>
      <c r="F268" t="s">
        <v>1371</v>
      </c>
      <c r="G268">
        <v>777</v>
      </c>
    </row>
    <row r="269" spans="1:7" x14ac:dyDescent="0.3">
      <c r="A269" t="s">
        <v>1369</v>
      </c>
      <c r="B269" t="s">
        <v>1370</v>
      </c>
      <c r="C269" t="s">
        <v>749</v>
      </c>
      <c r="D269" t="s">
        <v>450</v>
      </c>
      <c r="E269" t="s">
        <v>194</v>
      </c>
      <c r="F269" t="s">
        <v>1371</v>
      </c>
      <c r="G269">
        <v>777</v>
      </c>
    </row>
    <row r="270" spans="1:7" x14ac:dyDescent="0.3">
      <c r="A270" t="s">
        <v>1369</v>
      </c>
      <c r="B270" t="s">
        <v>1370</v>
      </c>
      <c r="C270" t="s">
        <v>749</v>
      </c>
      <c r="D270" t="s">
        <v>450</v>
      </c>
      <c r="E270" t="s">
        <v>47</v>
      </c>
      <c r="F270" t="s">
        <v>1371</v>
      </c>
      <c r="G270">
        <v>777</v>
      </c>
    </row>
    <row r="271" spans="1:7" x14ac:dyDescent="0.3">
      <c r="A271" t="s">
        <v>1369</v>
      </c>
      <c r="B271" t="s">
        <v>1370</v>
      </c>
      <c r="C271" t="s">
        <v>749</v>
      </c>
      <c r="D271" t="s">
        <v>450</v>
      </c>
      <c r="E271" t="s">
        <v>27</v>
      </c>
      <c r="F271" t="s">
        <v>1371</v>
      </c>
      <c r="G271">
        <v>777</v>
      </c>
    </row>
    <row r="272" spans="1:7" x14ac:dyDescent="0.3">
      <c r="A272" t="s">
        <v>1369</v>
      </c>
      <c r="B272" t="s">
        <v>1370</v>
      </c>
      <c r="C272" t="s">
        <v>749</v>
      </c>
      <c r="D272" t="s">
        <v>450</v>
      </c>
      <c r="E272" t="s">
        <v>258</v>
      </c>
      <c r="F272" t="s">
        <v>1371</v>
      </c>
      <c r="G272">
        <v>777</v>
      </c>
    </row>
    <row r="273" spans="1:7" x14ac:dyDescent="0.3">
      <c r="A273" t="s">
        <v>1369</v>
      </c>
      <c r="B273" t="s">
        <v>1370</v>
      </c>
      <c r="C273" t="s">
        <v>749</v>
      </c>
      <c r="D273" t="s">
        <v>450</v>
      </c>
      <c r="E273" t="s">
        <v>51</v>
      </c>
      <c r="F273" t="s">
        <v>1371</v>
      </c>
      <c r="G273">
        <v>777</v>
      </c>
    </row>
    <row r="274" spans="1:7" x14ac:dyDescent="0.3">
      <c r="A274" t="s">
        <v>1369</v>
      </c>
      <c r="B274" t="s">
        <v>1370</v>
      </c>
      <c r="C274" t="s">
        <v>749</v>
      </c>
      <c r="D274" t="s">
        <v>450</v>
      </c>
      <c r="E274" t="s">
        <v>237</v>
      </c>
      <c r="F274" t="s">
        <v>1371</v>
      </c>
      <c r="G274">
        <v>777</v>
      </c>
    </row>
    <row r="275" spans="1:7" x14ac:dyDescent="0.3">
      <c r="A275" t="s">
        <v>1369</v>
      </c>
      <c r="B275" t="s">
        <v>1370</v>
      </c>
      <c r="C275" t="s">
        <v>749</v>
      </c>
      <c r="D275" t="s">
        <v>450</v>
      </c>
      <c r="E275" t="s">
        <v>15</v>
      </c>
      <c r="F275" t="s">
        <v>1371</v>
      </c>
      <c r="G275">
        <v>777</v>
      </c>
    </row>
    <row r="276" spans="1:7" x14ac:dyDescent="0.3">
      <c r="A276" t="s">
        <v>1369</v>
      </c>
      <c r="B276" t="s">
        <v>1370</v>
      </c>
      <c r="C276" t="s">
        <v>749</v>
      </c>
      <c r="D276" t="s">
        <v>450</v>
      </c>
      <c r="E276" t="s">
        <v>182</v>
      </c>
      <c r="F276" t="s">
        <v>1371</v>
      </c>
      <c r="G276">
        <v>777</v>
      </c>
    </row>
    <row r="277" spans="1:7" x14ac:dyDescent="0.3">
      <c r="A277" t="s">
        <v>1369</v>
      </c>
      <c r="B277" t="s">
        <v>1370</v>
      </c>
      <c r="C277" t="s">
        <v>749</v>
      </c>
      <c r="D277" t="s">
        <v>450</v>
      </c>
      <c r="E277" t="s">
        <v>175</v>
      </c>
      <c r="F277" t="s">
        <v>1371</v>
      </c>
      <c r="G277">
        <v>777</v>
      </c>
    </row>
    <row r="278" spans="1:7" x14ac:dyDescent="0.3">
      <c r="A278" t="s">
        <v>1369</v>
      </c>
      <c r="B278" t="s">
        <v>1370</v>
      </c>
      <c r="C278" t="s">
        <v>749</v>
      </c>
      <c r="D278" t="s">
        <v>450</v>
      </c>
      <c r="E278" t="s">
        <v>335</v>
      </c>
      <c r="F278" t="s">
        <v>1371</v>
      </c>
      <c r="G278">
        <v>777</v>
      </c>
    </row>
    <row r="279" spans="1:7" x14ac:dyDescent="0.3">
      <c r="A279" t="s">
        <v>1369</v>
      </c>
      <c r="B279" t="s">
        <v>1370</v>
      </c>
      <c r="C279" t="s">
        <v>749</v>
      </c>
      <c r="D279" t="s">
        <v>450</v>
      </c>
      <c r="E279" t="s">
        <v>196</v>
      </c>
      <c r="F279" t="s">
        <v>1371</v>
      </c>
      <c r="G279">
        <v>777</v>
      </c>
    </row>
    <row r="280" spans="1:7" x14ac:dyDescent="0.3">
      <c r="A280" t="s">
        <v>1369</v>
      </c>
      <c r="B280" t="s">
        <v>1370</v>
      </c>
      <c r="C280" t="s">
        <v>749</v>
      </c>
      <c r="D280" t="s">
        <v>450</v>
      </c>
      <c r="E280" t="s">
        <v>75</v>
      </c>
      <c r="F280" t="s">
        <v>1371</v>
      </c>
      <c r="G280">
        <v>777</v>
      </c>
    </row>
    <row r="281" spans="1:7" x14ac:dyDescent="0.3">
      <c r="A281" t="s">
        <v>1369</v>
      </c>
      <c r="B281" t="s">
        <v>1370</v>
      </c>
      <c r="C281" t="s">
        <v>749</v>
      </c>
      <c r="D281" t="s">
        <v>450</v>
      </c>
      <c r="E281" t="s">
        <v>291</v>
      </c>
      <c r="F281" t="s">
        <v>1371</v>
      </c>
      <c r="G281">
        <v>777</v>
      </c>
    </row>
    <row r="282" spans="1:7" x14ac:dyDescent="0.3">
      <c r="A282" t="s">
        <v>1369</v>
      </c>
      <c r="B282" t="s">
        <v>1370</v>
      </c>
      <c r="C282" t="s">
        <v>749</v>
      </c>
      <c r="D282" t="s">
        <v>450</v>
      </c>
      <c r="E282" t="s">
        <v>183</v>
      </c>
      <c r="F282" t="s">
        <v>1371</v>
      </c>
      <c r="G282">
        <v>777</v>
      </c>
    </row>
    <row r="283" spans="1:7" x14ac:dyDescent="0.3">
      <c r="A283" t="s">
        <v>1369</v>
      </c>
      <c r="B283" t="s">
        <v>1370</v>
      </c>
      <c r="C283" t="s">
        <v>749</v>
      </c>
      <c r="D283" t="s">
        <v>450</v>
      </c>
      <c r="E283" t="s">
        <v>36</v>
      </c>
      <c r="F283" t="s">
        <v>1371</v>
      </c>
      <c r="G283">
        <v>777</v>
      </c>
    </row>
    <row r="284" spans="1:7" x14ac:dyDescent="0.3">
      <c r="A284" t="s">
        <v>1369</v>
      </c>
      <c r="B284" t="s">
        <v>1370</v>
      </c>
      <c r="C284" t="s">
        <v>749</v>
      </c>
      <c r="D284" t="s">
        <v>450</v>
      </c>
      <c r="E284" t="s">
        <v>249</v>
      </c>
      <c r="F284" t="s">
        <v>1371</v>
      </c>
      <c r="G284">
        <v>777</v>
      </c>
    </row>
    <row r="285" spans="1:7" x14ac:dyDescent="0.3">
      <c r="A285" t="s">
        <v>1369</v>
      </c>
      <c r="B285" t="s">
        <v>1370</v>
      </c>
      <c r="C285" t="s">
        <v>749</v>
      </c>
      <c r="D285" t="s">
        <v>450</v>
      </c>
      <c r="E285" t="s">
        <v>42</v>
      </c>
      <c r="F285" t="s">
        <v>1371</v>
      </c>
      <c r="G285">
        <v>777</v>
      </c>
    </row>
    <row r="286" spans="1:7" x14ac:dyDescent="0.3">
      <c r="A286" t="s">
        <v>1369</v>
      </c>
      <c r="B286" t="s">
        <v>1370</v>
      </c>
      <c r="C286" t="s">
        <v>749</v>
      </c>
      <c r="D286" t="s">
        <v>450</v>
      </c>
      <c r="E286" t="s">
        <v>80</v>
      </c>
      <c r="F286" t="s">
        <v>1371</v>
      </c>
      <c r="G286">
        <v>777</v>
      </c>
    </row>
    <row r="287" spans="1:7" x14ac:dyDescent="0.3">
      <c r="A287" t="s">
        <v>1369</v>
      </c>
      <c r="B287" t="s">
        <v>1370</v>
      </c>
      <c r="C287" t="s">
        <v>749</v>
      </c>
      <c r="D287" t="s">
        <v>450</v>
      </c>
      <c r="E287" t="s">
        <v>336</v>
      </c>
      <c r="F287" t="s">
        <v>1371</v>
      </c>
      <c r="G287">
        <v>777</v>
      </c>
    </row>
    <row r="288" spans="1:7" x14ac:dyDescent="0.3">
      <c r="A288" t="s">
        <v>1369</v>
      </c>
      <c r="B288" t="s">
        <v>1370</v>
      </c>
      <c r="C288" t="s">
        <v>749</v>
      </c>
      <c r="D288" t="s">
        <v>450</v>
      </c>
      <c r="E288" t="s">
        <v>71</v>
      </c>
      <c r="F288" t="s">
        <v>1371</v>
      </c>
      <c r="G288">
        <v>777</v>
      </c>
    </row>
    <row r="289" spans="1:7" x14ac:dyDescent="0.3">
      <c r="A289" t="s">
        <v>1369</v>
      </c>
      <c r="B289" t="s">
        <v>1370</v>
      </c>
      <c r="C289" t="s">
        <v>749</v>
      </c>
      <c r="D289" t="s">
        <v>450</v>
      </c>
      <c r="E289" t="s">
        <v>29</v>
      </c>
      <c r="F289" t="s">
        <v>1371</v>
      </c>
      <c r="G289">
        <v>777</v>
      </c>
    </row>
    <row r="290" spans="1:7" x14ac:dyDescent="0.3">
      <c r="A290" t="s">
        <v>1369</v>
      </c>
      <c r="B290" t="s">
        <v>1370</v>
      </c>
      <c r="C290" t="s">
        <v>749</v>
      </c>
      <c r="D290" t="s">
        <v>450</v>
      </c>
      <c r="E290" t="s">
        <v>56</v>
      </c>
      <c r="F290" t="s">
        <v>1371</v>
      </c>
      <c r="G290">
        <v>777</v>
      </c>
    </row>
    <row r="291" spans="1:7" x14ac:dyDescent="0.3">
      <c r="A291" t="s">
        <v>1369</v>
      </c>
      <c r="B291" t="s">
        <v>1370</v>
      </c>
      <c r="C291" t="s">
        <v>749</v>
      </c>
      <c r="D291" t="s">
        <v>450</v>
      </c>
      <c r="E291" t="s">
        <v>176</v>
      </c>
      <c r="F291" t="s">
        <v>1371</v>
      </c>
      <c r="G291">
        <v>777</v>
      </c>
    </row>
    <row r="292" spans="1:7" x14ac:dyDescent="0.3">
      <c r="A292" t="s">
        <v>1369</v>
      </c>
      <c r="B292" t="s">
        <v>1370</v>
      </c>
      <c r="C292" t="s">
        <v>749</v>
      </c>
      <c r="D292" t="s">
        <v>450</v>
      </c>
      <c r="E292" t="s">
        <v>217</v>
      </c>
      <c r="F292" t="s">
        <v>1371</v>
      </c>
      <c r="G292">
        <v>777</v>
      </c>
    </row>
    <row r="293" spans="1:7" x14ac:dyDescent="0.3">
      <c r="A293" t="s">
        <v>1369</v>
      </c>
      <c r="B293" t="s">
        <v>1370</v>
      </c>
      <c r="C293" t="s">
        <v>749</v>
      </c>
      <c r="D293" t="s">
        <v>450</v>
      </c>
      <c r="E293" t="s">
        <v>86</v>
      </c>
      <c r="F293" t="s">
        <v>1371</v>
      </c>
      <c r="G293">
        <v>777</v>
      </c>
    </row>
    <row r="294" spans="1:7" x14ac:dyDescent="0.3">
      <c r="A294" t="s">
        <v>1369</v>
      </c>
      <c r="B294" t="s">
        <v>1370</v>
      </c>
      <c r="C294" t="s">
        <v>749</v>
      </c>
      <c r="D294" t="s">
        <v>450</v>
      </c>
      <c r="E294" t="s">
        <v>63</v>
      </c>
      <c r="F294" t="s">
        <v>1371</v>
      </c>
      <c r="G294">
        <v>777</v>
      </c>
    </row>
    <row r="295" spans="1:7" x14ac:dyDescent="0.3">
      <c r="A295" t="s">
        <v>1369</v>
      </c>
      <c r="B295" t="s">
        <v>1370</v>
      </c>
      <c r="C295" t="s">
        <v>749</v>
      </c>
      <c r="D295" t="s">
        <v>450</v>
      </c>
      <c r="E295" t="s">
        <v>257</v>
      </c>
      <c r="F295" t="s">
        <v>1371</v>
      </c>
      <c r="G295">
        <v>777</v>
      </c>
    </row>
    <row r="296" spans="1:7" x14ac:dyDescent="0.3">
      <c r="A296" t="s">
        <v>1369</v>
      </c>
      <c r="B296" t="s">
        <v>1370</v>
      </c>
      <c r="C296" t="s">
        <v>749</v>
      </c>
      <c r="D296" t="s">
        <v>450</v>
      </c>
      <c r="E296" t="s">
        <v>91</v>
      </c>
      <c r="F296" t="s">
        <v>1371</v>
      </c>
      <c r="G296">
        <v>777</v>
      </c>
    </row>
    <row r="297" spans="1:7" x14ac:dyDescent="0.3">
      <c r="A297" t="s">
        <v>1369</v>
      </c>
      <c r="B297" t="s">
        <v>1370</v>
      </c>
      <c r="C297" t="s">
        <v>749</v>
      </c>
      <c r="D297" t="s">
        <v>450</v>
      </c>
      <c r="E297" t="s">
        <v>142</v>
      </c>
      <c r="F297" t="s">
        <v>1371</v>
      </c>
      <c r="G297">
        <v>777</v>
      </c>
    </row>
    <row r="298" spans="1:7" x14ac:dyDescent="0.3">
      <c r="A298" t="s">
        <v>1369</v>
      </c>
      <c r="B298" t="s">
        <v>1370</v>
      </c>
      <c r="C298" t="s">
        <v>749</v>
      </c>
      <c r="D298" t="s">
        <v>450</v>
      </c>
      <c r="E298" t="s">
        <v>298</v>
      </c>
      <c r="F298" t="s">
        <v>1371</v>
      </c>
      <c r="G298">
        <v>777</v>
      </c>
    </row>
    <row r="299" spans="1:7" x14ac:dyDescent="0.3">
      <c r="A299" t="s">
        <v>1369</v>
      </c>
      <c r="B299" t="s">
        <v>1370</v>
      </c>
      <c r="C299" t="s">
        <v>749</v>
      </c>
      <c r="D299" t="s">
        <v>450</v>
      </c>
      <c r="E299" t="s">
        <v>299</v>
      </c>
      <c r="F299" t="s">
        <v>1371</v>
      </c>
      <c r="G299">
        <v>777</v>
      </c>
    </row>
    <row r="300" spans="1:7" x14ac:dyDescent="0.3">
      <c r="A300" t="s">
        <v>1369</v>
      </c>
      <c r="B300" t="s">
        <v>1370</v>
      </c>
      <c r="C300" t="s">
        <v>749</v>
      </c>
      <c r="D300" t="s">
        <v>450</v>
      </c>
      <c r="E300" t="s">
        <v>274</v>
      </c>
      <c r="F300" t="s">
        <v>1371</v>
      </c>
      <c r="G300">
        <v>777</v>
      </c>
    </row>
    <row r="301" spans="1:7" x14ac:dyDescent="0.3">
      <c r="A301" t="s">
        <v>1369</v>
      </c>
      <c r="B301" t="s">
        <v>1370</v>
      </c>
      <c r="C301" t="s">
        <v>749</v>
      </c>
      <c r="D301" t="s">
        <v>450</v>
      </c>
      <c r="E301" t="s">
        <v>143</v>
      </c>
      <c r="F301" t="s">
        <v>1371</v>
      </c>
      <c r="G301">
        <v>777</v>
      </c>
    </row>
    <row r="302" spans="1:7" x14ac:dyDescent="0.3">
      <c r="A302" t="s">
        <v>1369</v>
      </c>
      <c r="B302" t="s">
        <v>1370</v>
      </c>
      <c r="C302" t="s">
        <v>749</v>
      </c>
      <c r="D302" t="s">
        <v>450</v>
      </c>
      <c r="E302" t="s">
        <v>44</v>
      </c>
      <c r="F302" t="s">
        <v>1371</v>
      </c>
      <c r="G302">
        <v>777</v>
      </c>
    </row>
    <row r="303" spans="1:7" x14ac:dyDescent="0.3">
      <c r="A303" t="s">
        <v>1369</v>
      </c>
      <c r="B303" t="s">
        <v>1370</v>
      </c>
      <c r="C303" t="s">
        <v>749</v>
      </c>
      <c r="D303" t="s">
        <v>450</v>
      </c>
      <c r="E303" t="s">
        <v>124</v>
      </c>
      <c r="F303" t="s">
        <v>1371</v>
      </c>
      <c r="G303">
        <v>777</v>
      </c>
    </row>
    <row r="304" spans="1:7" x14ac:dyDescent="0.3">
      <c r="A304" t="s">
        <v>1369</v>
      </c>
      <c r="B304" t="s">
        <v>1370</v>
      </c>
      <c r="C304" t="s">
        <v>749</v>
      </c>
      <c r="D304" t="s">
        <v>450</v>
      </c>
      <c r="E304" t="s">
        <v>164</v>
      </c>
      <c r="F304" t="s">
        <v>1371</v>
      </c>
      <c r="G304">
        <v>777</v>
      </c>
    </row>
    <row r="305" spans="1:7" x14ac:dyDescent="0.3">
      <c r="A305" t="s">
        <v>1369</v>
      </c>
      <c r="B305" t="s">
        <v>1370</v>
      </c>
      <c r="C305" t="s">
        <v>749</v>
      </c>
      <c r="D305" t="s">
        <v>450</v>
      </c>
      <c r="E305" t="s">
        <v>285</v>
      </c>
      <c r="F305" t="s">
        <v>1371</v>
      </c>
      <c r="G305">
        <v>777</v>
      </c>
    </row>
    <row r="306" spans="1:7" x14ac:dyDescent="0.3">
      <c r="A306" t="s">
        <v>1369</v>
      </c>
      <c r="B306" t="s">
        <v>1370</v>
      </c>
      <c r="C306" t="s">
        <v>749</v>
      </c>
      <c r="D306" t="s">
        <v>450</v>
      </c>
      <c r="E306" t="s">
        <v>195</v>
      </c>
      <c r="F306" t="s">
        <v>1371</v>
      </c>
      <c r="G306">
        <v>777</v>
      </c>
    </row>
    <row r="307" spans="1:7" x14ac:dyDescent="0.3">
      <c r="A307" t="s">
        <v>1369</v>
      </c>
      <c r="B307" t="s">
        <v>1370</v>
      </c>
      <c r="C307" t="s">
        <v>749</v>
      </c>
      <c r="D307" t="s">
        <v>450</v>
      </c>
      <c r="E307" t="s">
        <v>200</v>
      </c>
      <c r="F307" t="s">
        <v>1371</v>
      </c>
      <c r="G307">
        <v>777</v>
      </c>
    </row>
    <row r="308" spans="1:7" x14ac:dyDescent="0.3">
      <c r="A308" t="s">
        <v>1369</v>
      </c>
      <c r="B308" t="s">
        <v>1370</v>
      </c>
      <c r="C308" t="s">
        <v>749</v>
      </c>
      <c r="D308" t="s">
        <v>450</v>
      </c>
      <c r="E308" t="s">
        <v>125</v>
      </c>
      <c r="F308" t="s">
        <v>1371</v>
      </c>
      <c r="G308">
        <v>777</v>
      </c>
    </row>
    <row r="309" spans="1:7" x14ac:dyDescent="0.3">
      <c r="A309" t="s">
        <v>1369</v>
      </c>
      <c r="B309" t="s">
        <v>1370</v>
      </c>
      <c r="C309" t="s">
        <v>749</v>
      </c>
      <c r="D309" t="s">
        <v>450</v>
      </c>
      <c r="E309" t="s">
        <v>236</v>
      </c>
      <c r="F309" t="s">
        <v>1371</v>
      </c>
      <c r="G309">
        <v>777</v>
      </c>
    </row>
    <row r="310" spans="1:7" x14ac:dyDescent="0.3">
      <c r="A310" t="s">
        <v>1369</v>
      </c>
      <c r="B310" t="s">
        <v>1370</v>
      </c>
      <c r="C310" t="s">
        <v>749</v>
      </c>
      <c r="D310" t="s">
        <v>450</v>
      </c>
      <c r="E310" t="s">
        <v>259</v>
      </c>
      <c r="F310" t="s">
        <v>1371</v>
      </c>
      <c r="G310">
        <v>777</v>
      </c>
    </row>
    <row r="311" spans="1:7" x14ac:dyDescent="0.3">
      <c r="A311" t="s">
        <v>1369</v>
      </c>
      <c r="B311" t="s">
        <v>1370</v>
      </c>
      <c r="C311" t="s">
        <v>749</v>
      </c>
      <c r="D311" t="s">
        <v>450</v>
      </c>
      <c r="E311" t="s">
        <v>281</v>
      </c>
      <c r="F311" t="s">
        <v>1371</v>
      </c>
      <c r="G311">
        <v>777</v>
      </c>
    </row>
    <row r="312" spans="1:7" x14ac:dyDescent="0.3">
      <c r="A312" t="s">
        <v>1369</v>
      </c>
      <c r="B312" t="s">
        <v>1370</v>
      </c>
      <c r="C312" t="s">
        <v>749</v>
      </c>
      <c r="D312" t="s">
        <v>450</v>
      </c>
      <c r="E312" t="s">
        <v>197</v>
      </c>
      <c r="F312" t="s">
        <v>1371</v>
      </c>
      <c r="G312">
        <v>777</v>
      </c>
    </row>
    <row r="313" spans="1:7" x14ac:dyDescent="0.3">
      <c r="A313" t="s">
        <v>1369</v>
      </c>
      <c r="B313" t="s">
        <v>1370</v>
      </c>
      <c r="C313" t="s">
        <v>749</v>
      </c>
      <c r="D313" t="s">
        <v>450</v>
      </c>
      <c r="E313" t="s">
        <v>250</v>
      </c>
      <c r="F313" t="s">
        <v>1371</v>
      </c>
      <c r="G313">
        <v>777</v>
      </c>
    </row>
    <row r="314" spans="1:7" x14ac:dyDescent="0.3">
      <c r="A314" t="s">
        <v>1369</v>
      </c>
      <c r="B314" t="s">
        <v>1370</v>
      </c>
      <c r="C314" t="s">
        <v>749</v>
      </c>
      <c r="D314" t="s">
        <v>450</v>
      </c>
      <c r="E314" t="s">
        <v>283</v>
      </c>
      <c r="F314" t="s">
        <v>1371</v>
      </c>
      <c r="G314">
        <v>777</v>
      </c>
    </row>
    <row r="315" spans="1:7" x14ac:dyDescent="0.3">
      <c r="A315" t="s">
        <v>1369</v>
      </c>
      <c r="B315" t="s">
        <v>1370</v>
      </c>
      <c r="C315" t="s">
        <v>749</v>
      </c>
      <c r="D315" t="s">
        <v>450</v>
      </c>
      <c r="E315" t="s">
        <v>101</v>
      </c>
      <c r="F315" t="s">
        <v>1371</v>
      </c>
      <c r="G315">
        <v>777</v>
      </c>
    </row>
    <row r="316" spans="1:7" x14ac:dyDescent="0.3">
      <c r="A316" t="s">
        <v>1369</v>
      </c>
      <c r="B316" t="s">
        <v>1370</v>
      </c>
      <c r="C316" t="s">
        <v>749</v>
      </c>
      <c r="D316" t="s">
        <v>450</v>
      </c>
      <c r="E316" t="s">
        <v>198</v>
      </c>
      <c r="F316" t="s">
        <v>1371</v>
      </c>
      <c r="G316">
        <v>777</v>
      </c>
    </row>
    <row r="317" spans="1:7" x14ac:dyDescent="0.3">
      <c r="A317" t="s">
        <v>1369</v>
      </c>
      <c r="B317" t="s">
        <v>1370</v>
      </c>
      <c r="C317" t="s">
        <v>749</v>
      </c>
      <c r="D317" t="s">
        <v>450</v>
      </c>
      <c r="E317" t="s">
        <v>278</v>
      </c>
      <c r="F317" t="s">
        <v>1371</v>
      </c>
      <c r="G317">
        <v>777</v>
      </c>
    </row>
    <row r="318" spans="1:7" x14ac:dyDescent="0.3">
      <c r="A318" t="s">
        <v>1369</v>
      </c>
      <c r="B318" t="s">
        <v>1370</v>
      </c>
      <c r="C318" t="s">
        <v>749</v>
      </c>
      <c r="D318" t="s">
        <v>450</v>
      </c>
      <c r="E318" t="s">
        <v>199</v>
      </c>
      <c r="F318" t="s">
        <v>1371</v>
      </c>
      <c r="G318">
        <v>777</v>
      </c>
    </row>
    <row r="319" spans="1:7" x14ac:dyDescent="0.3">
      <c r="A319" t="s">
        <v>1369</v>
      </c>
      <c r="B319" t="s">
        <v>1370</v>
      </c>
      <c r="C319" t="s">
        <v>749</v>
      </c>
      <c r="D319" t="s">
        <v>450</v>
      </c>
      <c r="E319" t="s">
        <v>102</v>
      </c>
      <c r="F319" t="s">
        <v>1371</v>
      </c>
      <c r="G319">
        <v>777</v>
      </c>
    </row>
    <row r="320" spans="1:7" x14ac:dyDescent="0.3">
      <c r="A320" t="s">
        <v>1369</v>
      </c>
      <c r="B320" t="s">
        <v>1370</v>
      </c>
      <c r="C320" t="s">
        <v>749</v>
      </c>
      <c r="D320" t="s">
        <v>450</v>
      </c>
      <c r="E320" t="s">
        <v>155</v>
      </c>
      <c r="F320" t="s">
        <v>1371</v>
      </c>
      <c r="G320">
        <v>777</v>
      </c>
    </row>
    <row r="321" spans="1:7" x14ac:dyDescent="0.3">
      <c r="A321" t="s">
        <v>1369</v>
      </c>
      <c r="B321" t="s">
        <v>1370</v>
      </c>
      <c r="C321" t="s">
        <v>749</v>
      </c>
      <c r="D321" t="s">
        <v>450</v>
      </c>
      <c r="E321" t="s">
        <v>30</v>
      </c>
      <c r="F321" t="s">
        <v>1371</v>
      </c>
      <c r="G321">
        <v>777</v>
      </c>
    </row>
    <row r="322" spans="1:7" x14ac:dyDescent="0.3">
      <c r="A322" t="s">
        <v>1369</v>
      </c>
      <c r="B322" t="s">
        <v>1370</v>
      </c>
      <c r="C322" t="s">
        <v>749</v>
      </c>
      <c r="D322" t="s">
        <v>450</v>
      </c>
      <c r="E322" t="s">
        <v>331</v>
      </c>
      <c r="F322" t="s">
        <v>1371</v>
      </c>
      <c r="G322">
        <v>777</v>
      </c>
    </row>
    <row r="323" spans="1:7" x14ac:dyDescent="0.3">
      <c r="A323" t="s">
        <v>1369</v>
      </c>
      <c r="B323" t="s">
        <v>1370</v>
      </c>
      <c r="C323" t="s">
        <v>749</v>
      </c>
      <c r="D323" t="s">
        <v>450</v>
      </c>
      <c r="E323" t="s">
        <v>238</v>
      </c>
      <c r="F323" t="s">
        <v>1371</v>
      </c>
      <c r="G323">
        <v>777</v>
      </c>
    </row>
    <row r="324" spans="1:7" x14ac:dyDescent="0.3">
      <c r="A324" t="s">
        <v>1369</v>
      </c>
      <c r="B324" t="s">
        <v>1370</v>
      </c>
      <c r="C324" t="s">
        <v>749</v>
      </c>
      <c r="D324" t="s">
        <v>450</v>
      </c>
      <c r="E324" t="s">
        <v>103</v>
      </c>
      <c r="F324" t="s">
        <v>1371</v>
      </c>
      <c r="G324">
        <v>777</v>
      </c>
    </row>
    <row r="325" spans="1:7" x14ac:dyDescent="0.3">
      <c r="A325" t="s">
        <v>1369</v>
      </c>
      <c r="B325" t="s">
        <v>1370</v>
      </c>
      <c r="C325" t="s">
        <v>749</v>
      </c>
      <c r="D325" t="s">
        <v>450</v>
      </c>
      <c r="E325" t="s">
        <v>59</v>
      </c>
      <c r="F325" t="s">
        <v>1371</v>
      </c>
      <c r="G325">
        <v>777</v>
      </c>
    </row>
    <row r="326" spans="1:7" x14ac:dyDescent="0.3">
      <c r="A326" t="s">
        <v>1369</v>
      </c>
      <c r="B326" t="s">
        <v>1370</v>
      </c>
      <c r="C326" t="s">
        <v>749</v>
      </c>
      <c r="D326" t="s">
        <v>450</v>
      </c>
      <c r="E326" t="s">
        <v>162</v>
      </c>
      <c r="F326" t="s">
        <v>1371</v>
      </c>
      <c r="G326">
        <v>777</v>
      </c>
    </row>
    <row r="327" spans="1:7" x14ac:dyDescent="0.3">
      <c r="A327" t="s">
        <v>1369</v>
      </c>
      <c r="B327" t="s">
        <v>1370</v>
      </c>
      <c r="C327" t="s">
        <v>749</v>
      </c>
      <c r="D327" t="s">
        <v>450</v>
      </c>
      <c r="E327" t="s">
        <v>300</v>
      </c>
      <c r="F327" t="s">
        <v>1371</v>
      </c>
      <c r="G327">
        <v>777</v>
      </c>
    </row>
    <row r="328" spans="1:7" x14ac:dyDescent="0.3">
      <c r="A328" t="s">
        <v>1369</v>
      </c>
      <c r="B328" t="s">
        <v>1370</v>
      </c>
      <c r="C328" t="s">
        <v>749</v>
      </c>
      <c r="D328" t="s">
        <v>450</v>
      </c>
      <c r="E328" t="s">
        <v>64</v>
      </c>
      <c r="F328" t="s">
        <v>1371</v>
      </c>
      <c r="G328">
        <v>777</v>
      </c>
    </row>
    <row r="329" spans="1:7" x14ac:dyDescent="0.3">
      <c r="A329" t="s">
        <v>1369</v>
      </c>
      <c r="B329" t="s">
        <v>1370</v>
      </c>
      <c r="C329" t="s">
        <v>749</v>
      </c>
      <c r="D329" t="s">
        <v>450</v>
      </c>
      <c r="E329" t="s">
        <v>134</v>
      </c>
      <c r="F329" t="s">
        <v>1371</v>
      </c>
      <c r="G329">
        <v>777</v>
      </c>
    </row>
    <row r="330" spans="1:7" x14ac:dyDescent="0.3">
      <c r="A330" t="s">
        <v>1369</v>
      </c>
      <c r="B330" t="s">
        <v>1370</v>
      </c>
      <c r="C330" t="s">
        <v>749</v>
      </c>
      <c r="D330" t="s">
        <v>450</v>
      </c>
      <c r="E330" t="s">
        <v>177</v>
      </c>
      <c r="F330" t="s">
        <v>1371</v>
      </c>
      <c r="G330">
        <v>777</v>
      </c>
    </row>
    <row r="331" spans="1:7" x14ac:dyDescent="0.3">
      <c r="A331" t="s">
        <v>1369</v>
      </c>
      <c r="B331" t="s">
        <v>1370</v>
      </c>
      <c r="C331" t="s">
        <v>749</v>
      </c>
      <c r="D331" t="s">
        <v>450</v>
      </c>
      <c r="E331" t="s">
        <v>41</v>
      </c>
      <c r="F331" t="s">
        <v>1371</v>
      </c>
      <c r="G331">
        <v>777</v>
      </c>
    </row>
    <row r="332" spans="1:7" x14ac:dyDescent="0.3">
      <c r="A332" t="s">
        <v>1369</v>
      </c>
      <c r="B332" t="s">
        <v>1370</v>
      </c>
      <c r="C332" t="s">
        <v>749</v>
      </c>
      <c r="D332" t="s">
        <v>450</v>
      </c>
      <c r="E332" t="s">
        <v>22</v>
      </c>
      <c r="F332" t="s">
        <v>1371</v>
      </c>
      <c r="G332">
        <v>777</v>
      </c>
    </row>
    <row r="333" spans="1:7" x14ac:dyDescent="0.3">
      <c r="A333" t="s">
        <v>1369</v>
      </c>
      <c r="B333" t="s">
        <v>1370</v>
      </c>
      <c r="C333" t="s">
        <v>749</v>
      </c>
      <c r="D333" t="s">
        <v>450</v>
      </c>
      <c r="E333" t="s">
        <v>163</v>
      </c>
      <c r="F333" t="s">
        <v>1371</v>
      </c>
      <c r="G333">
        <v>777</v>
      </c>
    </row>
    <row r="334" spans="1:7" x14ac:dyDescent="0.3">
      <c r="A334" t="s">
        <v>1369</v>
      </c>
      <c r="B334" t="s">
        <v>1370</v>
      </c>
      <c r="C334" t="s">
        <v>749</v>
      </c>
      <c r="D334" t="s">
        <v>450</v>
      </c>
      <c r="E334" t="s">
        <v>349</v>
      </c>
      <c r="F334" t="s">
        <v>1371</v>
      </c>
      <c r="G334">
        <v>777</v>
      </c>
    </row>
    <row r="335" spans="1:7" x14ac:dyDescent="0.3">
      <c r="A335" t="s">
        <v>1369</v>
      </c>
      <c r="B335" t="s">
        <v>1370</v>
      </c>
      <c r="C335" t="s">
        <v>749</v>
      </c>
      <c r="D335" t="s">
        <v>450</v>
      </c>
      <c r="E335" t="s">
        <v>218</v>
      </c>
      <c r="F335" t="s">
        <v>1371</v>
      </c>
      <c r="G335">
        <v>777</v>
      </c>
    </row>
    <row r="336" spans="1:7" x14ac:dyDescent="0.3">
      <c r="A336" t="s">
        <v>1369</v>
      </c>
      <c r="B336" t="s">
        <v>1370</v>
      </c>
      <c r="C336" t="s">
        <v>749</v>
      </c>
      <c r="D336" t="s">
        <v>450</v>
      </c>
      <c r="E336" t="s">
        <v>239</v>
      </c>
      <c r="F336" t="s">
        <v>1371</v>
      </c>
      <c r="G336">
        <v>777</v>
      </c>
    </row>
    <row r="337" spans="1:7" x14ac:dyDescent="0.3">
      <c r="A337" t="s">
        <v>1369</v>
      </c>
      <c r="B337" t="s">
        <v>1370</v>
      </c>
      <c r="C337" t="s">
        <v>749</v>
      </c>
      <c r="D337" t="s">
        <v>450</v>
      </c>
      <c r="E337" t="s">
        <v>340</v>
      </c>
      <c r="F337" t="s">
        <v>1371</v>
      </c>
      <c r="G337">
        <v>777</v>
      </c>
    </row>
    <row r="338" spans="1:7" x14ac:dyDescent="0.3">
      <c r="A338" t="s">
        <v>1369</v>
      </c>
      <c r="B338" t="s">
        <v>1370</v>
      </c>
      <c r="C338" t="s">
        <v>749</v>
      </c>
      <c r="D338" t="s">
        <v>450</v>
      </c>
      <c r="E338" t="s">
        <v>260</v>
      </c>
      <c r="F338" t="s">
        <v>1371</v>
      </c>
      <c r="G338">
        <v>777</v>
      </c>
    </row>
    <row r="339" spans="1:7" x14ac:dyDescent="0.3">
      <c r="A339" t="s">
        <v>1369</v>
      </c>
      <c r="B339" t="s">
        <v>1370</v>
      </c>
      <c r="C339" t="s">
        <v>749</v>
      </c>
      <c r="D339" t="s">
        <v>450</v>
      </c>
      <c r="E339" t="s">
        <v>178</v>
      </c>
      <c r="F339" t="s">
        <v>1371</v>
      </c>
      <c r="G339">
        <v>777</v>
      </c>
    </row>
    <row r="340" spans="1:7" x14ac:dyDescent="0.3">
      <c r="A340" t="s">
        <v>1369</v>
      </c>
      <c r="B340" t="s">
        <v>1370</v>
      </c>
      <c r="C340" t="s">
        <v>749</v>
      </c>
      <c r="D340" t="s">
        <v>450</v>
      </c>
      <c r="E340" t="s">
        <v>219</v>
      </c>
      <c r="F340" t="s">
        <v>1371</v>
      </c>
      <c r="G340">
        <v>777</v>
      </c>
    </row>
    <row r="341" spans="1:7" x14ac:dyDescent="0.3">
      <c r="A341" t="s">
        <v>1369</v>
      </c>
      <c r="B341" t="s">
        <v>1370</v>
      </c>
      <c r="C341" t="s">
        <v>749</v>
      </c>
      <c r="D341" t="s">
        <v>450</v>
      </c>
      <c r="E341" t="s">
        <v>135</v>
      </c>
      <c r="F341" t="s">
        <v>1371</v>
      </c>
      <c r="G341">
        <v>777</v>
      </c>
    </row>
    <row r="342" spans="1:7" x14ac:dyDescent="0.3">
      <c r="A342" t="s">
        <v>1369</v>
      </c>
      <c r="B342" t="s">
        <v>1370</v>
      </c>
      <c r="C342" t="s">
        <v>749</v>
      </c>
      <c r="D342" t="s">
        <v>450</v>
      </c>
      <c r="E342" t="s">
        <v>145</v>
      </c>
      <c r="F342" t="s">
        <v>1371</v>
      </c>
      <c r="G342">
        <v>777</v>
      </c>
    </row>
    <row r="343" spans="1:7" x14ac:dyDescent="0.3">
      <c r="A343" t="s">
        <v>1369</v>
      </c>
      <c r="B343" t="s">
        <v>1370</v>
      </c>
      <c r="C343" t="s">
        <v>749</v>
      </c>
      <c r="D343" t="s">
        <v>450</v>
      </c>
      <c r="E343" t="s">
        <v>261</v>
      </c>
      <c r="F343" t="s">
        <v>1371</v>
      </c>
      <c r="G343">
        <v>777</v>
      </c>
    </row>
    <row r="344" spans="1:7" x14ac:dyDescent="0.3">
      <c r="A344" t="s">
        <v>1369</v>
      </c>
      <c r="B344" t="s">
        <v>1370</v>
      </c>
      <c r="C344" t="s">
        <v>749</v>
      </c>
      <c r="D344" t="s">
        <v>450</v>
      </c>
      <c r="E344" t="s">
        <v>45</v>
      </c>
      <c r="F344" t="s">
        <v>1371</v>
      </c>
      <c r="G344">
        <v>777</v>
      </c>
    </row>
    <row r="345" spans="1:7" x14ac:dyDescent="0.3">
      <c r="A345" t="s">
        <v>1369</v>
      </c>
      <c r="B345" t="s">
        <v>1370</v>
      </c>
      <c r="C345" t="s">
        <v>749</v>
      </c>
      <c r="D345" t="s">
        <v>450</v>
      </c>
      <c r="E345" t="s">
        <v>104</v>
      </c>
      <c r="F345" t="s">
        <v>1371</v>
      </c>
      <c r="G345">
        <v>777</v>
      </c>
    </row>
    <row r="346" spans="1:7" x14ac:dyDescent="0.3">
      <c r="A346" t="s">
        <v>1369</v>
      </c>
      <c r="B346" t="s">
        <v>1370</v>
      </c>
      <c r="C346" t="s">
        <v>749</v>
      </c>
      <c r="D346" t="s">
        <v>450</v>
      </c>
      <c r="E346" t="s">
        <v>301</v>
      </c>
      <c r="F346" t="s">
        <v>1371</v>
      </c>
      <c r="G346">
        <v>777</v>
      </c>
    </row>
    <row r="347" spans="1:7" x14ac:dyDescent="0.3">
      <c r="A347" t="s">
        <v>1369</v>
      </c>
      <c r="B347" t="s">
        <v>1370</v>
      </c>
      <c r="C347" t="s">
        <v>749</v>
      </c>
      <c r="D347" t="s">
        <v>450</v>
      </c>
      <c r="E347" t="s">
        <v>201</v>
      </c>
      <c r="F347" t="s">
        <v>1371</v>
      </c>
      <c r="G347">
        <v>777</v>
      </c>
    </row>
    <row r="348" spans="1:7" x14ac:dyDescent="0.3">
      <c r="A348" t="s">
        <v>1369</v>
      </c>
      <c r="B348" t="s">
        <v>1370</v>
      </c>
      <c r="C348" t="s">
        <v>749</v>
      </c>
      <c r="D348" t="s">
        <v>450</v>
      </c>
      <c r="E348" t="s">
        <v>344</v>
      </c>
      <c r="F348" t="s">
        <v>1371</v>
      </c>
      <c r="G348">
        <v>777</v>
      </c>
    </row>
    <row r="349" spans="1:7" x14ac:dyDescent="0.3">
      <c r="A349" t="s">
        <v>1369</v>
      </c>
      <c r="B349" t="s">
        <v>1370</v>
      </c>
      <c r="C349" t="s">
        <v>749</v>
      </c>
      <c r="D349" t="s">
        <v>450</v>
      </c>
      <c r="E349" t="s">
        <v>87</v>
      </c>
      <c r="F349" t="s">
        <v>1371</v>
      </c>
      <c r="G349">
        <v>777</v>
      </c>
    </row>
    <row r="350" spans="1:7" x14ac:dyDescent="0.3">
      <c r="A350" t="s">
        <v>1369</v>
      </c>
      <c r="B350" t="s">
        <v>1370</v>
      </c>
      <c r="C350" t="s">
        <v>749</v>
      </c>
      <c r="D350" t="s">
        <v>450</v>
      </c>
      <c r="E350" t="s">
        <v>88</v>
      </c>
      <c r="F350" t="s">
        <v>1371</v>
      </c>
      <c r="G350">
        <v>777</v>
      </c>
    </row>
    <row r="351" spans="1:7" x14ac:dyDescent="0.3">
      <c r="A351" t="s">
        <v>1369</v>
      </c>
      <c r="B351" t="s">
        <v>1370</v>
      </c>
      <c r="C351" t="s">
        <v>749</v>
      </c>
      <c r="D351" t="s">
        <v>450</v>
      </c>
      <c r="E351" t="s">
        <v>136</v>
      </c>
      <c r="F351" t="s">
        <v>1371</v>
      </c>
      <c r="G351">
        <v>777</v>
      </c>
    </row>
    <row r="352" spans="1:7" x14ac:dyDescent="0.3">
      <c r="A352" t="s">
        <v>1369</v>
      </c>
      <c r="B352" t="s">
        <v>1370</v>
      </c>
      <c r="C352" t="s">
        <v>749</v>
      </c>
      <c r="D352" t="s">
        <v>450</v>
      </c>
      <c r="E352" t="s">
        <v>240</v>
      </c>
      <c r="F352" t="s">
        <v>1371</v>
      </c>
      <c r="G352">
        <v>777</v>
      </c>
    </row>
    <row r="353" spans="1:7" x14ac:dyDescent="0.3">
      <c r="A353" t="s">
        <v>1369</v>
      </c>
      <c r="B353" t="s">
        <v>1370</v>
      </c>
      <c r="C353" t="s">
        <v>749</v>
      </c>
      <c r="D353" t="s">
        <v>450</v>
      </c>
      <c r="E353" t="s">
        <v>302</v>
      </c>
      <c r="F353" t="s">
        <v>1371</v>
      </c>
      <c r="G353">
        <v>777</v>
      </c>
    </row>
    <row r="354" spans="1:7" x14ac:dyDescent="0.3">
      <c r="A354" t="s">
        <v>1369</v>
      </c>
      <c r="B354" t="s">
        <v>1370</v>
      </c>
      <c r="C354" t="s">
        <v>749</v>
      </c>
      <c r="D354" t="s">
        <v>450</v>
      </c>
      <c r="E354" t="s">
        <v>165</v>
      </c>
      <c r="F354" t="s">
        <v>1371</v>
      </c>
      <c r="G354">
        <v>777</v>
      </c>
    </row>
    <row r="355" spans="1:7" x14ac:dyDescent="0.3">
      <c r="A355" t="s">
        <v>1369</v>
      </c>
      <c r="B355" t="s">
        <v>1370</v>
      </c>
      <c r="C355" t="s">
        <v>749</v>
      </c>
      <c r="D355" t="s">
        <v>450</v>
      </c>
      <c r="E355" t="s">
        <v>220</v>
      </c>
      <c r="F355" t="s">
        <v>1371</v>
      </c>
      <c r="G355">
        <v>777</v>
      </c>
    </row>
    <row r="356" spans="1:7" x14ac:dyDescent="0.3">
      <c r="A356" t="s">
        <v>1369</v>
      </c>
      <c r="B356" t="s">
        <v>1370</v>
      </c>
      <c r="C356" t="s">
        <v>749</v>
      </c>
      <c r="D356" t="s">
        <v>450</v>
      </c>
      <c r="E356" t="s">
        <v>48</v>
      </c>
      <c r="F356" t="s">
        <v>1371</v>
      </c>
      <c r="G356">
        <v>777</v>
      </c>
    </row>
    <row r="357" spans="1:7" x14ac:dyDescent="0.3">
      <c r="A357" t="s">
        <v>1369</v>
      </c>
      <c r="B357" t="s">
        <v>1370</v>
      </c>
      <c r="C357" t="s">
        <v>749</v>
      </c>
      <c r="D357" t="s">
        <v>450</v>
      </c>
      <c r="E357" t="s">
        <v>251</v>
      </c>
      <c r="F357" t="s">
        <v>1371</v>
      </c>
      <c r="G357">
        <v>777</v>
      </c>
    </row>
    <row r="358" spans="1:7" x14ac:dyDescent="0.3">
      <c r="A358" t="s">
        <v>1369</v>
      </c>
      <c r="B358" t="s">
        <v>1370</v>
      </c>
      <c r="C358" t="s">
        <v>749</v>
      </c>
      <c r="D358" t="s">
        <v>450</v>
      </c>
      <c r="E358" t="s">
        <v>252</v>
      </c>
      <c r="F358" t="s">
        <v>1371</v>
      </c>
      <c r="G358">
        <v>777</v>
      </c>
    </row>
    <row r="359" spans="1:7" x14ac:dyDescent="0.3">
      <c r="A359" t="s">
        <v>1369</v>
      </c>
      <c r="B359" t="s">
        <v>1370</v>
      </c>
      <c r="C359" t="s">
        <v>749</v>
      </c>
      <c r="D359" t="s">
        <v>450</v>
      </c>
      <c r="E359" t="s">
        <v>275</v>
      </c>
      <c r="F359" t="s">
        <v>1371</v>
      </c>
      <c r="G359">
        <v>777</v>
      </c>
    </row>
    <row r="360" spans="1:7" x14ac:dyDescent="0.3">
      <c r="A360" t="s">
        <v>1369</v>
      </c>
      <c r="B360" t="s">
        <v>1370</v>
      </c>
      <c r="C360" t="s">
        <v>749</v>
      </c>
      <c r="D360" t="s">
        <v>450</v>
      </c>
      <c r="E360" t="s">
        <v>356</v>
      </c>
      <c r="F360" t="s">
        <v>1371</v>
      </c>
      <c r="G360">
        <v>777</v>
      </c>
    </row>
    <row r="361" spans="1:7" x14ac:dyDescent="0.3">
      <c r="A361" t="s">
        <v>1369</v>
      </c>
      <c r="B361" t="s">
        <v>1370</v>
      </c>
      <c r="C361" t="s">
        <v>749</v>
      </c>
      <c r="D361" t="s">
        <v>450</v>
      </c>
      <c r="E361" t="s">
        <v>221</v>
      </c>
      <c r="F361" t="s">
        <v>1371</v>
      </c>
      <c r="G361">
        <v>777</v>
      </c>
    </row>
    <row r="362" spans="1:7" x14ac:dyDescent="0.3">
      <c r="A362" t="s">
        <v>1369</v>
      </c>
      <c r="B362" t="s">
        <v>1370</v>
      </c>
      <c r="C362" t="s">
        <v>749</v>
      </c>
      <c r="D362" t="s">
        <v>450</v>
      </c>
      <c r="E362" t="s">
        <v>222</v>
      </c>
      <c r="F362" t="s">
        <v>1371</v>
      </c>
      <c r="G362">
        <v>777</v>
      </c>
    </row>
    <row r="363" spans="1:7" x14ac:dyDescent="0.3">
      <c r="A363" t="s">
        <v>1369</v>
      </c>
      <c r="B363" t="s">
        <v>1370</v>
      </c>
      <c r="C363" t="s">
        <v>749</v>
      </c>
      <c r="D363" t="s">
        <v>450</v>
      </c>
      <c r="E363" t="s">
        <v>105</v>
      </c>
      <c r="F363" t="s">
        <v>1371</v>
      </c>
      <c r="G363">
        <v>777</v>
      </c>
    </row>
    <row r="364" spans="1:7" x14ac:dyDescent="0.3">
      <c r="A364" t="s">
        <v>1369</v>
      </c>
      <c r="B364" t="s">
        <v>1370</v>
      </c>
      <c r="C364" t="s">
        <v>749</v>
      </c>
      <c r="D364" t="s">
        <v>450</v>
      </c>
      <c r="E364" t="s">
        <v>282</v>
      </c>
      <c r="F364" t="s">
        <v>1371</v>
      </c>
      <c r="G364">
        <v>777</v>
      </c>
    </row>
    <row r="365" spans="1:7" x14ac:dyDescent="0.3">
      <c r="A365" t="s">
        <v>1369</v>
      </c>
      <c r="B365" t="s">
        <v>1370</v>
      </c>
      <c r="C365" t="s">
        <v>749</v>
      </c>
      <c r="D365" t="s">
        <v>450</v>
      </c>
      <c r="E365" t="s">
        <v>81</v>
      </c>
      <c r="F365" t="s">
        <v>1371</v>
      </c>
      <c r="G365">
        <v>777</v>
      </c>
    </row>
    <row r="366" spans="1:7" x14ac:dyDescent="0.3">
      <c r="A366" t="s">
        <v>1369</v>
      </c>
      <c r="B366" t="s">
        <v>1370</v>
      </c>
      <c r="C366" t="s">
        <v>749</v>
      </c>
      <c r="D366" t="s">
        <v>450</v>
      </c>
      <c r="E366" t="s">
        <v>276</v>
      </c>
      <c r="F366" t="s">
        <v>1371</v>
      </c>
      <c r="G366">
        <v>777</v>
      </c>
    </row>
    <row r="367" spans="1:7" x14ac:dyDescent="0.3">
      <c r="A367" t="s">
        <v>1369</v>
      </c>
      <c r="B367" t="s">
        <v>1370</v>
      </c>
      <c r="C367" t="s">
        <v>749</v>
      </c>
      <c r="D367" t="s">
        <v>450</v>
      </c>
      <c r="E367" t="s">
        <v>146</v>
      </c>
      <c r="F367" t="s">
        <v>1371</v>
      </c>
      <c r="G367">
        <v>777</v>
      </c>
    </row>
    <row r="368" spans="1:7" x14ac:dyDescent="0.3">
      <c r="A368" t="s">
        <v>1369</v>
      </c>
      <c r="B368" t="s">
        <v>1370</v>
      </c>
      <c r="C368" t="s">
        <v>749</v>
      </c>
      <c r="D368" t="s">
        <v>450</v>
      </c>
      <c r="E368" t="s">
        <v>173</v>
      </c>
      <c r="F368" t="s">
        <v>1371</v>
      </c>
      <c r="G368">
        <v>777</v>
      </c>
    </row>
    <row r="369" spans="1:7" x14ac:dyDescent="0.3">
      <c r="A369" t="s">
        <v>1369</v>
      </c>
      <c r="B369" t="s">
        <v>1370</v>
      </c>
      <c r="C369" t="s">
        <v>749</v>
      </c>
      <c r="D369" t="s">
        <v>450</v>
      </c>
      <c r="E369" t="s">
        <v>166</v>
      </c>
      <c r="F369" t="s">
        <v>1371</v>
      </c>
      <c r="G369">
        <v>777</v>
      </c>
    </row>
    <row r="370" spans="1:7" x14ac:dyDescent="0.3">
      <c r="A370" t="s">
        <v>1369</v>
      </c>
      <c r="B370" t="s">
        <v>1370</v>
      </c>
      <c r="C370" t="s">
        <v>749</v>
      </c>
      <c r="D370" t="s">
        <v>450</v>
      </c>
      <c r="E370" t="s">
        <v>31</v>
      </c>
      <c r="F370" t="s">
        <v>1371</v>
      </c>
      <c r="G370">
        <v>777</v>
      </c>
    </row>
    <row r="371" spans="1:7" x14ac:dyDescent="0.3">
      <c r="A371" t="s">
        <v>1369</v>
      </c>
      <c r="B371" t="s">
        <v>1370</v>
      </c>
      <c r="C371" t="s">
        <v>749</v>
      </c>
      <c r="D371" t="s">
        <v>450</v>
      </c>
      <c r="E371" t="s">
        <v>49</v>
      </c>
      <c r="F371" t="s">
        <v>1371</v>
      </c>
      <c r="G371">
        <v>777</v>
      </c>
    </row>
    <row r="372" spans="1:7" x14ac:dyDescent="0.3">
      <c r="A372" t="s">
        <v>1369</v>
      </c>
      <c r="B372" t="s">
        <v>1370</v>
      </c>
      <c r="C372" t="s">
        <v>749</v>
      </c>
      <c r="D372" t="s">
        <v>450</v>
      </c>
      <c r="E372" t="s">
        <v>303</v>
      </c>
      <c r="F372" t="s">
        <v>1371</v>
      </c>
      <c r="G372">
        <v>777</v>
      </c>
    </row>
    <row r="373" spans="1:7" x14ac:dyDescent="0.3">
      <c r="A373" t="s">
        <v>1369</v>
      </c>
      <c r="B373" t="s">
        <v>1370</v>
      </c>
      <c r="C373" t="s">
        <v>749</v>
      </c>
      <c r="D373" t="s">
        <v>450</v>
      </c>
      <c r="E373" t="s">
        <v>55</v>
      </c>
      <c r="F373" t="s">
        <v>1371</v>
      </c>
      <c r="G373">
        <v>777</v>
      </c>
    </row>
    <row r="374" spans="1:7" x14ac:dyDescent="0.3">
      <c r="A374" t="s">
        <v>1369</v>
      </c>
      <c r="B374" t="s">
        <v>1370</v>
      </c>
      <c r="C374" t="s">
        <v>749</v>
      </c>
      <c r="D374" t="s">
        <v>450</v>
      </c>
      <c r="E374" t="s">
        <v>304</v>
      </c>
      <c r="F374" t="s">
        <v>1371</v>
      </c>
      <c r="G374">
        <v>777</v>
      </c>
    </row>
    <row r="375" spans="1:7" x14ac:dyDescent="0.3">
      <c r="A375" t="s">
        <v>1369</v>
      </c>
      <c r="B375" t="s">
        <v>1370</v>
      </c>
      <c r="C375" t="s">
        <v>749</v>
      </c>
      <c r="D375" t="s">
        <v>450</v>
      </c>
      <c r="E375" t="s">
        <v>26</v>
      </c>
      <c r="F375" t="s">
        <v>1371</v>
      </c>
      <c r="G375">
        <v>777</v>
      </c>
    </row>
    <row r="376" spans="1:7" x14ac:dyDescent="0.3">
      <c r="A376" t="s">
        <v>1369</v>
      </c>
      <c r="B376" t="s">
        <v>1370</v>
      </c>
      <c r="C376" t="s">
        <v>749</v>
      </c>
      <c r="D376" t="s">
        <v>450</v>
      </c>
      <c r="E376" t="s">
        <v>345</v>
      </c>
      <c r="F376" t="s">
        <v>1371</v>
      </c>
      <c r="G376">
        <v>777</v>
      </c>
    </row>
    <row r="377" spans="1:7" x14ac:dyDescent="0.3">
      <c r="A377" t="s">
        <v>1369</v>
      </c>
      <c r="B377" t="s">
        <v>1370</v>
      </c>
      <c r="C377" t="s">
        <v>749</v>
      </c>
      <c r="D377" t="s">
        <v>450</v>
      </c>
      <c r="E377" t="s">
        <v>69</v>
      </c>
      <c r="F377" t="s">
        <v>1371</v>
      </c>
      <c r="G377">
        <v>777</v>
      </c>
    </row>
    <row r="378" spans="1:7" x14ac:dyDescent="0.3">
      <c r="A378" t="s">
        <v>1369</v>
      </c>
      <c r="B378" t="s">
        <v>1370</v>
      </c>
      <c r="C378" t="s">
        <v>749</v>
      </c>
      <c r="D378" t="s">
        <v>450</v>
      </c>
      <c r="E378" t="s">
        <v>65</v>
      </c>
      <c r="F378" t="s">
        <v>1371</v>
      </c>
      <c r="G378">
        <v>777</v>
      </c>
    </row>
    <row r="379" spans="1:7" x14ac:dyDescent="0.3">
      <c r="A379" t="s">
        <v>1369</v>
      </c>
      <c r="B379" t="s">
        <v>1370</v>
      </c>
      <c r="C379" t="s">
        <v>749</v>
      </c>
      <c r="D379" t="s">
        <v>450</v>
      </c>
      <c r="E379" t="s">
        <v>305</v>
      </c>
      <c r="F379" t="s">
        <v>1371</v>
      </c>
      <c r="G379">
        <v>777</v>
      </c>
    </row>
    <row r="380" spans="1:7" x14ac:dyDescent="0.3">
      <c r="A380" t="s">
        <v>1369</v>
      </c>
      <c r="B380" t="s">
        <v>1370</v>
      </c>
      <c r="C380" t="s">
        <v>749</v>
      </c>
      <c r="D380" t="s">
        <v>450</v>
      </c>
      <c r="E380" t="s">
        <v>82</v>
      </c>
      <c r="F380" t="s">
        <v>1371</v>
      </c>
      <c r="G380">
        <v>777</v>
      </c>
    </row>
    <row r="381" spans="1:7" x14ac:dyDescent="0.3">
      <c r="A381" t="s">
        <v>1369</v>
      </c>
      <c r="B381" t="s">
        <v>1370</v>
      </c>
      <c r="C381" t="s">
        <v>749</v>
      </c>
      <c r="D381" t="s">
        <v>450</v>
      </c>
      <c r="E381" t="s">
        <v>118</v>
      </c>
      <c r="F381" t="s">
        <v>1371</v>
      </c>
      <c r="G381">
        <v>777</v>
      </c>
    </row>
    <row r="382" spans="1:7" x14ac:dyDescent="0.3">
      <c r="A382" t="s">
        <v>1369</v>
      </c>
      <c r="B382" t="s">
        <v>1370</v>
      </c>
      <c r="C382" t="s">
        <v>749</v>
      </c>
      <c r="D382" t="s">
        <v>450</v>
      </c>
      <c r="E382" t="s">
        <v>306</v>
      </c>
      <c r="F382" t="s">
        <v>1371</v>
      </c>
      <c r="G382">
        <v>777</v>
      </c>
    </row>
    <row r="383" spans="1:7" x14ac:dyDescent="0.3">
      <c r="A383" t="s">
        <v>1369</v>
      </c>
      <c r="B383" t="s">
        <v>1370</v>
      </c>
      <c r="C383" t="s">
        <v>749</v>
      </c>
      <c r="D383" t="s">
        <v>450</v>
      </c>
      <c r="E383" t="s">
        <v>307</v>
      </c>
      <c r="F383" t="s">
        <v>1371</v>
      </c>
      <c r="G383">
        <v>777</v>
      </c>
    </row>
    <row r="384" spans="1:7" x14ac:dyDescent="0.3">
      <c r="A384" t="s">
        <v>1369</v>
      </c>
      <c r="B384" t="s">
        <v>1370</v>
      </c>
      <c r="C384" t="s">
        <v>749</v>
      </c>
      <c r="D384" t="s">
        <v>450</v>
      </c>
      <c r="E384" t="s">
        <v>52</v>
      </c>
      <c r="F384" t="s">
        <v>1371</v>
      </c>
      <c r="G384">
        <v>777</v>
      </c>
    </row>
    <row r="385" spans="1:7" x14ac:dyDescent="0.3">
      <c r="A385" t="s">
        <v>1369</v>
      </c>
      <c r="B385" t="s">
        <v>1370</v>
      </c>
      <c r="C385" t="s">
        <v>749</v>
      </c>
      <c r="D385" t="s">
        <v>450</v>
      </c>
      <c r="E385" t="s">
        <v>74</v>
      </c>
      <c r="F385" t="s">
        <v>1371</v>
      </c>
      <c r="G385">
        <v>777</v>
      </c>
    </row>
    <row r="386" spans="1:7" x14ac:dyDescent="0.3">
      <c r="A386" t="s">
        <v>1369</v>
      </c>
      <c r="B386" t="s">
        <v>1370</v>
      </c>
      <c r="C386" t="s">
        <v>749</v>
      </c>
      <c r="D386" t="s">
        <v>450</v>
      </c>
      <c r="E386" t="s">
        <v>308</v>
      </c>
      <c r="F386" t="s">
        <v>1371</v>
      </c>
      <c r="G386">
        <v>777</v>
      </c>
    </row>
    <row r="387" spans="1:7" x14ac:dyDescent="0.3">
      <c r="A387" t="s">
        <v>1369</v>
      </c>
      <c r="B387" t="s">
        <v>1370</v>
      </c>
      <c r="C387" t="s">
        <v>749</v>
      </c>
      <c r="D387" t="s">
        <v>450</v>
      </c>
      <c r="E387" t="s">
        <v>309</v>
      </c>
      <c r="F387" t="s">
        <v>1371</v>
      </c>
      <c r="G387">
        <v>777</v>
      </c>
    </row>
    <row r="388" spans="1:7" x14ac:dyDescent="0.3">
      <c r="A388" t="s">
        <v>1369</v>
      </c>
      <c r="B388" t="s">
        <v>1370</v>
      </c>
      <c r="C388" t="s">
        <v>749</v>
      </c>
      <c r="D388" t="s">
        <v>450</v>
      </c>
      <c r="E388" t="s">
        <v>50</v>
      </c>
      <c r="F388" t="s">
        <v>1371</v>
      </c>
      <c r="G388">
        <v>777</v>
      </c>
    </row>
    <row r="389" spans="1:7" x14ac:dyDescent="0.3">
      <c r="A389" t="s">
        <v>1369</v>
      </c>
      <c r="B389" t="s">
        <v>1370</v>
      </c>
      <c r="C389" t="s">
        <v>749</v>
      </c>
      <c r="D389" t="s">
        <v>450</v>
      </c>
      <c r="E389" t="s">
        <v>355</v>
      </c>
      <c r="F389" t="s">
        <v>1371</v>
      </c>
      <c r="G389">
        <v>777</v>
      </c>
    </row>
    <row r="390" spans="1:7" x14ac:dyDescent="0.3">
      <c r="A390" t="s">
        <v>1369</v>
      </c>
      <c r="B390" t="s">
        <v>1370</v>
      </c>
      <c r="C390" t="s">
        <v>749</v>
      </c>
      <c r="D390" t="s">
        <v>450</v>
      </c>
      <c r="E390" t="s">
        <v>279</v>
      </c>
      <c r="F390" t="s">
        <v>1371</v>
      </c>
      <c r="G390">
        <v>777</v>
      </c>
    </row>
    <row r="391" spans="1:7" x14ac:dyDescent="0.3">
      <c r="A391" t="s">
        <v>1369</v>
      </c>
      <c r="B391" t="s">
        <v>1370</v>
      </c>
      <c r="C391" t="s">
        <v>749</v>
      </c>
      <c r="D391" t="s">
        <v>450</v>
      </c>
      <c r="E391" t="s">
        <v>288</v>
      </c>
      <c r="F391" t="s">
        <v>1371</v>
      </c>
      <c r="G391">
        <v>777</v>
      </c>
    </row>
    <row r="392" spans="1:7" x14ac:dyDescent="0.3">
      <c r="A392" t="s">
        <v>1369</v>
      </c>
      <c r="B392" t="s">
        <v>1370</v>
      </c>
      <c r="C392" t="s">
        <v>749</v>
      </c>
      <c r="D392" t="s">
        <v>450</v>
      </c>
      <c r="E392" t="s">
        <v>184</v>
      </c>
      <c r="F392" t="s">
        <v>1371</v>
      </c>
      <c r="G392">
        <v>777</v>
      </c>
    </row>
    <row r="393" spans="1:7" x14ac:dyDescent="0.3">
      <c r="A393" t="s">
        <v>1369</v>
      </c>
      <c r="B393" t="s">
        <v>1370</v>
      </c>
      <c r="C393" t="s">
        <v>749</v>
      </c>
      <c r="D393" t="s">
        <v>450</v>
      </c>
      <c r="E393" t="s">
        <v>332</v>
      </c>
      <c r="F393" t="s">
        <v>1371</v>
      </c>
      <c r="G393">
        <v>777</v>
      </c>
    </row>
    <row r="394" spans="1:7" x14ac:dyDescent="0.3">
      <c r="A394" t="s">
        <v>1369</v>
      </c>
      <c r="B394" t="s">
        <v>1370</v>
      </c>
      <c r="C394" t="s">
        <v>749</v>
      </c>
      <c r="D394" t="s">
        <v>450</v>
      </c>
      <c r="E394" t="s">
        <v>350</v>
      </c>
      <c r="F394" t="s">
        <v>1371</v>
      </c>
      <c r="G394">
        <v>777</v>
      </c>
    </row>
    <row r="395" spans="1:7" x14ac:dyDescent="0.3">
      <c r="A395" t="s">
        <v>1369</v>
      </c>
      <c r="B395" t="s">
        <v>1370</v>
      </c>
      <c r="C395" t="s">
        <v>749</v>
      </c>
      <c r="D395" t="s">
        <v>450</v>
      </c>
      <c r="E395" t="s">
        <v>106</v>
      </c>
      <c r="F395" t="s">
        <v>1371</v>
      </c>
      <c r="G395">
        <v>777</v>
      </c>
    </row>
    <row r="396" spans="1:7" x14ac:dyDescent="0.3">
      <c r="A396" t="s">
        <v>1369</v>
      </c>
      <c r="B396" t="s">
        <v>1370</v>
      </c>
      <c r="C396" t="s">
        <v>749</v>
      </c>
      <c r="D396" t="s">
        <v>450</v>
      </c>
      <c r="E396" t="s">
        <v>310</v>
      </c>
      <c r="F396" t="s">
        <v>1371</v>
      </c>
      <c r="G396">
        <v>777</v>
      </c>
    </row>
    <row r="397" spans="1:7" x14ac:dyDescent="0.3">
      <c r="A397" t="s">
        <v>1369</v>
      </c>
      <c r="B397" t="s">
        <v>1370</v>
      </c>
      <c r="C397" t="s">
        <v>749</v>
      </c>
      <c r="D397" t="s">
        <v>450</v>
      </c>
      <c r="E397" t="s">
        <v>223</v>
      </c>
      <c r="F397" t="s">
        <v>1371</v>
      </c>
      <c r="G397">
        <v>777</v>
      </c>
    </row>
    <row r="398" spans="1:7" x14ac:dyDescent="0.3">
      <c r="A398" t="s">
        <v>1369</v>
      </c>
      <c r="B398" t="s">
        <v>1370</v>
      </c>
      <c r="C398" t="s">
        <v>749</v>
      </c>
      <c r="D398" t="s">
        <v>450</v>
      </c>
      <c r="E398" t="s">
        <v>174</v>
      </c>
      <c r="F398" t="s">
        <v>1371</v>
      </c>
      <c r="G398">
        <v>777</v>
      </c>
    </row>
    <row r="399" spans="1:7" x14ac:dyDescent="0.3">
      <c r="A399" t="s">
        <v>1369</v>
      </c>
      <c r="B399" t="s">
        <v>1370</v>
      </c>
      <c r="C399" t="s">
        <v>749</v>
      </c>
      <c r="D399" t="s">
        <v>450</v>
      </c>
      <c r="E399" t="s">
        <v>147</v>
      </c>
      <c r="F399" t="s">
        <v>1371</v>
      </c>
      <c r="G399">
        <v>777</v>
      </c>
    </row>
    <row r="400" spans="1:7" x14ac:dyDescent="0.3">
      <c r="A400" t="s">
        <v>1369</v>
      </c>
      <c r="B400" t="s">
        <v>1370</v>
      </c>
      <c r="C400" t="s">
        <v>749</v>
      </c>
      <c r="D400" t="s">
        <v>450</v>
      </c>
      <c r="E400" t="s">
        <v>97</v>
      </c>
      <c r="F400" t="s">
        <v>1371</v>
      </c>
      <c r="G400">
        <v>777</v>
      </c>
    </row>
    <row r="401" spans="1:7" x14ac:dyDescent="0.3">
      <c r="A401" t="s">
        <v>1369</v>
      </c>
      <c r="B401" t="s">
        <v>1370</v>
      </c>
      <c r="C401" t="s">
        <v>749</v>
      </c>
      <c r="D401" t="s">
        <v>450</v>
      </c>
      <c r="E401" t="s">
        <v>154</v>
      </c>
      <c r="F401" t="s">
        <v>1371</v>
      </c>
      <c r="G401">
        <v>777</v>
      </c>
    </row>
    <row r="402" spans="1:7" x14ac:dyDescent="0.3">
      <c r="A402" t="s">
        <v>1369</v>
      </c>
      <c r="B402" t="s">
        <v>1370</v>
      </c>
      <c r="C402" t="s">
        <v>749</v>
      </c>
      <c r="D402" t="s">
        <v>450</v>
      </c>
      <c r="E402" t="s">
        <v>119</v>
      </c>
      <c r="F402" t="s">
        <v>1371</v>
      </c>
      <c r="G402">
        <v>777</v>
      </c>
    </row>
    <row r="403" spans="1:7" x14ac:dyDescent="0.3">
      <c r="A403" t="s">
        <v>1369</v>
      </c>
      <c r="B403" t="s">
        <v>1370</v>
      </c>
      <c r="C403" t="s">
        <v>749</v>
      </c>
      <c r="D403" t="s">
        <v>450</v>
      </c>
      <c r="E403" t="s">
        <v>92</v>
      </c>
      <c r="F403" t="s">
        <v>1371</v>
      </c>
      <c r="G403">
        <v>777</v>
      </c>
    </row>
    <row r="404" spans="1:7" x14ac:dyDescent="0.3">
      <c r="A404" t="s">
        <v>1369</v>
      </c>
      <c r="B404" t="s">
        <v>1370</v>
      </c>
      <c r="C404" t="s">
        <v>749</v>
      </c>
      <c r="D404" t="s">
        <v>450</v>
      </c>
      <c r="E404" t="s">
        <v>254</v>
      </c>
      <c r="F404" t="s">
        <v>1371</v>
      </c>
      <c r="G404">
        <v>777</v>
      </c>
    </row>
    <row r="405" spans="1:7" x14ac:dyDescent="0.3">
      <c r="A405" t="s">
        <v>1369</v>
      </c>
      <c r="B405" t="s">
        <v>1370</v>
      </c>
      <c r="C405" t="s">
        <v>749</v>
      </c>
      <c r="D405" t="s">
        <v>450</v>
      </c>
      <c r="E405" t="s">
        <v>311</v>
      </c>
      <c r="F405" t="s">
        <v>1371</v>
      </c>
      <c r="G405">
        <v>777</v>
      </c>
    </row>
    <row r="406" spans="1:7" x14ac:dyDescent="0.3">
      <c r="A406" t="s">
        <v>1369</v>
      </c>
      <c r="B406" t="s">
        <v>1370</v>
      </c>
      <c r="C406" t="s">
        <v>749</v>
      </c>
      <c r="D406" t="s">
        <v>450</v>
      </c>
      <c r="E406" t="s">
        <v>312</v>
      </c>
      <c r="F406" t="s">
        <v>1371</v>
      </c>
      <c r="G406">
        <v>777</v>
      </c>
    </row>
    <row r="407" spans="1:7" x14ac:dyDescent="0.3">
      <c r="A407" t="s">
        <v>1369</v>
      </c>
      <c r="B407" t="s">
        <v>1370</v>
      </c>
      <c r="C407" t="s">
        <v>749</v>
      </c>
      <c r="D407" t="s">
        <v>450</v>
      </c>
      <c r="E407" t="s">
        <v>313</v>
      </c>
      <c r="F407" t="s">
        <v>1371</v>
      </c>
      <c r="G407">
        <v>777</v>
      </c>
    </row>
    <row r="408" spans="1:7" x14ac:dyDescent="0.3">
      <c r="A408" t="s">
        <v>1369</v>
      </c>
      <c r="B408" t="s">
        <v>1370</v>
      </c>
      <c r="C408" t="s">
        <v>749</v>
      </c>
      <c r="D408" t="s">
        <v>450</v>
      </c>
      <c r="E408" t="s">
        <v>126</v>
      </c>
      <c r="F408" t="s">
        <v>1371</v>
      </c>
      <c r="G408">
        <v>777</v>
      </c>
    </row>
    <row r="409" spans="1:7" x14ac:dyDescent="0.3">
      <c r="A409" t="s">
        <v>1369</v>
      </c>
      <c r="B409" t="s">
        <v>1370</v>
      </c>
      <c r="C409" t="s">
        <v>749</v>
      </c>
      <c r="D409" t="s">
        <v>450</v>
      </c>
      <c r="E409" t="s">
        <v>224</v>
      </c>
      <c r="F409" t="s">
        <v>1371</v>
      </c>
      <c r="G409">
        <v>777</v>
      </c>
    </row>
    <row r="410" spans="1:7" x14ac:dyDescent="0.3">
      <c r="A410" t="s">
        <v>1369</v>
      </c>
      <c r="B410" t="s">
        <v>1370</v>
      </c>
      <c r="C410" t="s">
        <v>749</v>
      </c>
      <c r="D410" t="s">
        <v>450</v>
      </c>
      <c r="E410" t="s">
        <v>156</v>
      </c>
      <c r="F410" t="s">
        <v>1371</v>
      </c>
      <c r="G410">
        <v>777</v>
      </c>
    </row>
    <row r="411" spans="1:7" x14ac:dyDescent="0.3">
      <c r="A411" t="s">
        <v>1369</v>
      </c>
      <c r="B411" t="s">
        <v>1370</v>
      </c>
      <c r="C411" t="s">
        <v>749</v>
      </c>
      <c r="D411" t="s">
        <v>450</v>
      </c>
      <c r="E411" t="s">
        <v>241</v>
      </c>
      <c r="F411" t="s">
        <v>1371</v>
      </c>
      <c r="G411">
        <v>777</v>
      </c>
    </row>
    <row r="412" spans="1:7" x14ac:dyDescent="0.3">
      <c r="A412" t="s">
        <v>1369</v>
      </c>
      <c r="B412" t="s">
        <v>1370</v>
      </c>
      <c r="C412" t="s">
        <v>749</v>
      </c>
      <c r="D412" t="s">
        <v>450</v>
      </c>
      <c r="E412" t="s">
        <v>179</v>
      </c>
      <c r="F412" t="s">
        <v>1371</v>
      </c>
      <c r="G412">
        <v>777</v>
      </c>
    </row>
    <row r="413" spans="1:7" x14ac:dyDescent="0.3">
      <c r="A413" t="s">
        <v>1369</v>
      </c>
      <c r="B413" t="s">
        <v>1370</v>
      </c>
      <c r="C413" t="s">
        <v>749</v>
      </c>
      <c r="D413" t="s">
        <v>450</v>
      </c>
      <c r="E413" t="s">
        <v>70</v>
      </c>
      <c r="F413" t="s">
        <v>1371</v>
      </c>
      <c r="G413">
        <v>777</v>
      </c>
    </row>
    <row r="414" spans="1:7" x14ac:dyDescent="0.3">
      <c r="A414" t="s">
        <v>1369</v>
      </c>
      <c r="B414" t="s">
        <v>1370</v>
      </c>
      <c r="C414" t="s">
        <v>749</v>
      </c>
      <c r="D414" t="s">
        <v>450</v>
      </c>
      <c r="E414" t="s">
        <v>181</v>
      </c>
      <c r="F414" t="s">
        <v>1371</v>
      </c>
      <c r="G414">
        <v>777</v>
      </c>
    </row>
    <row r="415" spans="1:7" x14ac:dyDescent="0.3">
      <c r="A415" t="s">
        <v>1369</v>
      </c>
      <c r="B415" t="s">
        <v>1370</v>
      </c>
      <c r="C415" t="s">
        <v>749</v>
      </c>
      <c r="D415" t="s">
        <v>450</v>
      </c>
      <c r="E415" t="s">
        <v>25</v>
      </c>
      <c r="F415" t="s">
        <v>1371</v>
      </c>
      <c r="G415">
        <v>777</v>
      </c>
    </row>
    <row r="416" spans="1:7" x14ac:dyDescent="0.3">
      <c r="A416" t="s">
        <v>1369</v>
      </c>
      <c r="B416" t="s">
        <v>1370</v>
      </c>
      <c r="C416" t="s">
        <v>749</v>
      </c>
      <c r="D416" t="s">
        <v>450</v>
      </c>
      <c r="E416" t="s">
        <v>253</v>
      </c>
      <c r="F416" t="s">
        <v>1371</v>
      </c>
      <c r="G416">
        <v>777</v>
      </c>
    </row>
    <row r="417" spans="1:7" x14ac:dyDescent="0.3">
      <c r="A417" t="s">
        <v>1369</v>
      </c>
      <c r="B417" t="s">
        <v>1370</v>
      </c>
      <c r="C417" t="s">
        <v>749</v>
      </c>
      <c r="D417" t="s">
        <v>450</v>
      </c>
      <c r="E417" t="s">
        <v>242</v>
      </c>
      <c r="F417" t="s">
        <v>1371</v>
      </c>
      <c r="G417">
        <v>777</v>
      </c>
    </row>
    <row r="418" spans="1:7" x14ac:dyDescent="0.3">
      <c r="A418" t="s">
        <v>1369</v>
      </c>
      <c r="B418" t="s">
        <v>1370</v>
      </c>
      <c r="C418" t="s">
        <v>749</v>
      </c>
      <c r="D418" t="s">
        <v>450</v>
      </c>
      <c r="E418" t="s">
        <v>57</v>
      </c>
      <c r="F418" t="s">
        <v>1371</v>
      </c>
      <c r="G418">
        <v>777</v>
      </c>
    </row>
    <row r="419" spans="1:7" x14ac:dyDescent="0.3">
      <c r="A419" t="s">
        <v>1369</v>
      </c>
      <c r="B419" t="s">
        <v>1370</v>
      </c>
      <c r="C419" t="s">
        <v>749</v>
      </c>
      <c r="D419" t="s">
        <v>450</v>
      </c>
      <c r="E419" t="s">
        <v>167</v>
      </c>
      <c r="F419" t="s">
        <v>1371</v>
      </c>
      <c r="G419">
        <v>777</v>
      </c>
    </row>
    <row r="420" spans="1:7" x14ac:dyDescent="0.3">
      <c r="A420" t="s">
        <v>1369</v>
      </c>
      <c r="B420" t="s">
        <v>1370</v>
      </c>
      <c r="C420" t="s">
        <v>749</v>
      </c>
      <c r="D420" t="s">
        <v>450</v>
      </c>
      <c r="E420" t="s">
        <v>243</v>
      </c>
      <c r="F420" t="s">
        <v>1371</v>
      </c>
      <c r="G420">
        <v>777</v>
      </c>
    </row>
    <row r="421" spans="1:7" x14ac:dyDescent="0.3">
      <c r="A421" t="s">
        <v>1369</v>
      </c>
      <c r="B421" t="s">
        <v>1370</v>
      </c>
      <c r="C421" t="s">
        <v>749</v>
      </c>
      <c r="D421" t="s">
        <v>450</v>
      </c>
      <c r="E421" t="s">
        <v>107</v>
      </c>
      <c r="F421" t="s">
        <v>1371</v>
      </c>
      <c r="G421">
        <v>777</v>
      </c>
    </row>
    <row r="422" spans="1:7" x14ac:dyDescent="0.3">
      <c r="A422" t="s">
        <v>1369</v>
      </c>
      <c r="B422" t="s">
        <v>1370</v>
      </c>
      <c r="C422" t="s">
        <v>749</v>
      </c>
      <c r="D422" t="s">
        <v>450</v>
      </c>
      <c r="E422" t="s">
        <v>314</v>
      </c>
      <c r="F422" t="s">
        <v>1371</v>
      </c>
      <c r="G422">
        <v>777</v>
      </c>
    </row>
    <row r="423" spans="1:7" x14ac:dyDescent="0.3">
      <c r="A423" t="s">
        <v>1369</v>
      </c>
      <c r="B423" t="s">
        <v>1370</v>
      </c>
      <c r="C423" t="s">
        <v>749</v>
      </c>
      <c r="D423" t="s">
        <v>450</v>
      </c>
      <c r="E423" t="s">
        <v>351</v>
      </c>
      <c r="F423" t="s">
        <v>1371</v>
      </c>
      <c r="G423">
        <v>777</v>
      </c>
    </row>
    <row r="424" spans="1:7" x14ac:dyDescent="0.3">
      <c r="A424" t="s">
        <v>1369</v>
      </c>
      <c r="B424" t="s">
        <v>1370</v>
      </c>
      <c r="C424" t="s">
        <v>749</v>
      </c>
      <c r="D424" t="s">
        <v>450</v>
      </c>
      <c r="E424" t="s">
        <v>315</v>
      </c>
      <c r="F424" t="s">
        <v>1371</v>
      </c>
      <c r="G424">
        <v>777</v>
      </c>
    </row>
    <row r="425" spans="1:7" x14ac:dyDescent="0.3">
      <c r="A425" t="s">
        <v>1369</v>
      </c>
      <c r="B425" t="s">
        <v>1370</v>
      </c>
      <c r="C425" t="s">
        <v>749</v>
      </c>
      <c r="D425" t="s">
        <v>450</v>
      </c>
      <c r="E425" t="s">
        <v>108</v>
      </c>
      <c r="F425" t="s">
        <v>1371</v>
      </c>
      <c r="G425">
        <v>777</v>
      </c>
    </row>
    <row r="426" spans="1:7" x14ac:dyDescent="0.3">
      <c r="A426" t="s">
        <v>1369</v>
      </c>
      <c r="B426" t="s">
        <v>1370</v>
      </c>
      <c r="C426" t="s">
        <v>749</v>
      </c>
      <c r="D426" t="s">
        <v>450</v>
      </c>
      <c r="E426" t="s">
        <v>120</v>
      </c>
      <c r="F426" t="s">
        <v>1371</v>
      </c>
      <c r="G426">
        <v>777</v>
      </c>
    </row>
    <row r="427" spans="1:7" x14ac:dyDescent="0.3">
      <c r="A427" t="s">
        <v>1369</v>
      </c>
      <c r="B427" t="s">
        <v>1370</v>
      </c>
      <c r="C427" t="s">
        <v>749</v>
      </c>
      <c r="D427" t="s">
        <v>450</v>
      </c>
      <c r="E427" t="s">
        <v>40</v>
      </c>
      <c r="F427" t="s">
        <v>1371</v>
      </c>
      <c r="G427">
        <v>777</v>
      </c>
    </row>
    <row r="428" spans="1:7" x14ac:dyDescent="0.3">
      <c r="A428" t="s">
        <v>1369</v>
      </c>
      <c r="B428" t="s">
        <v>1370</v>
      </c>
      <c r="C428" t="s">
        <v>749</v>
      </c>
      <c r="D428" t="s">
        <v>450</v>
      </c>
      <c r="E428" t="s">
        <v>341</v>
      </c>
      <c r="F428" t="s">
        <v>1371</v>
      </c>
      <c r="G428">
        <v>777</v>
      </c>
    </row>
    <row r="429" spans="1:7" x14ac:dyDescent="0.3">
      <c r="A429" t="s">
        <v>1369</v>
      </c>
      <c r="B429" t="s">
        <v>1370</v>
      </c>
      <c r="C429" t="s">
        <v>749</v>
      </c>
      <c r="D429" t="s">
        <v>450</v>
      </c>
      <c r="E429" t="s">
        <v>352</v>
      </c>
      <c r="F429" t="s">
        <v>1371</v>
      </c>
      <c r="G429">
        <v>777</v>
      </c>
    </row>
    <row r="430" spans="1:7" x14ac:dyDescent="0.3">
      <c r="A430" t="s">
        <v>1369</v>
      </c>
      <c r="B430" t="s">
        <v>1370</v>
      </c>
      <c r="C430" t="s">
        <v>749</v>
      </c>
      <c r="D430" t="s">
        <v>450</v>
      </c>
      <c r="E430" t="s">
        <v>24</v>
      </c>
      <c r="F430" t="s">
        <v>1371</v>
      </c>
      <c r="G430">
        <v>777</v>
      </c>
    </row>
    <row r="431" spans="1:7" x14ac:dyDescent="0.3">
      <c r="A431" t="s">
        <v>1369</v>
      </c>
      <c r="B431" t="s">
        <v>1370</v>
      </c>
      <c r="C431" t="s">
        <v>749</v>
      </c>
      <c r="D431" t="s">
        <v>450</v>
      </c>
      <c r="E431" t="s">
        <v>255</v>
      </c>
      <c r="F431" t="s">
        <v>1371</v>
      </c>
      <c r="G431">
        <v>777</v>
      </c>
    </row>
    <row r="432" spans="1:7" x14ac:dyDescent="0.3">
      <c r="A432" t="s">
        <v>1369</v>
      </c>
      <c r="B432" t="s">
        <v>1370</v>
      </c>
      <c r="C432" t="s">
        <v>749</v>
      </c>
      <c r="D432" t="s">
        <v>450</v>
      </c>
      <c r="E432" t="s">
        <v>33</v>
      </c>
      <c r="F432" t="s">
        <v>1371</v>
      </c>
      <c r="G432">
        <v>777</v>
      </c>
    </row>
    <row r="433" spans="1:7" x14ac:dyDescent="0.3">
      <c r="A433" t="s">
        <v>1369</v>
      </c>
      <c r="B433" t="s">
        <v>1370</v>
      </c>
      <c r="C433" t="s">
        <v>749</v>
      </c>
      <c r="D433" t="s">
        <v>450</v>
      </c>
      <c r="E433" t="s">
        <v>225</v>
      </c>
      <c r="F433" t="s">
        <v>1371</v>
      </c>
      <c r="G433">
        <v>777</v>
      </c>
    </row>
    <row r="434" spans="1:7" x14ac:dyDescent="0.3">
      <c r="A434" t="s">
        <v>1369</v>
      </c>
      <c r="B434" t="s">
        <v>1370</v>
      </c>
      <c r="C434" t="s">
        <v>749</v>
      </c>
      <c r="D434" t="s">
        <v>450</v>
      </c>
      <c r="E434" t="s">
        <v>338</v>
      </c>
      <c r="F434" t="s">
        <v>1371</v>
      </c>
      <c r="G434">
        <v>777</v>
      </c>
    </row>
    <row r="435" spans="1:7" x14ac:dyDescent="0.3">
      <c r="A435" t="s">
        <v>1369</v>
      </c>
      <c r="B435" t="s">
        <v>1370</v>
      </c>
      <c r="C435" t="s">
        <v>749</v>
      </c>
      <c r="D435" t="s">
        <v>450</v>
      </c>
      <c r="E435" t="s">
        <v>148</v>
      </c>
      <c r="F435" t="s">
        <v>1371</v>
      </c>
      <c r="G435">
        <v>777</v>
      </c>
    </row>
    <row r="436" spans="1:7" x14ac:dyDescent="0.3">
      <c r="A436" t="s">
        <v>1369</v>
      </c>
      <c r="B436" t="s">
        <v>1370</v>
      </c>
      <c r="C436" t="s">
        <v>749</v>
      </c>
      <c r="D436" t="s">
        <v>450</v>
      </c>
      <c r="E436" t="s">
        <v>60</v>
      </c>
      <c r="F436" t="s">
        <v>1371</v>
      </c>
      <c r="G436">
        <v>777</v>
      </c>
    </row>
    <row r="437" spans="1:7" x14ac:dyDescent="0.3">
      <c r="A437" t="s">
        <v>1369</v>
      </c>
      <c r="B437" t="s">
        <v>1370</v>
      </c>
      <c r="C437" t="s">
        <v>749</v>
      </c>
      <c r="D437" t="s">
        <v>450</v>
      </c>
      <c r="E437" t="s">
        <v>109</v>
      </c>
      <c r="F437" t="s">
        <v>1371</v>
      </c>
      <c r="G437">
        <v>777</v>
      </c>
    </row>
    <row r="438" spans="1:7" x14ac:dyDescent="0.3">
      <c r="A438" t="s">
        <v>1369</v>
      </c>
      <c r="B438" t="s">
        <v>1370</v>
      </c>
      <c r="C438" t="s">
        <v>749</v>
      </c>
      <c r="D438" t="s">
        <v>450</v>
      </c>
      <c r="E438" t="s">
        <v>185</v>
      </c>
      <c r="F438" t="s">
        <v>1371</v>
      </c>
      <c r="G438">
        <v>777</v>
      </c>
    </row>
    <row r="439" spans="1:7" x14ac:dyDescent="0.3">
      <c r="A439" t="s">
        <v>1369</v>
      </c>
      <c r="B439" t="s">
        <v>1370</v>
      </c>
      <c r="C439" t="s">
        <v>749</v>
      </c>
      <c r="D439" t="s">
        <v>450</v>
      </c>
      <c r="E439" t="s">
        <v>186</v>
      </c>
      <c r="F439" t="s">
        <v>1371</v>
      </c>
      <c r="G439">
        <v>777</v>
      </c>
    </row>
    <row r="440" spans="1:7" x14ac:dyDescent="0.3">
      <c r="A440" t="s">
        <v>1369</v>
      </c>
      <c r="B440" t="s">
        <v>1370</v>
      </c>
      <c r="C440" t="s">
        <v>749</v>
      </c>
      <c r="D440" t="s">
        <v>450</v>
      </c>
      <c r="E440" t="s">
        <v>127</v>
      </c>
      <c r="F440" t="s">
        <v>1371</v>
      </c>
      <c r="G440">
        <v>777</v>
      </c>
    </row>
    <row r="441" spans="1:7" x14ac:dyDescent="0.3">
      <c r="A441" t="s">
        <v>1369</v>
      </c>
      <c r="B441" t="s">
        <v>1370</v>
      </c>
      <c r="C441" t="s">
        <v>749</v>
      </c>
      <c r="D441" t="s">
        <v>450</v>
      </c>
      <c r="E441" t="s">
        <v>295</v>
      </c>
      <c r="F441" t="s">
        <v>1371</v>
      </c>
      <c r="G441">
        <v>777</v>
      </c>
    </row>
    <row r="442" spans="1:7" x14ac:dyDescent="0.3">
      <c r="A442" t="s">
        <v>1369</v>
      </c>
      <c r="B442" t="s">
        <v>1370</v>
      </c>
      <c r="C442" t="s">
        <v>749</v>
      </c>
      <c r="D442" t="s">
        <v>450</v>
      </c>
      <c r="E442" t="s">
        <v>121</v>
      </c>
      <c r="F442" t="s">
        <v>1371</v>
      </c>
      <c r="G442">
        <v>777</v>
      </c>
    </row>
    <row r="443" spans="1:7" x14ac:dyDescent="0.3">
      <c r="A443" t="s">
        <v>1369</v>
      </c>
      <c r="B443" t="s">
        <v>1370</v>
      </c>
      <c r="C443" t="s">
        <v>749</v>
      </c>
      <c r="D443" t="s">
        <v>450</v>
      </c>
      <c r="E443" t="s">
        <v>187</v>
      </c>
      <c r="F443" t="s">
        <v>1371</v>
      </c>
      <c r="G443">
        <v>777</v>
      </c>
    </row>
    <row r="444" spans="1:7" x14ac:dyDescent="0.3">
      <c r="A444" t="s">
        <v>1369</v>
      </c>
      <c r="B444" t="s">
        <v>1370</v>
      </c>
      <c r="C444" t="s">
        <v>749</v>
      </c>
      <c r="D444" t="s">
        <v>450</v>
      </c>
      <c r="E444" t="s">
        <v>202</v>
      </c>
      <c r="F444" t="s">
        <v>1371</v>
      </c>
      <c r="G444">
        <v>777</v>
      </c>
    </row>
    <row r="445" spans="1:7" x14ac:dyDescent="0.3">
      <c r="A445" t="s">
        <v>1369</v>
      </c>
      <c r="B445" t="s">
        <v>1370</v>
      </c>
      <c r="C445" t="s">
        <v>749</v>
      </c>
      <c r="D445" t="s">
        <v>450</v>
      </c>
      <c r="E445" t="s">
        <v>83</v>
      </c>
      <c r="F445" t="s">
        <v>1371</v>
      </c>
      <c r="G445">
        <v>777</v>
      </c>
    </row>
    <row r="446" spans="1:7" x14ac:dyDescent="0.3">
      <c r="A446" t="s">
        <v>1369</v>
      </c>
      <c r="B446" t="s">
        <v>1370</v>
      </c>
      <c r="C446" t="s">
        <v>749</v>
      </c>
      <c r="D446" t="s">
        <v>450</v>
      </c>
      <c r="E446" t="s">
        <v>226</v>
      </c>
      <c r="F446" t="s">
        <v>1371</v>
      </c>
      <c r="G446">
        <v>777</v>
      </c>
    </row>
    <row r="447" spans="1:7" x14ac:dyDescent="0.3">
      <c r="A447" t="s">
        <v>1369</v>
      </c>
      <c r="B447" t="s">
        <v>1370</v>
      </c>
      <c r="C447" t="s">
        <v>749</v>
      </c>
      <c r="D447" t="s">
        <v>450</v>
      </c>
      <c r="E447" t="s">
        <v>203</v>
      </c>
      <c r="F447" t="s">
        <v>1371</v>
      </c>
      <c r="G447">
        <v>777</v>
      </c>
    </row>
    <row r="448" spans="1:7" x14ac:dyDescent="0.3">
      <c r="A448" t="s">
        <v>1369</v>
      </c>
      <c r="B448" t="s">
        <v>1370</v>
      </c>
      <c r="C448" t="s">
        <v>749</v>
      </c>
      <c r="D448" t="s">
        <v>450</v>
      </c>
      <c r="E448" t="s">
        <v>316</v>
      </c>
      <c r="F448" t="s">
        <v>1371</v>
      </c>
      <c r="G448">
        <v>777</v>
      </c>
    </row>
    <row r="449" spans="1:7" x14ac:dyDescent="0.3">
      <c r="A449" t="s">
        <v>1369</v>
      </c>
      <c r="B449" t="s">
        <v>1370</v>
      </c>
      <c r="C449" t="s">
        <v>749</v>
      </c>
      <c r="D449" t="s">
        <v>450</v>
      </c>
      <c r="E449" t="s">
        <v>19</v>
      </c>
      <c r="F449" t="s">
        <v>1371</v>
      </c>
      <c r="G449">
        <v>777</v>
      </c>
    </row>
    <row r="450" spans="1:7" x14ac:dyDescent="0.3">
      <c r="A450" t="s">
        <v>1369</v>
      </c>
      <c r="B450" t="s">
        <v>1370</v>
      </c>
      <c r="C450" t="s">
        <v>749</v>
      </c>
      <c r="D450" t="s">
        <v>450</v>
      </c>
      <c r="E450" t="s">
        <v>110</v>
      </c>
      <c r="F450" t="s">
        <v>1371</v>
      </c>
      <c r="G450">
        <v>777</v>
      </c>
    </row>
    <row r="451" spans="1:7" x14ac:dyDescent="0.3">
      <c r="A451" t="s">
        <v>1369</v>
      </c>
      <c r="B451" t="s">
        <v>1370</v>
      </c>
      <c r="C451" t="s">
        <v>749</v>
      </c>
      <c r="D451" t="s">
        <v>450</v>
      </c>
      <c r="E451" t="s">
        <v>37</v>
      </c>
      <c r="F451" t="s">
        <v>1371</v>
      </c>
      <c r="G451">
        <v>777</v>
      </c>
    </row>
    <row r="452" spans="1:7" x14ac:dyDescent="0.3">
      <c r="A452" t="s">
        <v>1369</v>
      </c>
      <c r="B452" t="s">
        <v>1370</v>
      </c>
      <c r="C452" t="s">
        <v>749</v>
      </c>
      <c r="D452" t="s">
        <v>450</v>
      </c>
      <c r="E452" t="s">
        <v>98</v>
      </c>
      <c r="F452" t="s">
        <v>1371</v>
      </c>
      <c r="G452">
        <v>777</v>
      </c>
    </row>
    <row r="453" spans="1:7" x14ac:dyDescent="0.3">
      <c r="A453" t="s">
        <v>1369</v>
      </c>
      <c r="B453" t="s">
        <v>1370</v>
      </c>
      <c r="C453" t="s">
        <v>749</v>
      </c>
      <c r="D453" t="s">
        <v>450</v>
      </c>
      <c r="E453" t="s">
        <v>267</v>
      </c>
      <c r="F453" t="s">
        <v>1371</v>
      </c>
      <c r="G453">
        <v>777</v>
      </c>
    </row>
    <row r="454" spans="1:7" x14ac:dyDescent="0.3">
      <c r="A454" t="s">
        <v>1369</v>
      </c>
      <c r="B454" t="s">
        <v>1370</v>
      </c>
      <c r="C454" t="s">
        <v>749</v>
      </c>
      <c r="D454" t="s">
        <v>450</v>
      </c>
      <c r="E454" t="s">
        <v>18</v>
      </c>
      <c r="F454" t="s">
        <v>1371</v>
      </c>
      <c r="G454">
        <v>777</v>
      </c>
    </row>
    <row r="455" spans="1:7" x14ac:dyDescent="0.3">
      <c r="A455" t="s">
        <v>1369</v>
      </c>
      <c r="B455" t="s">
        <v>1370</v>
      </c>
      <c r="C455" t="s">
        <v>749</v>
      </c>
      <c r="D455" t="s">
        <v>450</v>
      </c>
      <c r="E455" t="s">
        <v>346</v>
      </c>
      <c r="F455" t="s">
        <v>1371</v>
      </c>
      <c r="G455">
        <v>777</v>
      </c>
    </row>
    <row r="456" spans="1:7" x14ac:dyDescent="0.3">
      <c r="A456" t="s">
        <v>1369</v>
      </c>
      <c r="B456" t="s">
        <v>1370</v>
      </c>
      <c r="C456" t="s">
        <v>749</v>
      </c>
      <c r="D456" t="s">
        <v>450</v>
      </c>
      <c r="E456" t="s">
        <v>227</v>
      </c>
      <c r="F456" t="s">
        <v>1371</v>
      </c>
      <c r="G456">
        <v>777</v>
      </c>
    </row>
    <row r="457" spans="1:7" x14ac:dyDescent="0.3">
      <c r="A457" t="s">
        <v>1369</v>
      </c>
      <c r="B457" t="s">
        <v>1370</v>
      </c>
      <c r="C457" t="s">
        <v>749</v>
      </c>
      <c r="D457" t="s">
        <v>450</v>
      </c>
      <c r="E457" t="s">
        <v>53</v>
      </c>
      <c r="F457" t="s">
        <v>1371</v>
      </c>
      <c r="G457">
        <v>777</v>
      </c>
    </row>
    <row r="458" spans="1:7" x14ac:dyDescent="0.3">
      <c r="A458" t="s">
        <v>1369</v>
      </c>
      <c r="B458" t="s">
        <v>1370</v>
      </c>
      <c r="C458" t="s">
        <v>749</v>
      </c>
      <c r="D458" t="s">
        <v>450</v>
      </c>
      <c r="E458" t="s">
        <v>353</v>
      </c>
      <c r="F458" t="s">
        <v>1371</v>
      </c>
      <c r="G458">
        <v>777</v>
      </c>
    </row>
    <row r="459" spans="1:7" x14ac:dyDescent="0.3">
      <c r="A459" t="s">
        <v>1369</v>
      </c>
      <c r="B459" t="s">
        <v>1370</v>
      </c>
      <c r="C459" t="s">
        <v>749</v>
      </c>
      <c r="D459" t="s">
        <v>450</v>
      </c>
      <c r="E459" t="s">
        <v>337</v>
      </c>
      <c r="F459" t="s">
        <v>1371</v>
      </c>
      <c r="G459">
        <v>777</v>
      </c>
    </row>
    <row r="460" spans="1:7" x14ac:dyDescent="0.3">
      <c r="A460" t="s">
        <v>1369</v>
      </c>
      <c r="B460" t="s">
        <v>1370</v>
      </c>
      <c r="C460" t="s">
        <v>749</v>
      </c>
      <c r="D460" t="s">
        <v>450</v>
      </c>
      <c r="E460" t="s">
        <v>277</v>
      </c>
      <c r="F460" t="s">
        <v>1371</v>
      </c>
      <c r="G460">
        <v>777</v>
      </c>
    </row>
    <row r="461" spans="1:7" x14ac:dyDescent="0.3">
      <c r="A461" t="s">
        <v>1369</v>
      </c>
      <c r="B461" t="s">
        <v>1370</v>
      </c>
      <c r="C461" t="s">
        <v>749</v>
      </c>
      <c r="D461" t="s">
        <v>450</v>
      </c>
      <c r="E461" t="s">
        <v>128</v>
      </c>
      <c r="F461" t="s">
        <v>1371</v>
      </c>
      <c r="G461">
        <v>777</v>
      </c>
    </row>
    <row r="462" spans="1:7" x14ac:dyDescent="0.3">
      <c r="A462" t="s">
        <v>1369</v>
      </c>
      <c r="B462" t="s">
        <v>1370</v>
      </c>
      <c r="C462" t="s">
        <v>749</v>
      </c>
      <c r="D462" t="s">
        <v>450</v>
      </c>
      <c r="E462" t="s">
        <v>354</v>
      </c>
      <c r="F462" t="s">
        <v>1371</v>
      </c>
      <c r="G462">
        <v>777</v>
      </c>
    </row>
    <row r="463" spans="1:7" x14ac:dyDescent="0.3">
      <c r="A463" t="s">
        <v>1369</v>
      </c>
      <c r="B463" t="s">
        <v>1370</v>
      </c>
      <c r="C463" t="s">
        <v>749</v>
      </c>
      <c r="D463" t="s">
        <v>450</v>
      </c>
      <c r="E463" t="s">
        <v>93</v>
      </c>
      <c r="F463" t="s">
        <v>1371</v>
      </c>
      <c r="G463">
        <v>777</v>
      </c>
    </row>
    <row r="464" spans="1:7" x14ac:dyDescent="0.3">
      <c r="A464" t="s">
        <v>1369</v>
      </c>
      <c r="B464" t="s">
        <v>1370</v>
      </c>
      <c r="C464" t="s">
        <v>749</v>
      </c>
      <c r="D464" t="s">
        <v>450</v>
      </c>
      <c r="E464" t="s">
        <v>76</v>
      </c>
      <c r="F464" t="s">
        <v>1371</v>
      </c>
      <c r="G464">
        <v>777</v>
      </c>
    </row>
    <row r="465" spans="1:7" x14ac:dyDescent="0.3">
      <c r="A465" t="s">
        <v>1369</v>
      </c>
      <c r="B465" t="s">
        <v>1370</v>
      </c>
      <c r="C465" t="s">
        <v>749</v>
      </c>
      <c r="D465" t="s">
        <v>450</v>
      </c>
      <c r="E465" t="s">
        <v>122</v>
      </c>
      <c r="F465" t="s">
        <v>1371</v>
      </c>
      <c r="G465">
        <v>777</v>
      </c>
    </row>
    <row r="466" spans="1:7" x14ac:dyDescent="0.3">
      <c r="A466" t="s">
        <v>1369</v>
      </c>
      <c r="B466" t="s">
        <v>1370</v>
      </c>
      <c r="C466" t="s">
        <v>749</v>
      </c>
      <c r="D466" t="s">
        <v>450</v>
      </c>
      <c r="E466" t="s">
        <v>157</v>
      </c>
      <c r="F466" t="s">
        <v>1371</v>
      </c>
      <c r="G466">
        <v>777</v>
      </c>
    </row>
    <row r="467" spans="1:7" x14ac:dyDescent="0.3">
      <c r="A467" t="s">
        <v>1369</v>
      </c>
      <c r="B467" t="s">
        <v>1370</v>
      </c>
      <c r="C467" t="s">
        <v>749</v>
      </c>
      <c r="D467" t="s">
        <v>450</v>
      </c>
      <c r="E467" t="s">
        <v>317</v>
      </c>
      <c r="F467" t="s">
        <v>1371</v>
      </c>
      <c r="G467">
        <v>777</v>
      </c>
    </row>
    <row r="468" spans="1:7" x14ac:dyDescent="0.3">
      <c r="A468" t="s">
        <v>1369</v>
      </c>
      <c r="B468" t="s">
        <v>1370</v>
      </c>
      <c r="C468" t="s">
        <v>749</v>
      </c>
      <c r="D468" t="s">
        <v>450</v>
      </c>
      <c r="E468" t="s">
        <v>137</v>
      </c>
      <c r="F468" t="s">
        <v>1371</v>
      </c>
      <c r="G468">
        <v>777</v>
      </c>
    </row>
    <row r="469" spans="1:7" x14ac:dyDescent="0.3">
      <c r="A469" t="s">
        <v>1369</v>
      </c>
      <c r="B469" t="s">
        <v>1370</v>
      </c>
      <c r="C469" t="s">
        <v>749</v>
      </c>
      <c r="D469" t="s">
        <v>450</v>
      </c>
      <c r="E469" t="s">
        <v>144</v>
      </c>
      <c r="F469" t="s">
        <v>1371</v>
      </c>
      <c r="G469">
        <v>777</v>
      </c>
    </row>
    <row r="470" spans="1:7" x14ac:dyDescent="0.3">
      <c r="A470" t="s">
        <v>1369</v>
      </c>
      <c r="B470" t="s">
        <v>1370</v>
      </c>
      <c r="C470" t="s">
        <v>749</v>
      </c>
      <c r="D470" t="s">
        <v>450</v>
      </c>
      <c r="E470" t="s">
        <v>204</v>
      </c>
      <c r="F470" t="s">
        <v>1371</v>
      </c>
      <c r="G470">
        <v>777</v>
      </c>
    </row>
    <row r="471" spans="1:7" x14ac:dyDescent="0.3">
      <c r="A471" t="s">
        <v>1369</v>
      </c>
      <c r="B471" t="s">
        <v>1370</v>
      </c>
      <c r="C471" t="s">
        <v>749</v>
      </c>
      <c r="D471" t="s">
        <v>450</v>
      </c>
      <c r="E471" t="s">
        <v>138</v>
      </c>
      <c r="F471" t="s">
        <v>1371</v>
      </c>
      <c r="G471">
        <v>777</v>
      </c>
    </row>
    <row r="472" spans="1:7" x14ac:dyDescent="0.3">
      <c r="A472" t="s">
        <v>1369</v>
      </c>
      <c r="B472" t="s">
        <v>1370</v>
      </c>
      <c r="C472" t="s">
        <v>749</v>
      </c>
      <c r="D472" t="s">
        <v>450</v>
      </c>
      <c r="E472" t="s">
        <v>168</v>
      </c>
      <c r="F472" t="s">
        <v>1371</v>
      </c>
      <c r="G472">
        <v>777</v>
      </c>
    </row>
    <row r="473" spans="1:7" x14ac:dyDescent="0.3">
      <c r="A473" t="s">
        <v>1369</v>
      </c>
      <c r="B473" t="s">
        <v>1370</v>
      </c>
      <c r="C473" t="s">
        <v>749</v>
      </c>
      <c r="D473" t="s">
        <v>450</v>
      </c>
      <c r="E473" t="s">
        <v>347</v>
      </c>
      <c r="F473" t="s">
        <v>1371</v>
      </c>
      <c r="G473">
        <v>777</v>
      </c>
    </row>
    <row r="474" spans="1:7" x14ac:dyDescent="0.3">
      <c r="A474" t="s">
        <v>1369</v>
      </c>
      <c r="B474" t="s">
        <v>1370</v>
      </c>
      <c r="C474" t="s">
        <v>749</v>
      </c>
      <c r="D474" t="s">
        <v>450</v>
      </c>
      <c r="E474" t="s">
        <v>318</v>
      </c>
      <c r="F474" t="s">
        <v>1371</v>
      </c>
      <c r="G474">
        <v>777</v>
      </c>
    </row>
    <row r="475" spans="1:7" x14ac:dyDescent="0.3">
      <c r="A475" t="s">
        <v>1369</v>
      </c>
      <c r="B475" t="s">
        <v>1370</v>
      </c>
      <c r="C475" t="s">
        <v>749</v>
      </c>
      <c r="D475" t="s">
        <v>450</v>
      </c>
      <c r="E475" t="s">
        <v>129</v>
      </c>
      <c r="F475" t="s">
        <v>1371</v>
      </c>
      <c r="G475">
        <v>777</v>
      </c>
    </row>
    <row r="476" spans="1:7" x14ac:dyDescent="0.3">
      <c r="A476" t="s">
        <v>1369</v>
      </c>
      <c r="B476" t="s">
        <v>1370</v>
      </c>
      <c r="C476" t="s">
        <v>749</v>
      </c>
      <c r="D476" t="s">
        <v>450</v>
      </c>
      <c r="E476" t="s">
        <v>228</v>
      </c>
      <c r="F476" t="s">
        <v>1371</v>
      </c>
      <c r="G476">
        <v>777</v>
      </c>
    </row>
    <row r="477" spans="1:7" x14ac:dyDescent="0.3">
      <c r="A477" t="s">
        <v>1369</v>
      </c>
      <c r="B477" t="s">
        <v>1370</v>
      </c>
      <c r="C477" t="s">
        <v>749</v>
      </c>
      <c r="D477" t="s">
        <v>450</v>
      </c>
      <c r="E477" t="s">
        <v>77</v>
      </c>
      <c r="F477" t="s">
        <v>1371</v>
      </c>
      <c r="G477">
        <v>777</v>
      </c>
    </row>
    <row r="478" spans="1:7" x14ac:dyDescent="0.3">
      <c r="A478" t="s">
        <v>1369</v>
      </c>
      <c r="B478" t="s">
        <v>1370</v>
      </c>
      <c r="C478" t="s">
        <v>749</v>
      </c>
      <c r="D478" t="s">
        <v>450</v>
      </c>
      <c r="E478" t="s">
        <v>111</v>
      </c>
      <c r="F478" t="s">
        <v>1371</v>
      </c>
      <c r="G478">
        <v>777</v>
      </c>
    </row>
    <row r="479" spans="1:7" x14ac:dyDescent="0.3">
      <c r="A479" t="s">
        <v>1369</v>
      </c>
      <c r="B479" t="s">
        <v>1370</v>
      </c>
      <c r="C479" t="s">
        <v>749</v>
      </c>
      <c r="D479" t="s">
        <v>450</v>
      </c>
      <c r="E479" t="s">
        <v>32</v>
      </c>
      <c r="F479" t="s">
        <v>1371</v>
      </c>
      <c r="G479">
        <v>777</v>
      </c>
    </row>
    <row r="480" spans="1:7" x14ac:dyDescent="0.3">
      <c r="A480" t="s">
        <v>1369</v>
      </c>
      <c r="B480" t="s">
        <v>1370</v>
      </c>
      <c r="C480" t="s">
        <v>749</v>
      </c>
      <c r="D480" t="s">
        <v>450</v>
      </c>
      <c r="E480" t="s">
        <v>112</v>
      </c>
      <c r="F480" t="s">
        <v>1371</v>
      </c>
      <c r="G480">
        <v>777</v>
      </c>
    </row>
    <row r="481" spans="1:7" x14ac:dyDescent="0.3">
      <c r="A481" t="s">
        <v>1369</v>
      </c>
      <c r="B481" t="s">
        <v>1370</v>
      </c>
      <c r="C481" t="s">
        <v>749</v>
      </c>
      <c r="D481" t="s">
        <v>450</v>
      </c>
      <c r="E481" t="s">
        <v>117</v>
      </c>
      <c r="F481" t="s">
        <v>1371</v>
      </c>
      <c r="G481">
        <v>777</v>
      </c>
    </row>
    <row r="482" spans="1:7" x14ac:dyDescent="0.3">
      <c r="A482" t="s">
        <v>1369</v>
      </c>
      <c r="B482" t="s">
        <v>1370</v>
      </c>
      <c r="C482" t="s">
        <v>749</v>
      </c>
      <c r="D482" t="s">
        <v>450</v>
      </c>
      <c r="E482" t="s">
        <v>205</v>
      </c>
      <c r="F482" t="s">
        <v>1371</v>
      </c>
      <c r="G482">
        <v>777</v>
      </c>
    </row>
    <row r="483" spans="1:7" x14ac:dyDescent="0.3">
      <c r="A483" t="s">
        <v>1369</v>
      </c>
      <c r="B483" t="s">
        <v>1370</v>
      </c>
      <c r="C483" t="s">
        <v>749</v>
      </c>
      <c r="D483" t="s">
        <v>450</v>
      </c>
      <c r="E483" t="s">
        <v>329</v>
      </c>
      <c r="F483" t="s">
        <v>1371</v>
      </c>
      <c r="G483">
        <v>777</v>
      </c>
    </row>
    <row r="484" spans="1:7" x14ac:dyDescent="0.3">
      <c r="A484" t="s">
        <v>1369</v>
      </c>
      <c r="B484" t="s">
        <v>1370</v>
      </c>
      <c r="C484" t="s">
        <v>749</v>
      </c>
      <c r="D484" t="s">
        <v>450</v>
      </c>
      <c r="E484" t="s">
        <v>229</v>
      </c>
      <c r="F484" t="s">
        <v>1371</v>
      </c>
      <c r="G484">
        <v>777</v>
      </c>
    </row>
    <row r="485" spans="1:7" x14ac:dyDescent="0.3">
      <c r="A485" t="s">
        <v>1369</v>
      </c>
      <c r="B485" t="s">
        <v>1370</v>
      </c>
      <c r="C485" t="s">
        <v>749</v>
      </c>
      <c r="D485" t="s">
        <v>450</v>
      </c>
      <c r="E485" t="s">
        <v>130</v>
      </c>
      <c r="F485" t="s">
        <v>1371</v>
      </c>
      <c r="G485">
        <v>777</v>
      </c>
    </row>
    <row r="486" spans="1:7" x14ac:dyDescent="0.3">
      <c r="A486" t="s">
        <v>1369</v>
      </c>
      <c r="B486" t="s">
        <v>1370</v>
      </c>
      <c r="C486" t="s">
        <v>749</v>
      </c>
      <c r="D486" t="s">
        <v>450</v>
      </c>
      <c r="E486" t="s">
        <v>206</v>
      </c>
      <c r="F486" t="s">
        <v>1371</v>
      </c>
      <c r="G486">
        <v>777</v>
      </c>
    </row>
    <row r="487" spans="1:7" x14ac:dyDescent="0.3">
      <c r="A487" t="s">
        <v>1369</v>
      </c>
      <c r="B487" t="s">
        <v>1370</v>
      </c>
      <c r="C487" t="s">
        <v>749</v>
      </c>
      <c r="D487" t="s">
        <v>450</v>
      </c>
      <c r="E487" t="s">
        <v>292</v>
      </c>
      <c r="F487" t="s">
        <v>1371</v>
      </c>
      <c r="G487">
        <v>777</v>
      </c>
    </row>
    <row r="488" spans="1:7" x14ac:dyDescent="0.3">
      <c r="A488" t="s">
        <v>1369</v>
      </c>
      <c r="B488" t="s">
        <v>1370</v>
      </c>
      <c r="C488" t="s">
        <v>749</v>
      </c>
      <c r="D488" t="s">
        <v>450</v>
      </c>
      <c r="E488" t="s">
        <v>28</v>
      </c>
      <c r="F488" t="s">
        <v>1371</v>
      </c>
      <c r="G488">
        <v>777</v>
      </c>
    </row>
    <row r="489" spans="1:7" x14ac:dyDescent="0.3">
      <c r="A489" t="s">
        <v>1369</v>
      </c>
      <c r="B489" t="s">
        <v>1370</v>
      </c>
      <c r="C489" t="s">
        <v>749</v>
      </c>
      <c r="D489" t="s">
        <v>450</v>
      </c>
      <c r="E489" t="s">
        <v>293</v>
      </c>
      <c r="F489" t="s">
        <v>1371</v>
      </c>
      <c r="G489">
        <v>777</v>
      </c>
    </row>
    <row r="490" spans="1:7" x14ac:dyDescent="0.3">
      <c r="A490" t="s">
        <v>1369</v>
      </c>
      <c r="B490" t="s">
        <v>1370</v>
      </c>
      <c r="C490" t="s">
        <v>749</v>
      </c>
      <c r="D490" t="s">
        <v>450</v>
      </c>
      <c r="E490" t="s">
        <v>319</v>
      </c>
      <c r="F490" t="s">
        <v>1371</v>
      </c>
      <c r="G490">
        <v>777</v>
      </c>
    </row>
    <row r="491" spans="1:7" x14ac:dyDescent="0.3">
      <c r="A491" t="s">
        <v>1369</v>
      </c>
      <c r="B491" t="s">
        <v>1370</v>
      </c>
      <c r="C491" t="s">
        <v>749</v>
      </c>
      <c r="D491" t="s">
        <v>450</v>
      </c>
      <c r="E491" t="s">
        <v>66</v>
      </c>
      <c r="F491" t="s">
        <v>1371</v>
      </c>
      <c r="G491">
        <v>777</v>
      </c>
    </row>
    <row r="492" spans="1:7" x14ac:dyDescent="0.3">
      <c r="A492" t="s">
        <v>1369</v>
      </c>
      <c r="B492" t="s">
        <v>1370</v>
      </c>
      <c r="C492" t="s">
        <v>749</v>
      </c>
      <c r="D492" t="s">
        <v>450</v>
      </c>
      <c r="E492" t="s">
        <v>230</v>
      </c>
      <c r="F492" t="s">
        <v>1371</v>
      </c>
      <c r="G492">
        <v>777</v>
      </c>
    </row>
    <row r="493" spans="1:7" x14ac:dyDescent="0.3">
      <c r="A493" t="s">
        <v>1369</v>
      </c>
      <c r="B493" t="s">
        <v>1370</v>
      </c>
      <c r="C493" t="s">
        <v>749</v>
      </c>
      <c r="D493" t="s">
        <v>450</v>
      </c>
      <c r="E493" t="s">
        <v>320</v>
      </c>
      <c r="F493" t="s">
        <v>1371</v>
      </c>
      <c r="G493">
        <v>777</v>
      </c>
    </row>
    <row r="494" spans="1:7" x14ac:dyDescent="0.3">
      <c r="A494" t="s">
        <v>1369</v>
      </c>
      <c r="B494" t="s">
        <v>1370</v>
      </c>
      <c r="C494" t="s">
        <v>749</v>
      </c>
      <c r="D494" t="s">
        <v>450</v>
      </c>
      <c r="E494" t="s">
        <v>328</v>
      </c>
      <c r="F494" t="s">
        <v>1371</v>
      </c>
      <c r="G494">
        <v>777</v>
      </c>
    </row>
    <row r="495" spans="1:7" x14ac:dyDescent="0.3">
      <c r="A495" t="s">
        <v>1369</v>
      </c>
      <c r="B495" t="s">
        <v>1370</v>
      </c>
      <c r="C495" t="s">
        <v>749</v>
      </c>
      <c r="D495" t="s">
        <v>450</v>
      </c>
      <c r="E495" t="s">
        <v>248</v>
      </c>
      <c r="F495" t="s">
        <v>1371</v>
      </c>
      <c r="G495">
        <v>777</v>
      </c>
    </row>
    <row r="496" spans="1:7" x14ac:dyDescent="0.3">
      <c r="A496" t="s">
        <v>1369</v>
      </c>
      <c r="B496" t="s">
        <v>1370</v>
      </c>
      <c r="C496" t="s">
        <v>749</v>
      </c>
      <c r="D496" t="s">
        <v>450</v>
      </c>
      <c r="E496" t="s">
        <v>268</v>
      </c>
      <c r="F496" t="s">
        <v>1371</v>
      </c>
      <c r="G496">
        <v>777</v>
      </c>
    </row>
    <row r="497" spans="1:7" x14ac:dyDescent="0.3">
      <c r="A497" t="s">
        <v>1369</v>
      </c>
      <c r="B497" t="s">
        <v>1370</v>
      </c>
      <c r="C497" t="s">
        <v>749</v>
      </c>
      <c r="D497" t="s">
        <v>450</v>
      </c>
      <c r="E497" t="s">
        <v>256</v>
      </c>
      <c r="F497" t="s">
        <v>1371</v>
      </c>
      <c r="G497">
        <v>777</v>
      </c>
    </row>
    <row r="498" spans="1:7" x14ac:dyDescent="0.3">
      <c r="A498" t="s">
        <v>1369</v>
      </c>
      <c r="B498" t="s">
        <v>1370</v>
      </c>
      <c r="C498" t="s">
        <v>749</v>
      </c>
      <c r="D498" t="s">
        <v>450</v>
      </c>
      <c r="E498" t="s">
        <v>131</v>
      </c>
      <c r="F498" t="s">
        <v>1371</v>
      </c>
      <c r="G498">
        <v>777</v>
      </c>
    </row>
    <row r="499" spans="1:7" x14ac:dyDescent="0.3">
      <c r="A499" t="s">
        <v>1369</v>
      </c>
      <c r="B499" t="s">
        <v>1370</v>
      </c>
      <c r="C499" t="s">
        <v>749</v>
      </c>
      <c r="D499" t="s">
        <v>450</v>
      </c>
      <c r="E499" t="s">
        <v>61</v>
      </c>
      <c r="F499" t="s">
        <v>1371</v>
      </c>
      <c r="G499">
        <v>777</v>
      </c>
    </row>
    <row r="500" spans="1:7" x14ac:dyDescent="0.3">
      <c r="A500" t="s">
        <v>1369</v>
      </c>
      <c r="B500" t="s">
        <v>1370</v>
      </c>
      <c r="C500" t="s">
        <v>749</v>
      </c>
      <c r="D500" t="s">
        <v>450</v>
      </c>
      <c r="E500" t="s">
        <v>287</v>
      </c>
      <c r="F500" t="s">
        <v>1371</v>
      </c>
      <c r="G500">
        <v>777</v>
      </c>
    </row>
    <row r="501" spans="1:7" x14ac:dyDescent="0.3">
      <c r="A501" t="s">
        <v>1369</v>
      </c>
      <c r="B501" t="s">
        <v>1370</v>
      </c>
      <c r="C501" t="s">
        <v>749</v>
      </c>
      <c r="D501" t="s">
        <v>450</v>
      </c>
      <c r="E501" t="s">
        <v>262</v>
      </c>
      <c r="F501" t="s">
        <v>1371</v>
      </c>
      <c r="G501">
        <v>777</v>
      </c>
    </row>
    <row r="502" spans="1:7" x14ac:dyDescent="0.3">
      <c r="A502" t="s">
        <v>1369</v>
      </c>
      <c r="B502" t="s">
        <v>1370</v>
      </c>
      <c r="C502" t="s">
        <v>749</v>
      </c>
      <c r="D502" t="s">
        <v>450</v>
      </c>
      <c r="E502" t="s">
        <v>244</v>
      </c>
      <c r="F502" t="s">
        <v>1371</v>
      </c>
      <c r="G502">
        <v>777</v>
      </c>
    </row>
    <row r="503" spans="1:7" x14ac:dyDescent="0.3">
      <c r="A503" t="s">
        <v>1369</v>
      </c>
      <c r="B503" t="s">
        <v>1370</v>
      </c>
      <c r="C503" t="s">
        <v>749</v>
      </c>
      <c r="D503" t="s">
        <v>450</v>
      </c>
      <c r="E503" t="s">
        <v>269</v>
      </c>
      <c r="F503" t="s">
        <v>1371</v>
      </c>
      <c r="G503">
        <v>777</v>
      </c>
    </row>
    <row r="504" spans="1:7" x14ac:dyDescent="0.3">
      <c r="A504" t="s">
        <v>1369</v>
      </c>
      <c r="B504" t="s">
        <v>1370</v>
      </c>
      <c r="C504" t="s">
        <v>749</v>
      </c>
      <c r="D504" t="s">
        <v>450</v>
      </c>
      <c r="E504" t="s">
        <v>94</v>
      </c>
      <c r="F504" t="s">
        <v>1371</v>
      </c>
      <c r="G504">
        <v>777</v>
      </c>
    </row>
    <row r="505" spans="1:7" x14ac:dyDescent="0.3">
      <c r="A505" t="s">
        <v>1369</v>
      </c>
      <c r="B505" t="s">
        <v>1370</v>
      </c>
      <c r="C505" t="s">
        <v>749</v>
      </c>
      <c r="D505" t="s">
        <v>450</v>
      </c>
      <c r="E505" t="s">
        <v>270</v>
      </c>
      <c r="F505" t="s">
        <v>1371</v>
      </c>
      <c r="G505">
        <v>777</v>
      </c>
    </row>
    <row r="506" spans="1:7" x14ac:dyDescent="0.3">
      <c r="A506" t="s">
        <v>1369</v>
      </c>
      <c r="B506" t="s">
        <v>1370</v>
      </c>
      <c r="C506" t="s">
        <v>749</v>
      </c>
      <c r="D506" t="s">
        <v>450</v>
      </c>
      <c r="E506" t="s">
        <v>263</v>
      </c>
      <c r="F506" t="s">
        <v>1371</v>
      </c>
      <c r="G506">
        <v>777</v>
      </c>
    </row>
    <row r="507" spans="1:7" x14ac:dyDescent="0.3">
      <c r="A507" t="s">
        <v>1369</v>
      </c>
      <c r="B507" t="s">
        <v>1370</v>
      </c>
      <c r="C507" t="s">
        <v>749</v>
      </c>
      <c r="D507" t="s">
        <v>450</v>
      </c>
      <c r="E507" t="s">
        <v>264</v>
      </c>
      <c r="F507" t="s">
        <v>1371</v>
      </c>
      <c r="G507">
        <v>777</v>
      </c>
    </row>
    <row r="508" spans="1:7" x14ac:dyDescent="0.3">
      <c r="A508" t="s">
        <v>1369</v>
      </c>
      <c r="B508" t="s">
        <v>1370</v>
      </c>
      <c r="C508" t="s">
        <v>749</v>
      </c>
      <c r="D508" t="s">
        <v>450</v>
      </c>
      <c r="E508" t="s">
        <v>265</v>
      </c>
      <c r="F508" t="s">
        <v>1371</v>
      </c>
      <c r="G508">
        <v>777</v>
      </c>
    </row>
    <row r="509" spans="1:7" x14ac:dyDescent="0.3">
      <c r="A509" t="s">
        <v>1369</v>
      </c>
      <c r="B509" t="s">
        <v>1370</v>
      </c>
      <c r="C509" t="s">
        <v>749</v>
      </c>
      <c r="D509" t="s">
        <v>450</v>
      </c>
      <c r="E509" t="s">
        <v>188</v>
      </c>
      <c r="F509" t="s">
        <v>1371</v>
      </c>
      <c r="G509">
        <v>777</v>
      </c>
    </row>
    <row r="510" spans="1:7" x14ac:dyDescent="0.3">
      <c r="A510" t="s">
        <v>1369</v>
      </c>
      <c r="B510" t="s">
        <v>1370</v>
      </c>
      <c r="C510" t="s">
        <v>749</v>
      </c>
      <c r="D510" t="s">
        <v>450</v>
      </c>
      <c r="E510" t="s">
        <v>321</v>
      </c>
      <c r="F510" t="s">
        <v>1371</v>
      </c>
      <c r="G510">
        <v>777</v>
      </c>
    </row>
    <row r="511" spans="1:7" x14ac:dyDescent="0.3">
      <c r="A511" t="s">
        <v>1369</v>
      </c>
      <c r="B511" t="s">
        <v>1370</v>
      </c>
      <c r="C511" t="s">
        <v>749</v>
      </c>
      <c r="D511" t="s">
        <v>450</v>
      </c>
      <c r="E511" t="s">
        <v>189</v>
      </c>
      <c r="F511" t="s">
        <v>1371</v>
      </c>
      <c r="G511">
        <v>777</v>
      </c>
    </row>
    <row r="512" spans="1:7" x14ac:dyDescent="0.3">
      <c r="A512" t="s">
        <v>1369</v>
      </c>
      <c r="B512" t="s">
        <v>1370</v>
      </c>
      <c r="C512" t="s">
        <v>749</v>
      </c>
      <c r="D512" t="s">
        <v>450</v>
      </c>
      <c r="E512" t="s">
        <v>207</v>
      </c>
      <c r="F512" t="s">
        <v>1371</v>
      </c>
      <c r="G512">
        <v>777</v>
      </c>
    </row>
    <row r="513" spans="1:7" x14ac:dyDescent="0.3">
      <c r="A513" t="s">
        <v>1369</v>
      </c>
      <c r="B513" t="s">
        <v>1370</v>
      </c>
      <c r="C513" t="s">
        <v>749</v>
      </c>
      <c r="D513" t="s">
        <v>450</v>
      </c>
      <c r="E513" t="s">
        <v>79</v>
      </c>
      <c r="F513" t="s">
        <v>1371</v>
      </c>
      <c r="G513">
        <v>777</v>
      </c>
    </row>
    <row r="514" spans="1:7" x14ac:dyDescent="0.3">
      <c r="A514" t="s">
        <v>1369</v>
      </c>
      <c r="B514" t="s">
        <v>1370</v>
      </c>
      <c r="C514" t="s">
        <v>749</v>
      </c>
      <c r="D514" t="s">
        <v>450</v>
      </c>
      <c r="E514" t="s">
        <v>96</v>
      </c>
      <c r="F514" t="s">
        <v>1371</v>
      </c>
      <c r="G514">
        <v>777</v>
      </c>
    </row>
    <row r="515" spans="1:7" x14ac:dyDescent="0.3">
      <c r="A515" t="s">
        <v>1369</v>
      </c>
      <c r="B515" t="s">
        <v>1370</v>
      </c>
      <c r="C515" t="s">
        <v>749</v>
      </c>
      <c r="D515" t="s">
        <v>450</v>
      </c>
      <c r="E515" t="s">
        <v>266</v>
      </c>
      <c r="F515" t="s">
        <v>1371</v>
      </c>
      <c r="G515">
        <v>777</v>
      </c>
    </row>
    <row r="516" spans="1:7" x14ac:dyDescent="0.3">
      <c r="A516" t="s">
        <v>1369</v>
      </c>
      <c r="B516" t="s">
        <v>1370</v>
      </c>
      <c r="C516" t="s">
        <v>749</v>
      </c>
      <c r="D516" t="s">
        <v>450</v>
      </c>
      <c r="E516" t="s">
        <v>113</v>
      </c>
      <c r="F516" t="s">
        <v>1371</v>
      </c>
      <c r="G516">
        <v>777</v>
      </c>
    </row>
    <row r="517" spans="1:7" x14ac:dyDescent="0.3">
      <c r="A517" t="s">
        <v>1369</v>
      </c>
      <c r="B517" t="s">
        <v>1370</v>
      </c>
      <c r="C517" t="s">
        <v>749</v>
      </c>
      <c r="D517" t="s">
        <v>450</v>
      </c>
      <c r="E517" t="s">
        <v>322</v>
      </c>
      <c r="F517" t="s">
        <v>1371</v>
      </c>
      <c r="G517">
        <v>777</v>
      </c>
    </row>
    <row r="518" spans="1:7" x14ac:dyDescent="0.3">
      <c r="A518" t="s">
        <v>1369</v>
      </c>
      <c r="B518" t="s">
        <v>1370</v>
      </c>
      <c r="C518" t="s">
        <v>749</v>
      </c>
      <c r="D518" t="s">
        <v>450</v>
      </c>
      <c r="E518" t="s">
        <v>67</v>
      </c>
      <c r="F518" t="s">
        <v>1371</v>
      </c>
      <c r="G518">
        <v>777</v>
      </c>
    </row>
    <row r="519" spans="1:7" x14ac:dyDescent="0.3">
      <c r="A519" t="s">
        <v>1369</v>
      </c>
      <c r="B519" t="s">
        <v>1370</v>
      </c>
      <c r="C519" t="s">
        <v>749</v>
      </c>
      <c r="D519" t="s">
        <v>450</v>
      </c>
      <c r="E519" t="s">
        <v>208</v>
      </c>
      <c r="F519" t="s">
        <v>1371</v>
      </c>
      <c r="G519">
        <v>777</v>
      </c>
    </row>
    <row r="520" spans="1:7" x14ac:dyDescent="0.3">
      <c r="A520" t="s">
        <v>1369</v>
      </c>
      <c r="B520" t="s">
        <v>1370</v>
      </c>
      <c r="C520" t="s">
        <v>749</v>
      </c>
      <c r="D520" t="s">
        <v>450</v>
      </c>
      <c r="E520" t="s">
        <v>100</v>
      </c>
      <c r="F520" t="s">
        <v>1371</v>
      </c>
      <c r="G520">
        <v>777</v>
      </c>
    </row>
    <row r="521" spans="1:7" x14ac:dyDescent="0.3">
      <c r="A521" t="s">
        <v>1369</v>
      </c>
      <c r="B521" t="s">
        <v>1370</v>
      </c>
      <c r="C521" t="s">
        <v>749</v>
      </c>
      <c r="D521" t="s">
        <v>450</v>
      </c>
      <c r="E521" t="s">
        <v>209</v>
      </c>
      <c r="F521" t="s">
        <v>1371</v>
      </c>
      <c r="G521">
        <v>777</v>
      </c>
    </row>
    <row r="522" spans="1:7" x14ac:dyDescent="0.3">
      <c r="A522" t="s">
        <v>1369</v>
      </c>
      <c r="B522" t="s">
        <v>1370</v>
      </c>
      <c r="C522" t="s">
        <v>749</v>
      </c>
      <c r="D522" t="s">
        <v>450</v>
      </c>
      <c r="E522" t="s">
        <v>149</v>
      </c>
      <c r="F522" t="s">
        <v>1371</v>
      </c>
      <c r="G522">
        <v>777</v>
      </c>
    </row>
    <row r="523" spans="1:7" x14ac:dyDescent="0.3">
      <c r="A523" t="s">
        <v>1369</v>
      </c>
      <c r="B523" t="s">
        <v>1370</v>
      </c>
      <c r="C523" t="s">
        <v>749</v>
      </c>
      <c r="D523" t="s">
        <v>450</v>
      </c>
      <c r="E523" t="s">
        <v>16</v>
      </c>
      <c r="F523" t="s">
        <v>1371</v>
      </c>
      <c r="G523">
        <v>777</v>
      </c>
    </row>
    <row r="524" spans="1:7" x14ac:dyDescent="0.3">
      <c r="A524" t="s">
        <v>1369</v>
      </c>
      <c r="B524" t="s">
        <v>1370</v>
      </c>
      <c r="C524" t="s">
        <v>749</v>
      </c>
      <c r="D524" t="s">
        <v>450</v>
      </c>
      <c r="E524" t="s">
        <v>245</v>
      </c>
      <c r="F524" t="s">
        <v>1371</v>
      </c>
      <c r="G524">
        <v>777</v>
      </c>
    </row>
    <row r="525" spans="1:7" x14ac:dyDescent="0.3">
      <c r="A525" t="s">
        <v>1369</v>
      </c>
      <c r="B525" t="s">
        <v>1370</v>
      </c>
      <c r="C525" t="s">
        <v>749</v>
      </c>
      <c r="D525" t="s">
        <v>450</v>
      </c>
      <c r="E525" t="s">
        <v>323</v>
      </c>
      <c r="F525" t="s">
        <v>1371</v>
      </c>
      <c r="G525">
        <v>777</v>
      </c>
    </row>
    <row r="526" spans="1:7" x14ac:dyDescent="0.3">
      <c r="A526" t="s">
        <v>1369</v>
      </c>
      <c r="B526" t="s">
        <v>1370</v>
      </c>
      <c r="C526" t="s">
        <v>749</v>
      </c>
      <c r="D526" t="s">
        <v>450</v>
      </c>
      <c r="E526" t="s">
        <v>114</v>
      </c>
      <c r="F526" t="s">
        <v>1371</v>
      </c>
      <c r="G526">
        <v>777</v>
      </c>
    </row>
    <row r="527" spans="1:7" x14ac:dyDescent="0.3">
      <c r="A527" t="s">
        <v>1369</v>
      </c>
      <c r="B527" t="s">
        <v>1370</v>
      </c>
      <c r="C527" t="s">
        <v>749</v>
      </c>
      <c r="D527" t="s">
        <v>450</v>
      </c>
      <c r="E527" t="s">
        <v>115</v>
      </c>
      <c r="F527" t="s">
        <v>1371</v>
      </c>
      <c r="G527">
        <v>777</v>
      </c>
    </row>
    <row r="528" spans="1:7" x14ac:dyDescent="0.3">
      <c r="A528" t="s">
        <v>1369</v>
      </c>
      <c r="B528" t="s">
        <v>1370</v>
      </c>
      <c r="C528" t="s">
        <v>749</v>
      </c>
      <c r="D528" t="s">
        <v>450</v>
      </c>
      <c r="E528" t="s">
        <v>158</v>
      </c>
      <c r="F528" t="s">
        <v>1371</v>
      </c>
      <c r="G528">
        <v>777</v>
      </c>
    </row>
    <row r="529" spans="1:7" x14ac:dyDescent="0.3">
      <c r="A529" t="s">
        <v>1369</v>
      </c>
      <c r="B529" t="s">
        <v>1370</v>
      </c>
      <c r="C529" t="s">
        <v>749</v>
      </c>
      <c r="D529" t="s">
        <v>450</v>
      </c>
      <c r="E529" t="s">
        <v>72</v>
      </c>
      <c r="F529" t="s">
        <v>1371</v>
      </c>
      <c r="G529">
        <v>777</v>
      </c>
    </row>
    <row r="530" spans="1:7" x14ac:dyDescent="0.3">
      <c r="A530" t="s">
        <v>1369</v>
      </c>
      <c r="B530" t="s">
        <v>1370</v>
      </c>
      <c r="C530" t="s">
        <v>749</v>
      </c>
      <c r="D530" t="s">
        <v>450</v>
      </c>
      <c r="E530" t="s">
        <v>139</v>
      </c>
      <c r="F530" t="s">
        <v>1371</v>
      </c>
      <c r="G530">
        <v>777</v>
      </c>
    </row>
    <row r="531" spans="1:7" x14ac:dyDescent="0.3">
      <c r="A531" t="s">
        <v>1369</v>
      </c>
      <c r="B531" t="s">
        <v>1370</v>
      </c>
      <c r="C531" t="s">
        <v>749</v>
      </c>
      <c r="D531" t="s">
        <v>450</v>
      </c>
      <c r="E531" t="s">
        <v>62</v>
      </c>
      <c r="F531" t="s">
        <v>1371</v>
      </c>
      <c r="G531">
        <v>777</v>
      </c>
    </row>
    <row r="532" spans="1:7" x14ac:dyDescent="0.3">
      <c r="A532" t="s">
        <v>1369</v>
      </c>
      <c r="B532" t="s">
        <v>1370</v>
      </c>
      <c r="C532" t="s">
        <v>749</v>
      </c>
      <c r="D532" t="s">
        <v>450</v>
      </c>
      <c r="E532" t="s">
        <v>286</v>
      </c>
      <c r="F532" t="s">
        <v>1371</v>
      </c>
      <c r="G532">
        <v>777</v>
      </c>
    </row>
    <row r="533" spans="1:7" x14ac:dyDescent="0.3">
      <c r="A533" t="s">
        <v>1369</v>
      </c>
      <c r="B533" t="s">
        <v>1370</v>
      </c>
      <c r="C533" t="s">
        <v>749</v>
      </c>
      <c r="D533" t="s">
        <v>450</v>
      </c>
      <c r="E533" t="s">
        <v>271</v>
      </c>
      <c r="F533" t="s">
        <v>1371</v>
      </c>
      <c r="G533">
        <v>777</v>
      </c>
    </row>
    <row r="534" spans="1:7" x14ac:dyDescent="0.3">
      <c r="A534" t="s">
        <v>1369</v>
      </c>
      <c r="B534" t="s">
        <v>1370</v>
      </c>
      <c r="C534" t="s">
        <v>749</v>
      </c>
      <c r="D534" t="s">
        <v>450</v>
      </c>
      <c r="E534" t="s">
        <v>289</v>
      </c>
      <c r="F534" t="s">
        <v>1371</v>
      </c>
      <c r="G534">
        <v>777</v>
      </c>
    </row>
    <row r="535" spans="1:7" x14ac:dyDescent="0.3">
      <c r="A535" t="s">
        <v>1369</v>
      </c>
      <c r="B535" t="s">
        <v>1370</v>
      </c>
      <c r="C535" t="s">
        <v>749</v>
      </c>
      <c r="D535" t="s">
        <v>450</v>
      </c>
      <c r="E535" t="s">
        <v>150</v>
      </c>
      <c r="F535" t="s">
        <v>1371</v>
      </c>
      <c r="G535">
        <v>777</v>
      </c>
    </row>
    <row r="536" spans="1:7" x14ac:dyDescent="0.3">
      <c r="A536" t="s">
        <v>1369</v>
      </c>
      <c r="B536" t="s">
        <v>1370</v>
      </c>
      <c r="C536" t="s">
        <v>749</v>
      </c>
      <c r="D536" t="s">
        <v>450</v>
      </c>
      <c r="E536" t="s">
        <v>231</v>
      </c>
      <c r="F536" t="s">
        <v>1371</v>
      </c>
      <c r="G536">
        <v>777</v>
      </c>
    </row>
    <row r="537" spans="1:7" x14ac:dyDescent="0.3">
      <c r="A537" t="s">
        <v>1369</v>
      </c>
      <c r="B537" t="s">
        <v>1370</v>
      </c>
      <c r="C537" t="s">
        <v>749</v>
      </c>
      <c r="D537" t="s">
        <v>450</v>
      </c>
      <c r="E537" t="s">
        <v>151</v>
      </c>
      <c r="F537" t="s">
        <v>1371</v>
      </c>
      <c r="G537">
        <v>777</v>
      </c>
    </row>
    <row r="538" spans="1:7" x14ac:dyDescent="0.3">
      <c r="A538" t="s">
        <v>1369</v>
      </c>
      <c r="B538" t="s">
        <v>1370</v>
      </c>
      <c r="C538" t="s">
        <v>749</v>
      </c>
      <c r="D538" t="s">
        <v>450</v>
      </c>
      <c r="E538" t="s">
        <v>58</v>
      </c>
      <c r="F538" t="s">
        <v>1371</v>
      </c>
      <c r="G538">
        <v>777</v>
      </c>
    </row>
    <row r="539" spans="1:7" x14ac:dyDescent="0.3">
      <c r="A539" t="s">
        <v>1369</v>
      </c>
      <c r="B539" t="s">
        <v>1370</v>
      </c>
      <c r="C539" t="s">
        <v>749</v>
      </c>
      <c r="D539" t="s">
        <v>450</v>
      </c>
      <c r="E539" t="s">
        <v>84</v>
      </c>
      <c r="F539" t="s">
        <v>1371</v>
      </c>
      <c r="G539">
        <v>777</v>
      </c>
    </row>
    <row r="540" spans="1:7" x14ac:dyDescent="0.3">
      <c r="A540" t="s">
        <v>1369</v>
      </c>
      <c r="B540" t="s">
        <v>1370</v>
      </c>
      <c r="C540" t="s">
        <v>749</v>
      </c>
      <c r="D540" t="s">
        <v>450</v>
      </c>
      <c r="E540" t="s">
        <v>334</v>
      </c>
      <c r="F540" t="s">
        <v>1371</v>
      </c>
      <c r="G540">
        <v>777</v>
      </c>
    </row>
    <row r="541" spans="1:7" x14ac:dyDescent="0.3">
      <c r="A541" t="s">
        <v>1369</v>
      </c>
      <c r="B541" t="s">
        <v>1370</v>
      </c>
      <c r="C541" t="s">
        <v>749</v>
      </c>
      <c r="D541" t="s">
        <v>450</v>
      </c>
      <c r="E541" t="s">
        <v>210</v>
      </c>
      <c r="F541" t="s">
        <v>1371</v>
      </c>
      <c r="G541">
        <v>777</v>
      </c>
    </row>
    <row r="542" spans="1:7" x14ac:dyDescent="0.3">
      <c r="A542" t="s">
        <v>1369</v>
      </c>
      <c r="B542" t="s">
        <v>1370</v>
      </c>
      <c r="C542" t="s">
        <v>749</v>
      </c>
      <c r="D542" t="s">
        <v>450</v>
      </c>
      <c r="E542" t="s">
        <v>140</v>
      </c>
      <c r="F542" t="s">
        <v>1371</v>
      </c>
      <c r="G542">
        <v>777</v>
      </c>
    </row>
    <row r="543" spans="1:7" x14ac:dyDescent="0.3">
      <c r="A543" t="s">
        <v>1369</v>
      </c>
      <c r="B543" t="s">
        <v>1370</v>
      </c>
      <c r="C543" t="s">
        <v>749</v>
      </c>
      <c r="D543" t="s">
        <v>450</v>
      </c>
      <c r="E543" t="s">
        <v>73</v>
      </c>
      <c r="F543" t="s">
        <v>1371</v>
      </c>
      <c r="G543">
        <v>777</v>
      </c>
    </row>
    <row r="544" spans="1:7" x14ac:dyDescent="0.3">
      <c r="A544" t="s">
        <v>1369</v>
      </c>
      <c r="B544" t="s">
        <v>1370</v>
      </c>
      <c r="C544" t="s">
        <v>749</v>
      </c>
      <c r="D544" t="s">
        <v>450</v>
      </c>
      <c r="E544" t="s">
        <v>211</v>
      </c>
      <c r="F544" t="s">
        <v>1371</v>
      </c>
      <c r="G544">
        <v>777</v>
      </c>
    </row>
    <row r="545" spans="1:7" x14ac:dyDescent="0.3">
      <c r="A545" t="s">
        <v>1369</v>
      </c>
      <c r="B545" t="s">
        <v>1370</v>
      </c>
      <c r="C545" t="s">
        <v>749</v>
      </c>
      <c r="D545" t="s">
        <v>450</v>
      </c>
      <c r="E545" t="s">
        <v>90</v>
      </c>
      <c r="F545" t="s">
        <v>1371</v>
      </c>
      <c r="G545">
        <v>777</v>
      </c>
    </row>
    <row r="546" spans="1:7" x14ac:dyDescent="0.3">
      <c r="A546" t="s">
        <v>1369</v>
      </c>
      <c r="B546" t="s">
        <v>1370</v>
      </c>
      <c r="C546" t="s">
        <v>749</v>
      </c>
      <c r="D546" t="s">
        <v>450</v>
      </c>
      <c r="E546" t="s">
        <v>123</v>
      </c>
      <c r="F546" t="s">
        <v>1371</v>
      </c>
      <c r="G546">
        <v>777</v>
      </c>
    </row>
    <row r="547" spans="1:7" x14ac:dyDescent="0.3">
      <c r="A547" t="s">
        <v>1369</v>
      </c>
      <c r="B547" t="s">
        <v>1370</v>
      </c>
      <c r="C547" t="s">
        <v>749</v>
      </c>
      <c r="D547" t="s">
        <v>450</v>
      </c>
      <c r="E547" t="s">
        <v>290</v>
      </c>
      <c r="F547" t="s">
        <v>1371</v>
      </c>
      <c r="G547">
        <v>777</v>
      </c>
    </row>
    <row r="548" spans="1:7" x14ac:dyDescent="0.3">
      <c r="A548" t="s">
        <v>1369</v>
      </c>
      <c r="B548" t="s">
        <v>1370</v>
      </c>
      <c r="C548" t="s">
        <v>749</v>
      </c>
      <c r="D548" t="s">
        <v>450</v>
      </c>
      <c r="E548" t="s">
        <v>212</v>
      </c>
      <c r="F548" t="s">
        <v>1371</v>
      </c>
      <c r="G548">
        <v>777</v>
      </c>
    </row>
    <row r="549" spans="1:7" x14ac:dyDescent="0.3">
      <c r="A549" t="s">
        <v>1369</v>
      </c>
      <c r="B549" t="s">
        <v>1370</v>
      </c>
      <c r="C549" t="s">
        <v>749</v>
      </c>
      <c r="D549" t="s">
        <v>450</v>
      </c>
      <c r="E549" t="s">
        <v>159</v>
      </c>
      <c r="F549" t="s">
        <v>1371</v>
      </c>
      <c r="G549">
        <v>777</v>
      </c>
    </row>
    <row r="550" spans="1:7" x14ac:dyDescent="0.3">
      <c r="A550" t="s">
        <v>1369</v>
      </c>
      <c r="B550" t="s">
        <v>1370</v>
      </c>
      <c r="C550" t="s">
        <v>749</v>
      </c>
      <c r="D550" t="s">
        <v>450</v>
      </c>
      <c r="E550" t="s">
        <v>324</v>
      </c>
      <c r="F550" t="s">
        <v>1371</v>
      </c>
      <c r="G550">
        <v>777</v>
      </c>
    </row>
    <row r="551" spans="1:7" x14ac:dyDescent="0.3">
      <c r="A551" t="s">
        <v>1369</v>
      </c>
      <c r="B551" t="s">
        <v>1370</v>
      </c>
      <c r="C551" t="s">
        <v>749</v>
      </c>
      <c r="D551" t="s">
        <v>450</v>
      </c>
      <c r="E551" t="s">
        <v>330</v>
      </c>
      <c r="F551" t="s">
        <v>1371</v>
      </c>
      <c r="G551">
        <v>777</v>
      </c>
    </row>
    <row r="552" spans="1:7" x14ac:dyDescent="0.3">
      <c r="A552" t="s">
        <v>1369</v>
      </c>
      <c r="B552" t="s">
        <v>1370</v>
      </c>
      <c r="C552" t="s">
        <v>749</v>
      </c>
      <c r="D552" t="s">
        <v>450</v>
      </c>
      <c r="E552" t="s">
        <v>272</v>
      </c>
      <c r="F552" t="s">
        <v>1371</v>
      </c>
      <c r="G552">
        <v>777</v>
      </c>
    </row>
    <row r="553" spans="1:7" x14ac:dyDescent="0.3">
      <c r="A553" t="s">
        <v>1369</v>
      </c>
      <c r="B553" t="s">
        <v>1370</v>
      </c>
      <c r="C553" t="s">
        <v>749</v>
      </c>
      <c r="D553" t="s">
        <v>450</v>
      </c>
      <c r="E553" t="s">
        <v>325</v>
      </c>
      <c r="F553" t="s">
        <v>1371</v>
      </c>
      <c r="G553">
        <v>777</v>
      </c>
    </row>
    <row r="554" spans="1:7" x14ac:dyDescent="0.3">
      <c r="A554" t="s">
        <v>1369</v>
      </c>
      <c r="B554" t="s">
        <v>1370</v>
      </c>
      <c r="C554" t="s">
        <v>749</v>
      </c>
      <c r="D554" t="s">
        <v>450</v>
      </c>
      <c r="E554" t="s">
        <v>213</v>
      </c>
      <c r="F554" t="s">
        <v>1371</v>
      </c>
      <c r="G554">
        <v>777</v>
      </c>
    </row>
    <row r="555" spans="1:7" x14ac:dyDescent="0.3">
      <c r="A555" t="s">
        <v>1369</v>
      </c>
      <c r="B555" t="s">
        <v>1370</v>
      </c>
      <c r="C555" t="s">
        <v>749</v>
      </c>
      <c r="D555" t="s">
        <v>450</v>
      </c>
      <c r="E555" t="s">
        <v>273</v>
      </c>
      <c r="F555" t="s">
        <v>1371</v>
      </c>
      <c r="G555">
        <v>777</v>
      </c>
    </row>
    <row r="556" spans="1:7" x14ac:dyDescent="0.3">
      <c r="A556" t="s">
        <v>1369</v>
      </c>
      <c r="B556" t="s">
        <v>1370</v>
      </c>
      <c r="C556" t="s">
        <v>749</v>
      </c>
      <c r="D556" t="s">
        <v>450</v>
      </c>
      <c r="E556" t="s">
        <v>342</v>
      </c>
      <c r="F556" t="s">
        <v>1371</v>
      </c>
      <c r="G556">
        <v>777</v>
      </c>
    </row>
    <row r="557" spans="1:7" x14ac:dyDescent="0.3">
      <c r="A557" t="s">
        <v>1369</v>
      </c>
      <c r="B557" t="s">
        <v>1370</v>
      </c>
      <c r="C557" t="s">
        <v>749</v>
      </c>
      <c r="D557" t="s">
        <v>450</v>
      </c>
      <c r="E557" t="s">
        <v>38</v>
      </c>
      <c r="F557" t="s">
        <v>1371</v>
      </c>
      <c r="G557">
        <v>777</v>
      </c>
    </row>
    <row r="558" spans="1:7" x14ac:dyDescent="0.3">
      <c r="A558" t="s">
        <v>1369</v>
      </c>
      <c r="B558" t="s">
        <v>1370</v>
      </c>
      <c r="C558" t="s">
        <v>749</v>
      </c>
      <c r="D558" t="s">
        <v>450</v>
      </c>
      <c r="E558" t="s">
        <v>169</v>
      </c>
      <c r="F558" t="s">
        <v>1371</v>
      </c>
      <c r="G558">
        <v>777</v>
      </c>
    </row>
    <row r="559" spans="1:7" x14ac:dyDescent="0.3">
      <c r="A559" t="s">
        <v>1369</v>
      </c>
      <c r="B559" t="s">
        <v>1370</v>
      </c>
      <c r="C559" t="s">
        <v>749</v>
      </c>
      <c r="D559" t="s">
        <v>450</v>
      </c>
      <c r="E559" t="s">
        <v>141</v>
      </c>
      <c r="F559" t="s">
        <v>1371</v>
      </c>
      <c r="G559">
        <v>777</v>
      </c>
    </row>
    <row r="560" spans="1:7" x14ac:dyDescent="0.3">
      <c r="A560" t="s">
        <v>1369</v>
      </c>
      <c r="B560" t="s">
        <v>1370</v>
      </c>
      <c r="C560" t="s">
        <v>749</v>
      </c>
      <c r="D560" t="s">
        <v>450</v>
      </c>
      <c r="E560" t="s">
        <v>326</v>
      </c>
      <c r="F560" t="s">
        <v>1371</v>
      </c>
      <c r="G560">
        <v>777</v>
      </c>
    </row>
    <row r="561" spans="1:7" x14ac:dyDescent="0.3">
      <c r="A561" t="s">
        <v>1369</v>
      </c>
      <c r="B561" t="s">
        <v>1370</v>
      </c>
      <c r="C561" t="s">
        <v>749</v>
      </c>
      <c r="D561" t="s">
        <v>450</v>
      </c>
      <c r="E561" t="s">
        <v>190</v>
      </c>
      <c r="F561" t="s">
        <v>1371</v>
      </c>
      <c r="G561">
        <v>777</v>
      </c>
    </row>
    <row r="562" spans="1:7" x14ac:dyDescent="0.3">
      <c r="A562" t="s">
        <v>1369</v>
      </c>
      <c r="B562" t="s">
        <v>1370</v>
      </c>
      <c r="C562" t="s">
        <v>749</v>
      </c>
      <c r="D562" t="s">
        <v>450</v>
      </c>
      <c r="E562" t="s">
        <v>116</v>
      </c>
      <c r="F562" t="s">
        <v>1371</v>
      </c>
      <c r="G562">
        <v>777</v>
      </c>
    </row>
    <row r="563" spans="1:7" x14ac:dyDescent="0.3">
      <c r="A563" t="s">
        <v>1369</v>
      </c>
      <c r="B563" t="s">
        <v>1370</v>
      </c>
      <c r="C563" t="s">
        <v>749</v>
      </c>
      <c r="D563" t="s">
        <v>450</v>
      </c>
      <c r="E563" t="s">
        <v>191</v>
      </c>
      <c r="F563" t="s">
        <v>1371</v>
      </c>
      <c r="G563">
        <v>777</v>
      </c>
    </row>
    <row r="564" spans="1:7" x14ac:dyDescent="0.3">
      <c r="A564" t="s">
        <v>1369</v>
      </c>
      <c r="B564" t="s">
        <v>1370</v>
      </c>
      <c r="C564" t="s">
        <v>749</v>
      </c>
      <c r="D564" t="s">
        <v>450</v>
      </c>
      <c r="E564" t="s">
        <v>132</v>
      </c>
      <c r="F564" t="s">
        <v>1371</v>
      </c>
      <c r="G564">
        <v>777</v>
      </c>
    </row>
    <row r="565" spans="1:7" x14ac:dyDescent="0.3">
      <c r="A565" t="s">
        <v>1369</v>
      </c>
      <c r="B565" t="s">
        <v>1370</v>
      </c>
      <c r="C565" t="s">
        <v>749</v>
      </c>
      <c r="D565" t="s">
        <v>450</v>
      </c>
      <c r="E565" t="s">
        <v>170</v>
      </c>
      <c r="F565" t="s">
        <v>1371</v>
      </c>
      <c r="G565">
        <v>777</v>
      </c>
    </row>
    <row r="566" spans="1:7" x14ac:dyDescent="0.3">
      <c r="A566" t="s">
        <v>1369</v>
      </c>
      <c r="B566" t="s">
        <v>1370</v>
      </c>
      <c r="C566" t="s">
        <v>749</v>
      </c>
      <c r="D566" t="s">
        <v>450</v>
      </c>
      <c r="E566" t="s">
        <v>95</v>
      </c>
      <c r="F566" t="s">
        <v>1371</v>
      </c>
      <c r="G566">
        <v>777</v>
      </c>
    </row>
    <row r="567" spans="1:7" x14ac:dyDescent="0.3">
      <c r="A567" t="s">
        <v>1369</v>
      </c>
      <c r="B567" t="s">
        <v>1370</v>
      </c>
      <c r="C567" t="s">
        <v>749</v>
      </c>
      <c r="D567" t="s">
        <v>450</v>
      </c>
      <c r="E567" t="s">
        <v>297</v>
      </c>
      <c r="F567" t="s">
        <v>1371</v>
      </c>
      <c r="G567">
        <v>777</v>
      </c>
    </row>
    <row r="568" spans="1:7" x14ac:dyDescent="0.3">
      <c r="A568" t="s">
        <v>1369</v>
      </c>
      <c r="B568" t="s">
        <v>1370</v>
      </c>
      <c r="C568" t="s">
        <v>749</v>
      </c>
      <c r="D568" t="s">
        <v>450</v>
      </c>
      <c r="E568" t="s">
        <v>89</v>
      </c>
      <c r="F568" t="s">
        <v>1371</v>
      </c>
      <c r="G568">
        <v>777</v>
      </c>
    </row>
    <row r="569" spans="1:7" x14ac:dyDescent="0.3">
      <c r="A569" t="s">
        <v>1369</v>
      </c>
      <c r="B569" t="s">
        <v>1370</v>
      </c>
      <c r="C569" t="s">
        <v>749</v>
      </c>
      <c r="D569" t="s">
        <v>450</v>
      </c>
      <c r="E569" t="s">
        <v>34</v>
      </c>
      <c r="F569" t="s">
        <v>1371</v>
      </c>
      <c r="G569">
        <v>777</v>
      </c>
    </row>
    <row r="570" spans="1:7" x14ac:dyDescent="0.3">
      <c r="A570" t="s">
        <v>1369</v>
      </c>
      <c r="B570" t="s">
        <v>1370</v>
      </c>
      <c r="C570" t="s">
        <v>749</v>
      </c>
      <c r="D570" t="s">
        <v>450</v>
      </c>
      <c r="E570" t="s">
        <v>343</v>
      </c>
      <c r="F570" t="s">
        <v>1371</v>
      </c>
      <c r="G570">
        <v>777</v>
      </c>
    </row>
    <row r="571" spans="1:7" x14ac:dyDescent="0.3">
      <c r="A571" t="s">
        <v>1369</v>
      </c>
      <c r="B571" t="s">
        <v>1370</v>
      </c>
      <c r="C571" t="s">
        <v>749</v>
      </c>
      <c r="D571" t="s">
        <v>450</v>
      </c>
      <c r="E571" t="s">
        <v>133</v>
      </c>
      <c r="F571" t="s">
        <v>1371</v>
      </c>
      <c r="G571">
        <v>777</v>
      </c>
    </row>
    <row r="572" spans="1:7" x14ac:dyDescent="0.3">
      <c r="A572" t="s">
        <v>1369</v>
      </c>
      <c r="B572" t="s">
        <v>1370</v>
      </c>
      <c r="C572" t="s">
        <v>749</v>
      </c>
      <c r="D572" t="s">
        <v>450</v>
      </c>
      <c r="E572" t="s">
        <v>171</v>
      </c>
      <c r="F572" t="s">
        <v>1371</v>
      </c>
      <c r="G572">
        <v>777</v>
      </c>
    </row>
    <row r="573" spans="1:7" x14ac:dyDescent="0.3">
      <c r="A573" t="s">
        <v>1369</v>
      </c>
      <c r="B573" t="s">
        <v>1370</v>
      </c>
      <c r="C573" t="s">
        <v>749</v>
      </c>
      <c r="D573" t="s">
        <v>450</v>
      </c>
      <c r="E573" t="s">
        <v>35</v>
      </c>
      <c r="F573" t="s">
        <v>1371</v>
      </c>
      <c r="G573">
        <v>777</v>
      </c>
    </row>
    <row r="574" spans="1:7" x14ac:dyDescent="0.3">
      <c r="A574" t="s">
        <v>1369</v>
      </c>
      <c r="B574" t="s">
        <v>1370</v>
      </c>
      <c r="C574" t="s">
        <v>749</v>
      </c>
      <c r="D574" t="s">
        <v>450</v>
      </c>
      <c r="E574" t="s">
        <v>216</v>
      </c>
      <c r="F574" t="s">
        <v>1371</v>
      </c>
      <c r="G574">
        <v>777</v>
      </c>
    </row>
    <row r="575" spans="1:7" x14ac:dyDescent="0.3">
      <c r="A575" t="s">
        <v>1369</v>
      </c>
      <c r="B575" t="s">
        <v>1370</v>
      </c>
      <c r="C575" t="s">
        <v>749</v>
      </c>
      <c r="D575" t="s">
        <v>450</v>
      </c>
      <c r="E575" t="s">
        <v>152</v>
      </c>
      <c r="F575" t="s">
        <v>1371</v>
      </c>
      <c r="G575">
        <v>777</v>
      </c>
    </row>
    <row r="576" spans="1:7" x14ac:dyDescent="0.3">
      <c r="A576" t="s">
        <v>1369</v>
      </c>
      <c r="B576" t="s">
        <v>1370</v>
      </c>
      <c r="C576" t="s">
        <v>749</v>
      </c>
      <c r="D576" t="s">
        <v>450</v>
      </c>
      <c r="E576" t="s">
        <v>232</v>
      </c>
      <c r="F576" t="s">
        <v>1371</v>
      </c>
      <c r="G576">
        <v>777</v>
      </c>
    </row>
    <row r="577" spans="1:7" x14ac:dyDescent="0.3">
      <c r="A577" t="s">
        <v>1369</v>
      </c>
      <c r="B577" t="s">
        <v>1370</v>
      </c>
      <c r="C577" t="s">
        <v>749</v>
      </c>
      <c r="D577" t="s">
        <v>450</v>
      </c>
      <c r="E577" t="s">
        <v>43</v>
      </c>
      <c r="F577" t="s">
        <v>1371</v>
      </c>
      <c r="G577">
        <v>777</v>
      </c>
    </row>
    <row r="578" spans="1:7" x14ac:dyDescent="0.3">
      <c r="A578" t="s">
        <v>1369</v>
      </c>
      <c r="B578" t="s">
        <v>1370</v>
      </c>
      <c r="C578" t="s">
        <v>749</v>
      </c>
      <c r="D578" t="s">
        <v>450</v>
      </c>
      <c r="E578" t="s">
        <v>333</v>
      </c>
      <c r="F578" t="s">
        <v>1371</v>
      </c>
      <c r="G578">
        <v>777</v>
      </c>
    </row>
    <row r="579" spans="1:7" x14ac:dyDescent="0.3">
      <c r="A579" t="s">
        <v>1369</v>
      </c>
      <c r="B579" t="s">
        <v>1370</v>
      </c>
      <c r="C579" t="s">
        <v>749</v>
      </c>
      <c r="D579" t="s">
        <v>450</v>
      </c>
      <c r="E579" t="s">
        <v>294</v>
      </c>
      <c r="F579" t="s">
        <v>1371</v>
      </c>
      <c r="G579">
        <v>777</v>
      </c>
    </row>
    <row r="580" spans="1:7" x14ac:dyDescent="0.3">
      <c r="A580" t="s">
        <v>1369</v>
      </c>
      <c r="B580" t="s">
        <v>1370</v>
      </c>
      <c r="C580" t="s">
        <v>749</v>
      </c>
      <c r="D580" t="s">
        <v>450</v>
      </c>
      <c r="E580" t="s">
        <v>180</v>
      </c>
      <c r="F580" t="s">
        <v>1371</v>
      </c>
      <c r="G580">
        <v>777</v>
      </c>
    </row>
    <row r="581" spans="1:7" x14ac:dyDescent="0.3">
      <c r="A581" t="s">
        <v>1369</v>
      </c>
      <c r="B581" t="s">
        <v>1370</v>
      </c>
      <c r="C581" t="s">
        <v>749</v>
      </c>
      <c r="D581" t="s">
        <v>450</v>
      </c>
      <c r="E581" t="s">
        <v>39</v>
      </c>
      <c r="F581" t="s">
        <v>1371</v>
      </c>
      <c r="G581">
        <v>777</v>
      </c>
    </row>
    <row r="582" spans="1:7" x14ac:dyDescent="0.3">
      <c r="A582" t="s">
        <v>1369</v>
      </c>
      <c r="B582" t="s">
        <v>1370</v>
      </c>
      <c r="C582" t="s">
        <v>749</v>
      </c>
      <c r="D582" t="s">
        <v>450</v>
      </c>
      <c r="E582" t="s">
        <v>233</v>
      </c>
      <c r="F582" t="s">
        <v>1371</v>
      </c>
      <c r="G582">
        <v>777</v>
      </c>
    </row>
    <row r="583" spans="1:7" x14ac:dyDescent="0.3">
      <c r="A583" t="s">
        <v>1369</v>
      </c>
      <c r="B583" t="s">
        <v>1370</v>
      </c>
      <c r="C583" t="s">
        <v>749</v>
      </c>
      <c r="D583" t="s">
        <v>450</v>
      </c>
      <c r="E583" t="s">
        <v>172</v>
      </c>
      <c r="F583" t="s">
        <v>1371</v>
      </c>
      <c r="G583">
        <v>777</v>
      </c>
    </row>
    <row r="584" spans="1:7" x14ac:dyDescent="0.3">
      <c r="A584" t="s">
        <v>1369</v>
      </c>
      <c r="B584" t="s">
        <v>1370</v>
      </c>
      <c r="C584" t="s">
        <v>749</v>
      </c>
      <c r="D584" t="s">
        <v>450</v>
      </c>
      <c r="E584" t="s">
        <v>296</v>
      </c>
      <c r="F584" t="s">
        <v>1371</v>
      </c>
      <c r="G584">
        <v>777</v>
      </c>
    </row>
    <row r="585" spans="1:7" x14ac:dyDescent="0.3">
      <c r="A585" t="s">
        <v>1369</v>
      </c>
      <c r="B585" t="s">
        <v>1370</v>
      </c>
      <c r="C585" t="s">
        <v>749</v>
      </c>
      <c r="D585" t="s">
        <v>450</v>
      </c>
      <c r="E585" t="s">
        <v>284</v>
      </c>
      <c r="F585" t="s">
        <v>1371</v>
      </c>
      <c r="G585">
        <v>777</v>
      </c>
    </row>
    <row r="586" spans="1:7" x14ac:dyDescent="0.3">
      <c r="A586" t="s">
        <v>1369</v>
      </c>
      <c r="B586" t="s">
        <v>1370</v>
      </c>
      <c r="C586" t="s">
        <v>749</v>
      </c>
      <c r="D586" t="s">
        <v>450</v>
      </c>
      <c r="E586" t="s">
        <v>246</v>
      </c>
      <c r="F586" t="s">
        <v>1371</v>
      </c>
      <c r="G586">
        <v>777</v>
      </c>
    </row>
    <row r="587" spans="1:7" x14ac:dyDescent="0.3">
      <c r="A587" t="s">
        <v>1369</v>
      </c>
      <c r="B587" t="s">
        <v>1370</v>
      </c>
      <c r="C587" t="s">
        <v>749</v>
      </c>
      <c r="D587" t="s">
        <v>450</v>
      </c>
      <c r="E587" t="s">
        <v>214</v>
      </c>
      <c r="F587" t="s">
        <v>1371</v>
      </c>
      <c r="G587">
        <v>777</v>
      </c>
    </row>
    <row r="588" spans="1:7" x14ac:dyDescent="0.3">
      <c r="A588" t="s">
        <v>1369</v>
      </c>
      <c r="B588" t="s">
        <v>1370</v>
      </c>
      <c r="C588" t="s">
        <v>749</v>
      </c>
      <c r="D588" t="s">
        <v>450</v>
      </c>
      <c r="E588" t="s">
        <v>192</v>
      </c>
      <c r="F588" t="s">
        <v>1371</v>
      </c>
      <c r="G588">
        <v>777</v>
      </c>
    </row>
    <row r="589" spans="1:7" x14ac:dyDescent="0.3">
      <c r="A589" t="s">
        <v>1369</v>
      </c>
      <c r="B589" t="s">
        <v>1370</v>
      </c>
      <c r="C589" t="s">
        <v>749</v>
      </c>
      <c r="D589" t="s">
        <v>450</v>
      </c>
      <c r="E589" t="s">
        <v>348</v>
      </c>
      <c r="F589" t="s">
        <v>1371</v>
      </c>
      <c r="G589">
        <v>777</v>
      </c>
    </row>
    <row r="590" spans="1:7" x14ac:dyDescent="0.3">
      <c r="A590" t="s">
        <v>1369</v>
      </c>
      <c r="B590" t="s">
        <v>1370</v>
      </c>
      <c r="C590" t="s">
        <v>749</v>
      </c>
      <c r="D590" t="s">
        <v>450</v>
      </c>
      <c r="E590" t="s">
        <v>46</v>
      </c>
      <c r="F590" t="s">
        <v>1371</v>
      </c>
      <c r="G590">
        <v>777</v>
      </c>
    </row>
    <row r="591" spans="1:7" x14ac:dyDescent="0.3">
      <c r="A591" t="s">
        <v>1369</v>
      </c>
      <c r="B591" t="s">
        <v>1370</v>
      </c>
      <c r="C591" t="s">
        <v>749</v>
      </c>
      <c r="D591" t="s">
        <v>450</v>
      </c>
      <c r="E591" t="s">
        <v>23</v>
      </c>
      <c r="F591" t="s">
        <v>1371</v>
      </c>
      <c r="G591">
        <v>777</v>
      </c>
    </row>
    <row r="592" spans="1:7" x14ac:dyDescent="0.3">
      <c r="A592" t="s">
        <v>1369</v>
      </c>
      <c r="B592" t="s">
        <v>1370</v>
      </c>
      <c r="C592" t="s">
        <v>749</v>
      </c>
      <c r="D592" t="s">
        <v>450</v>
      </c>
      <c r="E592" t="s">
        <v>153</v>
      </c>
      <c r="F592" t="s">
        <v>1371</v>
      </c>
      <c r="G592">
        <v>777</v>
      </c>
    </row>
    <row r="593" spans="1:7" x14ac:dyDescent="0.3">
      <c r="A593" t="s">
        <v>1369</v>
      </c>
      <c r="B593" t="s">
        <v>1370</v>
      </c>
      <c r="C593" t="s">
        <v>749</v>
      </c>
      <c r="D593" t="s">
        <v>450</v>
      </c>
      <c r="E593" t="s">
        <v>247</v>
      </c>
      <c r="F593" t="s">
        <v>1371</v>
      </c>
      <c r="G593">
        <v>777</v>
      </c>
    </row>
    <row r="594" spans="1:7" x14ac:dyDescent="0.3">
      <c r="A594" t="s">
        <v>1369</v>
      </c>
      <c r="B594" t="s">
        <v>1370</v>
      </c>
      <c r="C594" t="s">
        <v>749</v>
      </c>
      <c r="D594" t="s">
        <v>450</v>
      </c>
      <c r="E594" t="s">
        <v>54</v>
      </c>
      <c r="F594" t="s">
        <v>1371</v>
      </c>
      <c r="G594">
        <v>777</v>
      </c>
    </row>
    <row r="595" spans="1:7" x14ac:dyDescent="0.3">
      <c r="A595" t="s">
        <v>1369</v>
      </c>
      <c r="B595" t="s">
        <v>1370</v>
      </c>
      <c r="C595" t="s">
        <v>749</v>
      </c>
      <c r="D595" t="s">
        <v>450</v>
      </c>
      <c r="E595" t="s">
        <v>234</v>
      </c>
      <c r="F595" t="s">
        <v>1371</v>
      </c>
      <c r="G595">
        <v>777</v>
      </c>
    </row>
    <row r="596" spans="1:7" x14ac:dyDescent="0.3">
      <c r="A596" t="s">
        <v>1369</v>
      </c>
      <c r="B596" t="s">
        <v>1370</v>
      </c>
      <c r="C596" t="s">
        <v>749</v>
      </c>
      <c r="D596" t="s">
        <v>450</v>
      </c>
      <c r="E596" t="s">
        <v>160</v>
      </c>
      <c r="F596" t="s">
        <v>1371</v>
      </c>
      <c r="G596">
        <v>777</v>
      </c>
    </row>
    <row r="597" spans="1:7" x14ac:dyDescent="0.3">
      <c r="A597" t="s">
        <v>1369</v>
      </c>
      <c r="B597" t="s">
        <v>1370</v>
      </c>
      <c r="C597" t="s">
        <v>749</v>
      </c>
      <c r="D597" t="s">
        <v>450</v>
      </c>
      <c r="E597" t="s">
        <v>99</v>
      </c>
      <c r="F597" t="s">
        <v>1371</v>
      </c>
      <c r="G597">
        <v>777</v>
      </c>
    </row>
    <row r="598" spans="1:7" x14ac:dyDescent="0.3">
      <c r="A598" t="s">
        <v>1369</v>
      </c>
      <c r="B598" t="s">
        <v>1370</v>
      </c>
      <c r="C598" t="s">
        <v>749</v>
      </c>
      <c r="D598" t="s">
        <v>450</v>
      </c>
      <c r="E598" t="s">
        <v>235</v>
      </c>
      <c r="F598" t="s">
        <v>1371</v>
      </c>
      <c r="G598">
        <v>777</v>
      </c>
    </row>
    <row r="599" spans="1:7" x14ac:dyDescent="0.3">
      <c r="A599" t="s">
        <v>1369</v>
      </c>
      <c r="B599" t="s">
        <v>1370</v>
      </c>
      <c r="C599" t="s">
        <v>749</v>
      </c>
      <c r="D599" t="s">
        <v>450</v>
      </c>
      <c r="E599" t="s">
        <v>68</v>
      </c>
      <c r="F599" t="s">
        <v>1371</v>
      </c>
      <c r="G599">
        <v>777</v>
      </c>
    </row>
    <row r="600" spans="1:7" x14ac:dyDescent="0.3">
      <c r="A600" t="s">
        <v>1369</v>
      </c>
      <c r="B600" t="s">
        <v>1370</v>
      </c>
      <c r="C600" t="s">
        <v>749</v>
      </c>
      <c r="D600" t="s">
        <v>450</v>
      </c>
      <c r="E600" t="s">
        <v>327</v>
      </c>
      <c r="F600" t="s">
        <v>1371</v>
      </c>
      <c r="G600">
        <v>777</v>
      </c>
    </row>
    <row r="601" spans="1:7" x14ac:dyDescent="0.3">
      <c r="A601" t="s">
        <v>1369</v>
      </c>
      <c r="B601" t="s">
        <v>1370</v>
      </c>
      <c r="C601" t="s">
        <v>749</v>
      </c>
      <c r="D601" t="s">
        <v>450</v>
      </c>
      <c r="E601" t="s">
        <v>161</v>
      </c>
      <c r="F601" t="s">
        <v>1371</v>
      </c>
      <c r="G601">
        <v>777</v>
      </c>
    </row>
    <row r="602" spans="1:7" x14ac:dyDescent="0.3">
      <c r="A602" t="s">
        <v>1369</v>
      </c>
      <c r="B602" t="s">
        <v>1370</v>
      </c>
      <c r="C602" t="s">
        <v>749</v>
      </c>
      <c r="D602" t="s">
        <v>450</v>
      </c>
      <c r="E602" t="s">
        <v>193</v>
      </c>
      <c r="F602" t="s">
        <v>1371</v>
      </c>
      <c r="G602">
        <v>777</v>
      </c>
    </row>
    <row r="603" spans="1:7" x14ac:dyDescent="0.3">
      <c r="A603" t="s">
        <v>1369</v>
      </c>
      <c r="B603" t="s">
        <v>1370</v>
      </c>
      <c r="C603" t="s">
        <v>749</v>
      </c>
      <c r="D603" t="s">
        <v>450</v>
      </c>
      <c r="E603" t="s">
        <v>215</v>
      </c>
      <c r="F603" t="s">
        <v>1371</v>
      </c>
      <c r="G603">
        <v>777</v>
      </c>
    </row>
    <row r="604" spans="1:7" x14ac:dyDescent="0.3">
      <c r="A604" t="s">
        <v>1369</v>
      </c>
      <c r="B604" t="s">
        <v>1370</v>
      </c>
      <c r="C604" t="s">
        <v>749</v>
      </c>
      <c r="D604" t="s">
        <v>450</v>
      </c>
      <c r="E604" t="s">
        <v>78</v>
      </c>
      <c r="F604" t="s">
        <v>1371</v>
      </c>
      <c r="G604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Sitio Público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2021-07-21T02:36:08Z</dcterms:modified>
</cp:coreProperties>
</file>