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6EC2337C-E8B0-414E-B8B3-6E2C87DE772A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2" i="2" l="1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307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6" i="2"/>
  <c r="D305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297" i="2" l="1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304" i="2"/>
  <c r="D303" i="2"/>
  <c r="D302" i="2"/>
  <c r="D301" i="2"/>
  <c r="D300" i="2"/>
  <c r="D299" i="2"/>
  <c r="D298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4" i="2" s="1"/>
  <c r="G415" i="2" s="1"/>
  <c r="G416" i="2" s="1"/>
  <c r="G417" i="2" s="1"/>
  <c r="G418" i="2" s="1"/>
  <c r="G419" i="2" s="1"/>
  <c r="G420" i="2" s="1"/>
  <c r="G421" i="2" s="1"/>
  <c r="G422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1" i="2" s="1"/>
  <c r="G462" i="2" s="1"/>
  <c r="G463" i="2" s="1"/>
  <c r="G464" i="2" s="1"/>
  <c r="G465" i="2" s="1"/>
  <c r="G466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4" i="2" s="1"/>
  <c r="H415" i="2" s="1"/>
  <c r="H416" i="2" s="1"/>
  <c r="H417" i="2" s="1"/>
  <c r="H418" i="2" s="1"/>
  <c r="H419" i="2" s="1"/>
  <c r="H420" i="2" s="1"/>
  <c r="H421" i="2" s="1"/>
  <c r="H422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1" i="2" s="1"/>
  <c r="H462" i="2" s="1"/>
  <c r="H463" i="2" s="1"/>
  <c r="H464" i="2" s="1"/>
  <c r="H465" i="2" s="1"/>
  <c r="H466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D629" i="2"/>
  <c r="C11" i="2"/>
  <c r="K65" i="2" l="1"/>
  <c r="C66" i="2"/>
  <c r="K66" i="2" s="1"/>
  <c r="K11" i="2"/>
  <c r="K67" i="2"/>
  <c r="F68" i="2"/>
  <c r="C68" i="2" l="1"/>
  <c r="K68" i="2" s="1"/>
  <c r="F69" i="2"/>
  <c r="C69" i="2" l="1"/>
  <c r="K69" i="2" s="1"/>
  <c r="F70" i="2"/>
  <c r="C70" i="2" l="1"/>
  <c r="K70" i="2" s="1"/>
  <c r="F71" i="2"/>
  <c r="C71" i="2" l="1"/>
  <c r="K71" i="2" s="1"/>
  <c r="F72" i="2"/>
  <c r="F73" i="2" l="1"/>
  <c r="C72" i="2"/>
  <c r="K72" i="2" s="1"/>
  <c r="C73" i="2" l="1"/>
  <c r="K73" i="2" s="1"/>
  <c r="F74" i="2"/>
  <c r="F75" i="2" l="1"/>
  <c r="C74" i="2"/>
  <c r="K74" i="2" s="1"/>
  <c r="C75" i="2" l="1"/>
  <c r="K75" i="2" s="1"/>
  <c r="F76" i="2"/>
  <c r="F77" i="2" l="1"/>
  <c r="C76" i="2"/>
  <c r="K76" i="2" s="1"/>
  <c r="C77" i="2" l="1"/>
  <c r="K77" i="2" s="1"/>
  <c r="F78" i="2"/>
  <c r="F79" i="2" l="1"/>
  <c r="C78" i="2"/>
  <c r="K78" i="2" s="1"/>
  <c r="C79" i="2" l="1"/>
  <c r="K79" i="2" s="1"/>
  <c r="F80" i="2"/>
  <c r="F81" i="2" l="1"/>
  <c r="C80" i="2"/>
  <c r="K80" i="2" s="1"/>
  <c r="C81" i="2" l="1"/>
  <c r="K81" i="2" s="1"/>
  <c r="F82" i="2"/>
  <c r="F83" i="2" l="1"/>
  <c r="C82" i="2"/>
  <c r="K82" i="2" s="1"/>
  <c r="C83" i="2" l="1"/>
  <c r="K83" i="2" s="1"/>
  <c r="F84" i="2"/>
  <c r="C84" i="2" l="1"/>
  <c r="K84" i="2" s="1"/>
  <c r="F85" i="2"/>
  <c r="C85" i="2" l="1"/>
  <c r="K85" i="2" s="1"/>
  <c r="F86" i="2"/>
  <c r="C86" i="2" l="1"/>
  <c r="K86" i="2" s="1"/>
  <c r="F87" i="2"/>
  <c r="C87" i="2" l="1"/>
  <c r="K87" i="2" s="1"/>
  <c r="F88" i="2"/>
  <c r="C88" i="2" l="1"/>
  <c r="K88" i="2" s="1"/>
  <c r="F89" i="2"/>
  <c r="C89" i="2" l="1"/>
  <c r="K89" i="2" s="1"/>
  <c r="F90" i="2"/>
  <c r="C90" i="2" l="1"/>
  <c r="K90" i="2" s="1"/>
  <c r="F91" i="2"/>
  <c r="C91" i="2" l="1"/>
  <c r="K91" i="2" s="1"/>
  <c r="F92" i="2"/>
  <c r="C92" i="2" l="1"/>
  <c r="K92" i="2" s="1"/>
  <c r="F93" i="2"/>
  <c r="C93" i="2" l="1"/>
  <c r="K93" i="2" s="1"/>
  <c r="F94" i="2"/>
  <c r="F95" i="2" l="1"/>
  <c r="C94" i="2"/>
  <c r="K94" i="2" s="1"/>
  <c r="C95" i="2" l="1"/>
  <c r="K95" i="2" s="1"/>
  <c r="F96" i="2"/>
  <c r="F97" i="2" l="1"/>
  <c r="C96" i="2"/>
  <c r="K96" i="2" s="1"/>
  <c r="C97" i="2" l="1"/>
  <c r="K97" i="2" s="1"/>
  <c r="F98" i="2"/>
  <c r="C98" i="2" l="1"/>
  <c r="K98" i="2" s="1"/>
  <c r="F99" i="2"/>
  <c r="F100" i="2" l="1"/>
  <c r="C99" i="2"/>
  <c r="K99" i="2" s="1"/>
  <c r="F101" i="2" l="1"/>
  <c r="C100" i="2"/>
  <c r="K100" i="2" s="1"/>
  <c r="C101" i="2" l="1"/>
  <c r="K101" i="2" s="1"/>
  <c r="F102" i="2"/>
  <c r="C102" i="2" l="1"/>
  <c r="K102" i="2" s="1"/>
  <c r="F103" i="2"/>
  <c r="F104" i="2" l="1"/>
  <c r="C103" i="2"/>
  <c r="K103" i="2" s="1"/>
  <c r="C104" i="2" l="1"/>
  <c r="K104" i="2" s="1"/>
  <c r="F105" i="2"/>
  <c r="C105" i="2" l="1"/>
  <c r="K105" i="2" s="1"/>
  <c r="F106" i="2"/>
  <c r="F107" i="2" l="1"/>
  <c r="C106" i="2"/>
  <c r="K106" i="2" s="1"/>
  <c r="F108" i="2" l="1"/>
  <c r="C107" i="2"/>
  <c r="K107" i="2" s="1"/>
  <c r="F109" i="2" l="1"/>
  <c r="C108" i="2"/>
  <c r="K108" i="2" s="1"/>
  <c r="C109" i="2" l="1"/>
  <c r="K109" i="2" s="1"/>
  <c r="F110" i="2"/>
  <c r="F111" i="2" l="1"/>
  <c r="C110" i="2"/>
  <c r="K110" i="2" s="1"/>
  <c r="C111" i="2" l="1"/>
  <c r="K111" i="2" s="1"/>
  <c r="F112" i="2"/>
  <c r="F113" i="2" l="1"/>
  <c r="C112" i="2"/>
  <c r="K112" i="2" s="1"/>
  <c r="C113" i="2" l="1"/>
  <c r="K113" i="2" s="1"/>
  <c r="F114" i="2"/>
  <c r="C114" i="2" l="1"/>
  <c r="K114" i="2" s="1"/>
  <c r="F115" i="2"/>
  <c r="F116" i="2" l="1"/>
  <c r="C115" i="2"/>
  <c r="K115" i="2" s="1"/>
  <c r="F117" i="2" l="1"/>
  <c r="C116" i="2"/>
  <c r="K116" i="2" s="1"/>
  <c r="C117" i="2" l="1"/>
  <c r="K117" i="2" s="1"/>
  <c r="F118" i="2"/>
  <c r="C118" i="2" l="1"/>
  <c r="K118" i="2" s="1"/>
  <c r="F119" i="2"/>
  <c r="F120" i="2" l="1"/>
  <c r="C119" i="2"/>
  <c r="K119" i="2" s="1"/>
  <c r="C120" i="2" l="1"/>
  <c r="K120" i="2" s="1"/>
  <c r="F121" i="2"/>
  <c r="C121" i="2" l="1"/>
  <c r="K121" i="2" s="1"/>
  <c r="F122" i="2"/>
  <c r="F123" i="2" l="1"/>
  <c r="C122" i="2"/>
  <c r="K122" i="2" s="1"/>
  <c r="C123" i="2" l="1"/>
  <c r="K123" i="2" s="1"/>
  <c r="F124" i="2"/>
  <c r="F125" i="2" l="1"/>
  <c r="C124" i="2"/>
  <c r="K124" i="2" s="1"/>
  <c r="C125" i="2" l="1"/>
  <c r="K125" i="2" s="1"/>
  <c r="F126" i="2"/>
  <c r="F127" i="2" l="1"/>
  <c r="C126" i="2"/>
  <c r="K126" i="2" s="1"/>
  <c r="C127" i="2" l="1"/>
  <c r="K127" i="2" s="1"/>
  <c r="F128" i="2"/>
  <c r="F129" i="2" l="1"/>
  <c r="C128" i="2"/>
  <c r="K128" i="2" s="1"/>
  <c r="C129" i="2" l="1"/>
  <c r="K129" i="2" s="1"/>
  <c r="F130" i="2"/>
  <c r="F131" i="2" l="1"/>
  <c r="C130" i="2"/>
  <c r="K130" i="2" s="1"/>
  <c r="F132" i="2" l="1"/>
  <c r="C131" i="2"/>
  <c r="K131" i="2" s="1"/>
  <c r="C132" i="2" l="1"/>
  <c r="K132" i="2" s="1"/>
  <c r="F133" i="2"/>
  <c r="C133" i="2" l="1"/>
  <c r="K133" i="2" s="1"/>
  <c r="F134" i="2"/>
  <c r="C134" i="2" l="1"/>
  <c r="K134" i="2" s="1"/>
  <c r="F135" i="2"/>
  <c r="F136" i="2" l="1"/>
  <c r="C135" i="2"/>
  <c r="K135" i="2" s="1"/>
  <c r="C136" i="2" l="1"/>
  <c r="K136" i="2" s="1"/>
  <c r="F137" i="2"/>
  <c r="C137" i="2" l="1"/>
  <c r="K137" i="2" s="1"/>
  <c r="F138" i="2"/>
  <c r="F139" i="2" l="1"/>
  <c r="C138" i="2"/>
  <c r="K138" i="2" s="1"/>
  <c r="F140" i="2" l="1"/>
  <c r="C139" i="2"/>
  <c r="K139" i="2" s="1"/>
  <c r="F141" i="2" l="1"/>
  <c r="C140" i="2"/>
  <c r="K140" i="2" s="1"/>
  <c r="C141" i="2" l="1"/>
  <c r="K141" i="2" s="1"/>
  <c r="F142" i="2"/>
  <c r="F143" i="2" l="1"/>
  <c r="C142" i="2"/>
  <c r="K142" i="2" s="1"/>
  <c r="C143" i="2" l="1"/>
  <c r="K143" i="2" s="1"/>
  <c r="F144" i="2"/>
  <c r="F145" i="2" l="1"/>
  <c r="C144" i="2"/>
  <c r="K144" i="2" s="1"/>
  <c r="C145" i="2" l="1"/>
  <c r="K145" i="2" s="1"/>
  <c r="F146" i="2"/>
  <c r="C146" i="2" l="1"/>
  <c r="K146" i="2" s="1"/>
  <c r="F147" i="2"/>
  <c r="F148" i="2" l="1"/>
  <c r="C147" i="2"/>
  <c r="K147" i="2" s="1"/>
  <c r="F149" i="2" l="1"/>
  <c r="C148" i="2"/>
  <c r="K148" i="2" s="1"/>
  <c r="C149" i="2" l="1"/>
  <c r="K149" i="2" s="1"/>
  <c r="F150" i="2"/>
  <c r="C150" i="2" l="1"/>
  <c r="K150" i="2" s="1"/>
  <c r="F152" i="2" l="1"/>
  <c r="C151" i="2"/>
  <c r="K151" i="2" s="1"/>
  <c r="C152" i="2" l="1"/>
  <c r="K152" i="2" s="1"/>
  <c r="F153" i="2"/>
  <c r="C153" i="2" l="1"/>
  <c r="K153" i="2" s="1"/>
  <c r="F154" i="2"/>
  <c r="F155" i="2" l="1"/>
  <c r="C154" i="2"/>
  <c r="K154" i="2" s="1"/>
  <c r="C155" i="2" l="1"/>
  <c r="K155" i="2" s="1"/>
  <c r="F156" i="2"/>
  <c r="F157" i="2" l="1"/>
  <c r="C156" i="2"/>
  <c r="K156" i="2" s="1"/>
  <c r="C157" i="2" l="1"/>
  <c r="K157" i="2" s="1"/>
  <c r="F159" i="2" l="1"/>
  <c r="C158" i="2"/>
  <c r="K158" i="2" s="1"/>
  <c r="F160" i="2" l="1"/>
  <c r="C159" i="2"/>
  <c r="K159" i="2" s="1"/>
  <c r="C160" i="2" l="1"/>
  <c r="K160" i="2" s="1"/>
  <c r="F161" i="2"/>
  <c r="C161" i="2" l="1"/>
  <c r="K161" i="2" s="1"/>
  <c r="F162" i="2"/>
  <c r="F163" i="2" l="1"/>
  <c r="C162" i="2"/>
  <c r="K162" i="2" s="1"/>
  <c r="F164" i="2" l="1"/>
  <c r="C163" i="2"/>
  <c r="K163" i="2" s="1"/>
  <c r="F165" i="2" l="1"/>
  <c r="C164" i="2"/>
  <c r="K164" i="2" s="1"/>
  <c r="C165" i="2" l="1"/>
  <c r="K165" i="2" s="1"/>
  <c r="F166" i="2"/>
  <c r="C166" i="2" l="1"/>
  <c r="K166" i="2" s="1"/>
  <c r="F167" i="2"/>
  <c r="F168" i="2" l="1"/>
  <c r="C167" i="2"/>
  <c r="K167" i="2" s="1"/>
  <c r="C168" i="2" l="1"/>
  <c r="K168" i="2" s="1"/>
  <c r="F169" i="2"/>
  <c r="C169" i="2" l="1"/>
  <c r="K169" i="2" s="1"/>
  <c r="F170" i="2"/>
  <c r="F171" i="2" l="1"/>
  <c r="C170" i="2"/>
  <c r="K170" i="2" s="1"/>
  <c r="C171" i="2" l="1"/>
  <c r="K171" i="2" s="1"/>
  <c r="F172" i="2"/>
  <c r="F173" i="2" l="1"/>
  <c r="C172" i="2"/>
  <c r="K172" i="2" s="1"/>
  <c r="C173" i="2" l="1"/>
  <c r="K173" i="2" s="1"/>
  <c r="F174" i="2"/>
  <c r="C174" i="2" l="1"/>
  <c r="K174" i="2" s="1"/>
  <c r="F176" i="2" l="1"/>
  <c r="C175" i="2"/>
  <c r="K175" i="2" s="1"/>
  <c r="C176" i="2" l="1"/>
  <c r="K176" i="2" s="1"/>
  <c r="F177" i="2"/>
  <c r="C177" i="2" l="1"/>
  <c r="K177" i="2" s="1"/>
  <c r="F178" i="2"/>
  <c r="F179" i="2" l="1"/>
  <c r="C178" i="2"/>
  <c r="K178" i="2" s="1"/>
  <c r="F180" i="2" l="1"/>
  <c r="C179" i="2"/>
  <c r="K179" i="2" s="1"/>
  <c r="F181" i="2" l="1"/>
  <c r="C180" i="2"/>
  <c r="K180" i="2" s="1"/>
  <c r="C181" i="2" l="1"/>
  <c r="K181" i="2" s="1"/>
  <c r="F182" i="2"/>
  <c r="C182" i="2" l="1"/>
  <c r="K182" i="2" s="1"/>
  <c r="F183" i="2"/>
  <c r="F184" i="2" l="1"/>
  <c r="C183" i="2"/>
  <c r="K183" i="2" s="1"/>
  <c r="F185" i="2" l="1"/>
  <c r="C184" i="2"/>
  <c r="K184" i="2" s="1"/>
  <c r="F186" i="2" l="1"/>
  <c r="C185" i="2"/>
  <c r="K185" i="2" s="1"/>
  <c r="C186" i="2" l="1"/>
  <c r="K186" i="2" s="1"/>
  <c r="F187" i="2"/>
  <c r="F188" i="2" l="1"/>
  <c r="C187" i="2"/>
  <c r="K187" i="2" s="1"/>
  <c r="F189" i="2" l="1"/>
  <c r="C188" i="2"/>
  <c r="K188" i="2" s="1"/>
  <c r="F190" i="2" l="1"/>
  <c r="C189" i="2"/>
  <c r="K189" i="2" s="1"/>
  <c r="C190" i="2" l="1"/>
  <c r="K190" i="2" s="1"/>
  <c r="F191" i="2"/>
  <c r="C191" i="2" l="1"/>
  <c r="K191" i="2" s="1"/>
  <c r="F192" i="2"/>
  <c r="F193" i="2" l="1"/>
  <c r="C192" i="2"/>
  <c r="K192" i="2" s="1"/>
  <c r="C193" i="2" l="1"/>
  <c r="K193" i="2" s="1"/>
  <c r="F194" i="2"/>
  <c r="F195" i="2" l="1"/>
  <c r="C194" i="2"/>
  <c r="K194" i="2" s="1"/>
  <c r="F196" i="2" l="1"/>
  <c r="C195" i="2"/>
  <c r="K195" i="2" s="1"/>
  <c r="F197" i="2" l="1"/>
  <c r="C196" i="2"/>
  <c r="K196" i="2" s="1"/>
  <c r="F198" i="2" l="1"/>
  <c r="C197" i="2"/>
  <c r="K197" i="2" s="1"/>
  <c r="F199" i="2" l="1"/>
  <c r="C198" i="2"/>
  <c r="K198" i="2" s="1"/>
  <c r="F200" i="2" l="1"/>
  <c r="C199" i="2"/>
  <c r="K199" i="2" s="1"/>
  <c r="F201" i="2" l="1"/>
  <c r="C200" i="2"/>
  <c r="K200" i="2" s="1"/>
  <c r="C201" i="2" l="1"/>
  <c r="K201" i="2" s="1"/>
  <c r="F202" i="2"/>
  <c r="C202" i="2" l="1"/>
  <c r="K202" i="2" s="1"/>
  <c r="F203" i="2"/>
  <c r="F204" i="2" l="1"/>
  <c r="C203" i="2"/>
  <c r="K203" i="2" s="1"/>
  <c r="C204" i="2" l="1"/>
  <c r="K204" i="2" s="1"/>
  <c r="F205" i="2"/>
  <c r="F206" i="2" l="1"/>
  <c r="C205" i="2"/>
  <c r="K205" i="2" s="1"/>
  <c r="F207" i="2" l="1"/>
  <c r="C206" i="2"/>
  <c r="K206" i="2" s="1"/>
  <c r="F208" i="2" l="1"/>
  <c r="C207" i="2"/>
  <c r="K207" i="2" s="1"/>
  <c r="F209" i="2" l="1"/>
  <c r="C208" i="2"/>
  <c r="K208" i="2" s="1"/>
  <c r="C209" i="2" l="1"/>
  <c r="K209" i="2" s="1"/>
  <c r="F210" i="2"/>
  <c r="F211" i="2" l="1"/>
  <c r="C210" i="2"/>
  <c r="K210" i="2" s="1"/>
  <c r="C211" i="2" l="1"/>
  <c r="K211" i="2" s="1"/>
  <c r="F213" i="2" l="1"/>
  <c r="C212" i="2"/>
  <c r="K212" i="2" s="1"/>
  <c r="F214" i="2" l="1"/>
  <c r="C213" i="2"/>
  <c r="K213" i="2" s="1"/>
  <c r="F215" i="2" l="1"/>
  <c r="C214" i="2"/>
  <c r="K214" i="2" s="1"/>
  <c r="C215" i="2" l="1"/>
  <c r="K215" i="2" s="1"/>
  <c r="F216" i="2"/>
  <c r="F217" i="2" l="1"/>
  <c r="C216" i="2"/>
  <c r="K216" i="2" s="1"/>
  <c r="C217" i="2" l="1"/>
  <c r="K217" i="2" s="1"/>
  <c r="F218" i="2"/>
  <c r="C218" i="2" l="1"/>
  <c r="K218" i="2" s="1"/>
  <c r="F219" i="2"/>
  <c r="F220" i="2" l="1"/>
  <c r="C219" i="2"/>
  <c r="K219" i="2" s="1"/>
  <c r="C220" i="2" l="1"/>
  <c r="K220" i="2" s="1"/>
  <c r="F221" i="2"/>
  <c r="F222" i="2" l="1"/>
  <c r="C221" i="2"/>
  <c r="K221" i="2" s="1"/>
  <c r="F223" i="2" l="1"/>
  <c r="C222" i="2"/>
  <c r="K222" i="2" s="1"/>
  <c r="C223" i="2" l="1"/>
  <c r="K223" i="2" s="1"/>
  <c r="F224" i="2"/>
  <c r="F225" i="2" l="1"/>
  <c r="C224" i="2"/>
  <c r="K224" i="2" s="1"/>
  <c r="C225" i="2" l="1"/>
  <c r="K225" i="2" s="1"/>
  <c r="F226" i="2"/>
  <c r="F227" i="2" l="1"/>
  <c r="C226" i="2"/>
  <c r="K226" i="2" s="1"/>
  <c r="F228" i="2" l="1"/>
  <c r="C227" i="2"/>
  <c r="K227" i="2" s="1"/>
  <c r="F229" i="2" l="1"/>
  <c r="C228" i="2"/>
  <c r="K228" i="2" s="1"/>
  <c r="F230" i="2" l="1"/>
  <c r="C229" i="2"/>
  <c r="K229" i="2" s="1"/>
  <c r="F231" i="2" l="1"/>
  <c r="C230" i="2"/>
  <c r="K230" i="2" s="1"/>
  <c r="F232" i="2" l="1"/>
  <c r="C231" i="2"/>
  <c r="K231" i="2" s="1"/>
  <c r="F233" i="2" l="1"/>
  <c r="C232" i="2"/>
  <c r="K232" i="2" s="1"/>
  <c r="C233" i="2" l="1"/>
  <c r="K233" i="2" s="1"/>
  <c r="F234" i="2"/>
  <c r="C234" i="2" l="1"/>
  <c r="K234" i="2" s="1"/>
  <c r="F235" i="2"/>
  <c r="F236" i="2" l="1"/>
  <c r="C235" i="2"/>
  <c r="K235" i="2" s="1"/>
  <c r="C236" i="2" l="1"/>
  <c r="K236" i="2" s="1"/>
  <c r="F237" i="2"/>
  <c r="F238" i="2" l="1"/>
  <c r="C237" i="2"/>
  <c r="K237" i="2" s="1"/>
  <c r="F239" i="2" l="1"/>
  <c r="C238" i="2"/>
  <c r="K238" i="2" s="1"/>
  <c r="F240" i="2" l="1"/>
  <c r="C239" i="2"/>
  <c r="K239" i="2" s="1"/>
  <c r="F241" i="2" l="1"/>
  <c r="C240" i="2"/>
  <c r="K240" i="2" s="1"/>
  <c r="C241" i="2" l="1"/>
  <c r="K241" i="2" s="1"/>
  <c r="F242" i="2"/>
  <c r="F243" i="2" l="1"/>
  <c r="C242" i="2"/>
  <c r="K242" i="2" s="1"/>
  <c r="F244" i="2" l="1"/>
  <c r="C243" i="2"/>
  <c r="K243" i="2" s="1"/>
  <c r="F245" i="2" l="1"/>
  <c r="C244" i="2"/>
  <c r="K244" i="2" s="1"/>
  <c r="F246" i="2" l="1"/>
  <c r="C245" i="2"/>
  <c r="K245" i="2" s="1"/>
  <c r="F247" i="2" l="1"/>
  <c r="C246" i="2"/>
  <c r="K246" i="2" s="1"/>
  <c r="C247" i="2" l="1"/>
  <c r="K247" i="2" s="1"/>
  <c r="F248" i="2"/>
  <c r="F249" i="2" l="1"/>
  <c r="C248" i="2"/>
  <c r="K248" i="2" s="1"/>
  <c r="C249" i="2" l="1"/>
  <c r="K249" i="2" s="1"/>
  <c r="F250" i="2"/>
  <c r="C250" i="2" l="1"/>
  <c r="K250" i="2" s="1"/>
  <c r="F251" i="2"/>
  <c r="F252" i="2" l="1"/>
  <c r="C251" i="2"/>
  <c r="K251" i="2" s="1"/>
  <c r="C252" i="2" l="1"/>
  <c r="K252" i="2" s="1"/>
  <c r="F253" i="2"/>
  <c r="F254" i="2" l="1"/>
  <c r="C253" i="2"/>
  <c r="K253" i="2" s="1"/>
  <c r="F255" i="2" l="1"/>
  <c r="C254" i="2"/>
  <c r="K254" i="2" s="1"/>
  <c r="C255" i="2" l="1"/>
  <c r="K255" i="2" s="1"/>
  <c r="F256" i="2"/>
  <c r="F257" i="2" l="1"/>
  <c r="C256" i="2"/>
  <c r="K256" i="2" s="1"/>
  <c r="C257" i="2" l="1"/>
  <c r="K257" i="2" s="1"/>
  <c r="F258" i="2"/>
  <c r="F259" i="2" l="1"/>
  <c r="C258" i="2"/>
  <c r="K258" i="2" s="1"/>
  <c r="F260" i="2" l="1"/>
  <c r="C259" i="2"/>
  <c r="K259" i="2" s="1"/>
  <c r="F261" i="2" l="1"/>
  <c r="C260" i="2"/>
  <c r="K260" i="2" s="1"/>
  <c r="F262" i="2" l="1"/>
  <c r="C261" i="2"/>
  <c r="K261" i="2" s="1"/>
  <c r="F263" i="2" l="1"/>
  <c r="C262" i="2"/>
  <c r="K262" i="2" s="1"/>
  <c r="F264" i="2" l="1"/>
  <c r="C263" i="2"/>
  <c r="K263" i="2" s="1"/>
  <c r="F265" i="2" l="1"/>
  <c r="C264" i="2"/>
  <c r="K264" i="2" s="1"/>
  <c r="C265" i="2" l="1"/>
  <c r="K265" i="2" s="1"/>
  <c r="F266" i="2"/>
  <c r="C266" i="2" l="1"/>
  <c r="K266" i="2" s="1"/>
  <c r="F267" i="2"/>
  <c r="F268" i="2" l="1"/>
  <c r="C267" i="2"/>
  <c r="K267" i="2" s="1"/>
  <c r="C268" i="2" l="1"/>
  <c r="K268" i="2" s="1"/>
  <c r="F269" i="2"/>
  <c r="F270" i="2" l="1"/>
  <c r="C269" i="2"/>
  <c r="K269" i="2" s="1"/>
  <c r="F271" i="2" l="1"/>
  <c r="C270" i="2"/>
  <c r="K270" i="2" s="1"/>
  <c r="F272" i="2" l="1"/>
  <c r="C271" i="2"/>
  <c r="K271" i="2" s="1"/>
  <c r="F273" i="2" l="1"/>
  <c r="C272" i="2"/>
  <c r="K272" i="2" s="1"/>
  <c r="C273" i="2" l="1"/>
  <c r="K273" i="2" s="1"/>
  <c r="F274" i="2"/>
  <c r="F275" i="2" l="1"/>
  <c r="C274" i="2"/>
  <c r="K274" i="2" s="1"/>
  <c r="F276" i="2" l="1"/>
  <c r="C275" i="2"/>
  <c r="K275" i="2" s="1"/>
  <c r="F277" i="2" l="1"/>
  <c r="C276" i="2"/>
  <c r="K276" i="2" s="1"/>
  <c r="F278" i="2" l="1"/>
  <c r="C277" i="2"/>
  <c r="K277" i="2" s="1"/>
  <c r="F279" i="2" l="1"/>
  <c r="C278" i="2"/>
  <c r="K278" i="2" s="1"/>
  <c r="C279" i="2" l="1"/>
  <c r="K279" i="2" s="1"/>
  <c r="F280" i="2"/>
  <c r="F281" i="2" l="1"/>
  <c r="C280" i="2"/>
  <c r="K280" i="2" s="1"/>
  <c r="C281" i="2" l="1"/>
  <c r="K281" i="2" s="1"/>
  <c r="F282" i="2"/>
  <c r="C282" i="2" l="1"/>
  <c r="K282" i="2" s="1"/>
  <c r="F283" i="2"/>
  <c r="F284" i="2" l="1"/>
  <c r="C283" i="2"/>
  <c r="K283" i="2" s="1"/>
  <c r="C284" i="2" l="1"/>
  <c r="K284" i="2" s="1"/>
  <c r="F285" i="2"/>
  <c r="F286" i="2" l="1"/>
  <c r="C285" i="2"/>
  <c r="K285" i="2" s="1"/>
  <c r="F287" i="2" l="1"/>
  <c r="C286" i="2"/>
  <c r="K286" i="2" s="1"/>
  <c r="F288" i="2" l="1"/>
  <c r="C287" i="2"/>
  <c r="K287" i="2" s="1"/>
  <c r="F289" i="2" l="1"/>
  <c r="C288" i="2"/>
  <c r="K288" i="2" s="1"/>
  <c r="C289" i="2" l="1"/>
  <c r="K289" i="2" s="1"/>
  <c r="F290" i="2"/>
  <c r="F291" i="2" l="1"/>
  <c r="C290" i="2"/>
  <c r="K290" i="2" s="1"/>
  <c r="F292" i="2" l="1"/>
  <c r="C291" i="2"/>
  <c r="K291" i="2" s="1"/>
  <c r="F293" i="2" l="1"/>
  <c r="C292" i="2"/>
  <c r="K292" i="2" s="1"/>
  <c r="F294" i="2" l="1"/>
  <c r="C293" i="2"/>
  <c r="K293" i="2" s="1"/>
  <c r="F295" i="2" l="1"/>
  <c r="C294" i="2"/>
  <c r="K294" i="2" s="1"/>
  <c r="F296" i="2" l="1"/>
  <c r="C295" i="2"/>
  <c r="K295" i="2" s="1"/>
  <c r="F297" i="2" l="1"/>
  <c r="C296" i="2"/>
  <c r="K296" i="2" s="1"/>
  <c r="C297" i="2" l="1"/>
  <c r="K297" i="2" s="1"/>
  <c r="F299" i="2" l="1"/>
  <c r="C298" i="2"/>
  <c r="K298" i="2" s="1"/>
  <c r="F300" i="2" l="1"/>
  <c r="C299" i="2"/>
  <c r="K299" i="2" s="1"/>
  <c r="C300" i="2" l="1"/>
  <c r="K300" i="2" s="1"/>
  <c r="F301" i="2"/>
  <c r="F302" i="2" l="1"/>
  <c r="C301" i="2"/>
  <c r="K301" i="2" s="1"/>
  <c r="F303" i="2" l="1"/>
  <c r="C302" i="2"/>
  <c r="K302" i="2" s="1"/>
  <c r="F304" i="2" l="1"/>
  <c r="C303" i="2"/>
  <c r="K303" i="2" s="1"/>
  <c r="C304" i="2" l="1"/>
  <c r="K304" i="2" s="1"/>
  <c r="F306" i="2" l="1"/>
  <c r="C305" i="2"/>
  <c r="K305" i="2" s="1"/>
  <c r="F307" i="2" l="1"/>
  <c r="C306" i="2"/>
  <c r="K306" i="2" s="1"/>
  <c r="C307" i="2" l="1"/>
  <c r="K307" i="2" s="1"/>
  <c r="F308" i="2"/>
  <c r="F309" i="2" l="1"/>
  <c r="C308" i="2"/>
  <c r="K308" i="2" s="1"/>
  <c r="C309" i="2" l="1"/>
  <c r="K309" i="2" s="1"/>
  <c r="F310" i="2"/>
  <c r="F311" i="2" l="1"/>
  <c r="C310" i="2"/>
  <c r="K310" i="2" s="1"/>
  <c r="F312" i="2" l="1"/>
  <c r="C311" i="2"/>
  <c r="K311" i="2" s="1"/>
  <c r="F313" i="2" l="1"/>
  <c r="C312" i="2"/>
  <c r="K312" i="2" s="1"/>
  <c r="F314" i="2" l="1"/>
  <c r="C313" i="2"/>
  <c r="K313" i="2" s="1"/>
  <c r="F315" i="2" l="1"/>
  <c r="C314" i="2"/>
  <c r="K314" i="2" s="1"/>
  <c r="C315" i="2" l="1"/>
  <c r="K315" i="2" s="1"/>
  <c r="F316" i="2"/>
  <c r="F317" i="2" l="1"/>
  <c r="C316" i="2"/>
  <c r="K316" i="2" s="1"/>
  <c r="C317" i="2" l="1"/>
  <c r="K317" i="2" s="1"/>
  <c r="F318" i="2"/>
  <c r="C318" i="2" l="1"/>
  <c r="K318" i="2" s="1"/>
  <c r="F319" i="2"/>
  <c r="F320" i="2" l="1"/>
  <c r="C319" i="2"/>
  <c r="K319" i="2" s="1"/>
  <c r="F321" i="2" l="1"/>
  <c r="C320" i="2"/>
  <c r="K320" i="2" s="1"/>
  <c r="C321" i="2" l="1"/>
  <c r="K321" i="2" s="1"/>
  <c r="F323" i="2" l="1"/>
  <c r="C322" i="2"/>
  <c r="K322" i="2" s="1"/>
  <c r="C323" i="2" l="1"/>
  <c r="K323" i="2" s="1"/>
  <c r="F324" i="2"/>
  <c r="F325" i="2" l="1"/>
  <c r="C324" i="2"/>
  <c r="K324" i="2" s="1"/>
  <c r="C325" i="2" l="1"/>
  <c r="K325" i="2" s="1"/>
  <c r="F326" i="2"/>
  <c r="F327" i="2" l="1"/>
  <c r="C326" i="2"/>
  <c r="K326" i="2" s="1"/>
  <c r="F328" i="2" l="1"/>
  <c r="C327" i="2"/>
  <c r="K327" i="2" s="1"/>
  <c r="F329" i="2" l="1"/>
  <c r="C328" i="2"/>
  <c r="K328" i="2" s="1"/>
  <c r="F330" i="2" l="1"/>
  <c r="C329" i="2"/>
  <c r="K329" i="2" s="1"/>
  <c r="F331" i="2" l="1"/>
  <c r="C330" i="2"/>
  <c r="K330" i="2" s="1"/>
  <c r="C331" i="2" l="1"/>
  <c r="K331" i="2" s="1"/>
  <c r="F332" i="2"/>
  <c r="F333" i="2" l="1"/>
  <c r="C332" i="2"/>
  <c r="K332" i="2" s="1"/>
  <c r="C333" i="2" l="1"/>
  <c r="K333" i="2" s="1"/>
  <c r="F334" i="2"/>
  <c r="C334" i="2" l="1"/>
  <c r="K334" i="2" s="1"/>
  <c r="F335" i="2"/>
  <c r="F336" i="2" l="1"/>
  <c r="C335" i="2"/>
  <c r="K335" i="2" s="1"/>
  <c r="F337" i="2" l="1"/>
  <c r="C336" i="2"/>
  <c r="K336" i="2" s="1"/>
  <c r="F338" i="2" l="1"/>
  <c r="C337" i="2"/>
  <c r="K337" i="2" s="1"/>
  <c r="F339" i="2" l="1"/>
  <c r="C338" i="2"/>
  <c r="K338" i="2" s="1"/>
  <c r="C339" i="2" l="1"/>
  <c r="K339" i="2" s="1"/>
  <c r="F340" i="2"/>
  <c r="F341" i="2" l="1"/>
  <c r="C340" i="2"/>
  <c r="K340" i="2" s="1"/>
  <c r="C341" i="2" l="1"/>
  <c r="K341" i="2" s="1"/>
  <c r="F342" i="2"/>
  <c r="C342" i="2" l="1"/>
  <c r="K342" i="2" s="1"/>
  <c r="F343" i="2"/>
  <c r="F344" i="2" l="1"/>
  <c r="C343" i="2"/>
  <c r="K343" i="2" s="1"/>
  <c r="F345" i="2" l="1"/>
  <c r="C344" i="2"/>
  <c r="K344" i="2" s="1"/>
  <c r="F346" i="2" l="1"/>
  <c r="C345" i="2"/>
  <c r="K345" i="2" s="1"/>
  <c r="F347" i="2" l="1"/>
  <c r="C346" i="2"/>
  <c r="K346" i="2" s="1"/>
  <c r="C347" i="2" l="1"/>
  <c r="K347" i="2" s="1"/>
  <c r="F348" i="2"/>
  <c r="F349" i="2" l="1"/>
  <c r="C348" i="2"/>
  <c r="K348" i="2" s="1"/>
  <c r="C349" i="2" l="1"/>
  <c r="K349" i="2" s="1"/>
  <c r="F350" i="2"/>
  <c r="C350" i="2" l="1"/>
  <c r="K350" i="2" s="1"/>
  <c r="F351" i="2"/>
  <c r="F352" i="2" l="1"/>
  <c r="C351" i="2"/>
  <c r="K351" i="2" s="1"/>
  <c r="F353" i="2" l="1"/>
  <c r="C352" i="2"/>
  <c r="K352" i="2" s="1"/>
  <c r="F354" i="2" l="1"/>
  <c r="C353" i="2"/>
  <c r="K353" i="2" s="1"/>
  <c r="F355" i="2" l="1"/>
  <c r="C354" i="2"/>
  <c r="K354" i="2" s="1"/>
  <c r="C355" i="2" l="1"/>
  <c r="K355" i="2" s="1"/>
  <c r="F356" i="2"/>
  <c r="F357" i="2" l="1"/>
  <c r="C356" i="2"/>
  <c r="K356" i="2" s="1"/>
  <c r="C357" i="2" l="1"/>
  <c r="K357" i="2" s="1"/>
  <c r="F358" i="2"/>
  <c r="C358" i="2" l="1"/>
  <c r="K358" i="2" s="1"/>
  <c r="F359" i="2"/>
  <c r="F360" i="2" l="1"/>
  <c r="C359" i="2"/>
  <c r="K359" i="2" s="1"/>
  <c r="F361" i="2" l="1"/>
  <c r="C360" i="2"/>
  <c r="K360" i="2" s="1"/>
  <c r="F362" i="2" l="1"/>
  <c r="C361" i="2"/>
  <c r="K361" i="2" s="1"/>
  <c r="F363" i="2" l="1"/>
  <c r="C362" i="2"/>
  <c r="K362" i="2" s="1"/>
  <c r="C363" i="2" l="1"/>
  <c r="K363" i="2" s="1"/>
  <c r="F364" i="2"/>
  <c r="F365" i="2" l="1"/>
  <c r="C364" i="2"/>
  <c r="K364" i="2" s="1"/>
  <c r="C365" i="2" l="1"/>
  <c r="K365" i="2" s="1"/>
  <c r="F366" i="2"/>
  <c r="C366" i="2" l="1"/>
  <c r="K366" i="2" s="1"/>
  <c r="F367" i="2"/>
  <c r="F368" i="2" l="1"/>
  <c r="C367" i="2"/>
  <c r="K367" i="2" s="1"/>
  <c r="F369" i="2" l="1"/>
  <c r="C368" i="2"/>
  <c r="K368" i="2" s="1"/>
  <c r="F370" i="2" l="1"/>
  <c r="C369" i="2"/>
  <c r="K369" i="2" s="1"/>
  <c r="F371" i="2" l="1"/>
  <c r="C370" i="2"/>
  <c r="K370" i="2" s="1"/>
  <c r="C371" i="2" l="1"/>
  <c r="K371" i="2" s="1"/>
  <c r="F372" i="2"/>
  <c r="F373" i="2" l="1"/>
  <c r="C372" i="2"/>
  <c r="K372" i="2" s="1"/>
  <c r="C373" i="2" l="1"/>
  <c r="K373" i="2" s="1"/>
  <c r="F374" i="2"/>
  <c r="C374" i="2" l="1"/>
  <c r="K374" i="2" s="1"/>
  <c r="F375" i="2"/>
  <c r="F376" i="2" l="1"/>
  <c r="C375" i="2"/>
  <c r="K375" i="2" s="1"/>
  <c r="F377" i="2" l="1"/>
  <c r="C376" i="2"/>
  <c r="K376" i="2" s="1"/>
  <c r="F378" i="2" l="1"/>
  <c r="C377" i="2"/>
  <c r="K377" i="2" s="1"/>
  <c r="F379" i="2" l="1"/>
  <c r="C378" i="2"/>
  <c r="K378" i="2" s="1"/>
  <c r="C379" i="2" l="1"/>
  <c r="K379" i="2" s="1"/>
  <c r="F380" i="2"/>
  <c r="F381" i="2" l="1"/>
  <c r="C380" i="2"/>
  <c r="K380" i="2" s="1"/>
  <c r="C381" i="2" l="1"/>
  <c r="K381" i="2" s="1"/>
  <c r="F382" i="2"/>
  <c r="C382" i="2" l="1"/>
  <c r="K382" i="2" s="1"/>
  <c r="F383" i="2"/>
  <c r="F384" i="2" l="1"/>
  <c r="C383" i="2"/>
  <c r="K383" i="2" s="1"/>
  <c r="F385" i="2" l="1"/>
  <c r="C384" i="2"/>
  <c r="K384" i="2" s="1"/>
  <c r="F386" i="2" l="1"/>
  <c r="C385" i="2"/>
  <c r="K385" i="2" s="1"/>
  <c r="F387" i="2" l="1"/>
  <c r="C386" i="2"/>
  <c r="K386" i="2" s="1"/>
  <c r="C387" i="2" l="1"/>
  <c r="K387" i="2" s="1"/>
  <c r="F388" i="2"/>
  <c r="F389" i="2" l="1"/>
  <c r="C388" i="2"/>
  <c r="K388" i="2" s="1"/>
  <c r="C389" i="2" l="1"/>
  <c r="K389" i="2" s="1"/>
  <c r="F390" i="2"/>
  <c r="C390" i="2" l="1"/>
  <c r="K390" i="2" s="1"/>
  <c r="F391" i="2"/>
  <c r="F392" i="2" l="1"/>
  <c r="C391" i="2"/>
  <c r="K391" i="2" s="1"/>
  <c r="F393" i="2" l="1"/>
  <c r="C392" i="2"/>
  <c r="K392" i="2" s="1"/>
  <c r="F394" i="2" l="1"/>
  <c r="C393" i="2"/>
  <c r="K393" i="2" s="1"/>
  <c r="F395" i="2" l="1"/>
  <c r="C394" i="2"/>
  <c r="K394" i="2" s="1"/>
  <c r="C395" i="2" l="1"/>
  <c r="K395" i="2" s="1"/>
  <c r="F396" i="2"/>
  <c r="F397" i="2" l="1"/>
  <c r="C396" i="2"/>
  <c r="K396" i="2" s="1"/>
  <c r="C397" i="2" l="1"/>
  <c r="K397" i="2" s="1"/>
  <c r="F398" i="2"/>
  <c r="C398" i="2" l="1"/>
  <c r="K398" i="2" s="1"/>
  <c r="F399" i="2"/>
  <c r="C399" i="2" l="1"/>
  <c r="K399" i="2" s="1"/>
  <c r="F400" i="2"/>
  <c r="F401" i="2" l="1"/>
  <c r="C400" i="2"/>
  <c r="K400" i="2" s="1"/>
  <c r="F402" i="2" l="1"/>
  <c r="C401" i="2"/>
  <c r="K401" i="2" s="1"/>
  <c r="F403" i="2" l="1"/>
  <c r="C402" i="2"/>
  <c r="K402" i="2" s="1"/>
  <c r="C403" i="2" l="1"/>
  <c r="K403" i="2" s="1"/>
  <c r="F404" i="2"/>
  <c r="F405" i="2" l="1"/>
  <c r="C404" i="2"/>
  <c r="K404" i="2" s="1"/>
  <c r="C405" i="2" l="1"/>
  <c r="K405" i="2" s="1"/>
  <c r="F406" i="2"/>
  <c r="C406" i="2" l="1"/>
  <c r="K406" i="2" s="1"/>
  <c r="F407" i="2"/>
  <c r="C407" i="2" l="1"/>
  <c r="K407" i="2" s="1"/>
  <c r="F408" i="2"/>
  <c r="F409" i="2" l="1"/>
  <c r="C408" i="2"/>
  <c r="K408" i="2" s="1"/>
  <c r="F410" i="2" l="1"/>
  <c r="C409" i="2"/>
  <c r="K409" i="2" s="1"/>
  <c r="F411" i="2" l="1"/>
  <c r="C410" i="2"/>
  <c r="K410" i="2" s="1"/>
  <c r="C411" i="2" l="1"/>
  <c r="K411" i="2" s="1"/>
  <c r="F412" i="2"/>
  <c r="C412" i="2" l="1"/>
  <c r="K412" i="2" s="1"/>
  <c r="C413" i="2" l="1"/>
  <c r="K413" i="2" s="1"/>
  <c r="F414" i="2"/>
  <c r="C414" i="2" l="1"/>
  <c r="K414" i="2" s="1"/>
  <c r="F415" i="2"/>
  <c r="F416" i="2" l="1"/>
  <c r="C415" i="2"/>
  <c r="K415" i="2" s="1"/>
  <c r="F417" i="2" l="1"/>
  <c r="C416" i="2"/>
  <c r="K416" i="2" s="1"/>
  <c r="F418" i="2" l="1"/>
  <c r="C417" i="2"/>
  <c r="K417" i="2" s="1"/>
  <c r="F419" i="2" l="1"/>
  <c r="C418" i="2"/>
  <c r="K418" i="2" s="1"/>
  <c r="C419" i="2" l="1"/>
  <c r="K419" i="2" s="1"/>
  <c r="F420" i="2"/>
  <c r="F421" i="2" l="1"/>
  <c r="C420" i="2"/>
  <c r="K420" i="2" s="1"/>
  <c r="F422" i="2" l="1"/>
  <c r="C421" i="2"/>
  <c r="K421" i="2" s="1"/>
  <c r="C422" i="2" l="1"/>
  <c r="K422" i="2" s="1"/>
  <c r="C423" i="2" l="1"/>
  <c r="K423" i="2" s="1"/>
  <c r="F424" i="2"/>
  <c r="F425" i="2" l="1"/>
  <c r="C424" i="2"/>
  <c r="K424" i="2" s="1"/>
  <c r="F426" i="2" l="1"/>
  <c r="C425" i="2"/>
  <c r="K425" i="2" s="1"/>
  <c r="F427" i="2" l="1"/>
  <c r="C426" i="2"/>
  <c r="K426" i="2" s="1"/>
  <c r="C427" i="2" l="1"/>
  <c r="K427" i="2" s="1"/>
  <c r="F428" i="2"/>
  <c r="F429" i="2" l="1"/>
  <c r="C428" i="2"/>
  <c r="K428" i="2" s="1"/>
  <c r="F430" i="2" l="1"/>
  <c r="C429" i="2"/>
  <c r="K429" i="2" s="1"/>
  <c r="F431" i="2" l="1"/>
  <c r="C430" i="2"/>
  <c r="K430" i="2" s="1"/>
  <c r="F432" i="2" l="1"/>
  <c r="C431" i="2"/>
  <c r="K431" i="2" s="1"/>
  <c r="F433" i="2" l="1"/>
  <c r="C432" i="2"/>
  <c r="K432" i="2" s="1"/>
  <c r="F434" i="2" l="1"/>
  <c r="C433" i="2"/>
  <c r="K433" i="2" s="1"/>
  <c r="F435" i="2" l="1"/>
  <c r="C434" i="2"/>
  <c r="K434" i="2" s="1"/>
  <c r="F436" i="2" l="1"/>
  <c r="C435" i="2"/>
  <c r="K435" i="2" s="1"/>
  <c r="F437" i="2" l="1"/>
  <c r="C436" i="2"/>
  <c r="K436" i="2" s="1"/>
  <c r="F438" i="2" l="1"/>
  <c r="C437" i="2"/>
  <c r="K437" i="2" s="1"/>
  <c r="F439" i="2" l="1"/>
  <c r="C438" i="2"/>
  <c r="K438" i="2" s="1"/>
  <c r="F440" i="2" l="1"/>
  <c r="C439" i="2"/>
  <c r="K439" i="2" s="1"/>
  <c r="F441" i="2" l="1"/>
  <c r="C440" i="2"/>
  <c r="K440" i="2" s="1"/>
  <c r="F442" i="2" l="1"/>
  <c r="C441" i="2"/>
  <c r="K441" i="2" s="1"/>
  <c r="F443" i="2" l="1"/>
  <c r="C442" i="2"/>
  <c r="K442" i="2" s="1"/>
  <c r="F444" i="2" l="1"/>
  <c r="C443" i="2"/>
  <c r="K443" i="2" s="1"/>
  <c r="F445" i="2" l="1"/>
  <c r="C444" i="2"/>
  <c r="K444" i="2" s="1"/>
  <c r="F446" i="2" l="1"/>
  <c r="C445" i="2"/>
  <c r="K445" i="2" s="1"/>
  <c r="F447" i="2" l="1"/>
  <c r="C446" i="2"/>
  <c r="K446" i="2" s="1"/>
  <c r="F448" i="2" l="1"/>
  <c r="C447" i="2"/>
  <c r="K447" i="2" s="1"/>
  <c r="F449" i="2" l="1"/>
  <c r="C448" i="2"/>
  <c r="K448" i="2" s="1"/>
  <c r="F450" i="2" l="1"/>
  <c r="C449" i="2"/>
  <c r="K449" i="2" s="1"/>
  <c r="F451" i="2" l="1"/>
  <c r="C450" i="2"/>
  <c r="K450" i="2" s="1"/>
  <c r="F452" i="2" l="1"/>
  <c r="C451" i="2"/>
  <c r="K451" i="2" s="1"/>
  <c r="F453" i="2" l="1"/>
  <c r="C452" i="2"/>
  <c r="K452" i="2" s="1"/>
  <c r="F454" i="2" l="1"/>
  <c r="C453" i="2"/>
  <c r="K453" i="2" s="1"/>
  <c r="F455" i="2" l="1"/>
  <c r="C454" i="2"/>
  <c r="K454" i="2" s="1"/>
  <c r="F456" i="2" l="1"/>
  <c r="C455" i="2"/>
  <c r="K455" i="2" s="1"/>
  <c r="F457" i="2" l="1"/>
  <c r="C456" i="2"/>
  <c r="K456" i="2" s="1"/>
  <c r="F458" i="2" l="1"/>
  <c r="C457" i="2"/>
  <c r="K457" i="2" s="1"/>
  <c r="F459" i="2" l="1"/>
  <c r="C458" i="2"/>
  <c r="K458" i="2" s="1"/>
  <c r="C459" i="2" l="1"/>
  <c r="K459" i="2" s="1"/>
  <c r="F461" i="2" l="1"/>
  <c r="C460" i="2"/>
  <c r="K460" i="2" s="1"/>
  <c r="F462" i="2" l="1"/>
  <c r="C461" i="2"/>
  <c r="K461" i="2" s="1"/>
  <c r="F463" i="2" l="1"/>
  <c r="C462" i="2"/>
  <c r="K462" i="2" s="1"/>
  <c r="F464" i="2" l="1"/>
  <c r="C463" i="2"/>
  <c r="K463" i="2" s="1"/>
  <c r="F465" i="2" l="1"/>
  <c r="C464" i="2"/>
  <c r="K464" i="2" s="1"/>
  <c r="F466" i="2" l="1"/>
  <c r="C465" i="2"/>
  <c r="K465" i="2" s="1"/>
  <c r="C466" i="2" l="1"/>
  <c r="K466" i="2" s="1"/>
  <c r="F468" i="2" l="1"/>
  <c r="C467" i="2"/>
  <c r="K467" i="2" s="1"/>
  <c r="F469" i="2" l="1"/>
  <c r="C468" i="2"/>
  <c r="K468" i="2" s="1"/>
  <c r="F470" i="2" l="1"/>
  <c r="C469" i="2"/>
  <c r="K469" i="2" s="1"/>
  <c r="F471" i="2" l="1"/>
  <c r="C470" i="2"/>
  <c r="K470" i="2" s="1"/>
  <c r="F472" i="2" l="1"/>
  <c r="C471" i="2"/>
  <c r="K471" i="2" s="1"/>
  <c r="F473" i="2" l="1"/>
  <c r="C472" i="2"/>
  <c r="K472" i="2" s="1"/>
  <c r="F474" i="2" l="1"/>
  <c r="C473" i="2"/>
  <c r="K473" i="2" s="1"/>
  <c r="F475" i="2" l="1"/>
  <c r="C474" i="2"/>
  <c r="K474" i="2" s="1"/>
  <c r="F476" i="2" l="1"/>
  <c r="C475" i="2"/>
  <c r="K475" i="2" s="1"/>
  <c r="F477" i="2" l="1"/>
  <c r="C476" i="2"/>
  <c r="K476" i="2" s="1"/>
  <c r="F478" i="2" l="1"/>
  <c r="C477" i="2"/>
  <c r="K477" i="2" s="1"/>
  <c r="F479" i="2" l="1"/>
  <c r="C478" i="2"/>
  <c r="K478" i="2" s="1"/>
  <c r="F480" i="2" l="1"/>
  <c r="C479" i="2"/>
  <c r="K479" i="2" s="1"/>
  <c r="F481" i="2" l="1"/>
  <c r="C480" i="2"/>
  <c r="K480" i="2" s="1"/>
  <c r="F482" i="2" l="1"/>
  <c r="C481" i="2"/>
  <c r="K481" i="2" s="1"/>
  <c r="F483" i="2" l="1"/>
  <c r="C482" i="2"/>
  <c r="K482" i="2" s="1"/>
  <c r="C483" i="2" l="1"/>
  <c r="K483" i="2" s="1"/>
  <c r="F485" i="2" l="1"/>
  <c r="C484" i="2"/>
  <c r="K484" i="2" s="1"/>
  <c r="F486" i="2" l="1"/>
  <c r="C485" i="2"/>
  <c r="K485" i="2" s="1"/>
  <c r="F487" i="2" l="1"/>
  <c r="C486" i="2"/>
  <c r="K486" i="2" s="1"/>
  <c r="F488" i="2" l="1"/>
  <c r="C487" i="2"/>
  <c r="K487" i="2" s="1"/>
  <c r="F489" i="2" l="1"/>
  <c r="C488" i="2"/>
  <c r="K488" i="2" s="1"/>
  <c r="F490" i="2" l="1"/>
  <c r="C489" i="2"/>
  <c r="K489" i="2" s="1"/>
  <c r="F491" i="2" l="1"/>
  <c r="C490" i="2"/>
  <c r="K490" i="2" s="1"/>
  <c r="F492" i="2" l="1"/>
  <c r="C491" i="2"/>
  <c r="K491" i="2" s="1"/>
  <c r="F493" i="2" l="1"/>
  <c r="C492" i="2"/>
  <c r="K492" i="2" s="1"/>
  <c r="F494" i="2" l="1"/>
  <c r="C493" i="2"/>
  <c r="K493" i="2" s="1"/>
  <c r="F495" i="2" l="1"/>
  <c r="C494" i="2"/>
  <c r="K494" i="2" s="1"/>
  <c r="F496" i="2" l="1"/>
  <c r="C495" i="2"/>
  <c r="K495" i="2" s="1"/>
  <c r="F497" i="2" l="1"/>
  <c r="C496" i="2"/>
  <c r="K496" i="2" s="1"/>
  <c r="F498" i="2" l="1"/>
  <c r="C497" i="2"/>
  <c r="K497" i="2" s="1"/>
  <c r="F499" i="2" l="1"/>
  <c r="C498" i="2"/>
  <c r="K498" i="2" s="1"/>
  <c r="F500" i="2" l="1"/>
  <c r="C499" i="2"/>
  <c r="K499" i="2" s="1"/>
  <c r="F501" i="2" l="1"/>
  <c r="C500" i="2"/>
  <c r="K500" i="2" s="1"/>
  <c r="F502" i="2" l="1"/>
  <c r="C501" i="2"/>
  <c r="K501" i="2" s="1"/>
  <c r="F503" i="2" l="1"/>
  <c r="C502" i="2"/>
  <c r="K502" i="2" s="1"/>
  <c r="F504" i="2" l="1"/>
  <c r="C503" i="2"/>
  <c r="K503" i="2" s="1"/>
  <c r="F505" i="2" l="1"/>
  <c r="C504" i="2"/>
  <c r="K504" i="2" s="1"/>
  <c r="F506" i="2" l="1"/>
  <c r="C505" i="2"/>
  <c r="K505" i="2" s="1"/>
  <c r="F507" i="2" l="1"/>
  <c r="C506" i="2"/>
  <c r="K506" i="2" s="1"/>
  <c r="F508" i="2" l="1"/>
  <c r="C507" i="2"/>
  <c r="K507" i="2" s="1"/>
  <c r="F509" i="2" l="1"/>
  <c r="C508" i="2"/>
  <c r="K508" i="2" s="1"/>
  <c r="F510" i="2" l="1"/>
  <c r="C509" i="2"/>
  <c r="K509" i="2" s="1"/>
  <c r="F511" i="2" l="1"/>
  <c r="C510" i="2"/>
  <c r="K510" i="2" s="1"/>
  <c r="F512" i="2" l="1"/>
  <c r="C511" i="2"/>
  <c r="K511" i="2" s="1"/>
  <c r="F513" i="2" l="1"/>
  <c r="C512" i="2"/>
  <c r="K512" i="2" s="1"/>
  <c r="F514" i="2" l="1"/>
  <c r="C513" i="2"/>
  <c r="K513" i="2" s="1"/>
  <c r="F515" i="2" l="1"/>
  <c r="C514" i="2"/>
  <c r="K514" i="2" s="1"/>
  <c r="F516" i="2" l="1"/>
  <c r="C515" i="2"/>
  <c r="K515" i="2" s="1"/>
  <c r="F517" i="2" l="1"/>
  <c r="C516" i="2"/>
  <c r="K516" i="2" s="1"/>
  <c r="F518" i="2" l="1"/>
  <c r="C517" i="2"/>
  <c r="K517" i="2" s="1"/>
  <c r="F519" i="2" l="1"/>
  <c r="C518" i="2"/>
  <c r="K518" i="2" s="1"/>
  <c r="F520" i="2" l="1"/>
  <c r="C519" i="2"/>
  <c r="K519" i="2" s="1"/>
  <c r="F521" i="2" l="1"/>
  <c r="C520" i="2"/>
  <c r="K520" i="2" s="1"/>
  <c r="F522" i="2" l="1"/>
  <c r="C521" i="2"/>
  <c r="K521" i="2" s="1"/>
  <c r="F523" i="2" l="1"/>
  <c r="C522" i="2"/>
  <c r="K522" i="2" s="1"/>
  <c r="F524" i="2" l="1"/>
  <c r="C523" i="2"/>
  <c r="K523" i="2" s="1"/>
  <c r="F525" i="2" l="1"/>
  <c r="C524" i="2"/>
  <c r="K524" i="2" s="1"/>
  <c r="F526" i="2" l="1"/>
  <c r="C525" i="2"/>
  <c r="K525" i="2" s="1"/>
  <c r="F527" i="2" l="1"/>
  <c r="C526" i="2"/>
  <c r="K526" i="2" s="1"/>
  <c r="F528" i="2" l="1"/>
  <c r="C527" i="2"/>
  <c r="K527" i="2" s="1"/>
  <c r="F529" i="2" l="1"/>
  <c r="C528" i="2"/>
  <c r="K528" i="2" s="1"/>
  <c r="F530" i="2" l="1"/>
  <c r="C529" i="2"/>
  <c r="K529" i="2" s="1"/>
  <c r="F531" i="2" l="1"/>
  <c r="C530" i="2"/>
  <c r="K530" i="2" s="1"/>
  <c r="F532" i="2" l="1"/>
  <c r="C531" i="2"/>
  <c r="K531" i="2" s="1"/>
  <c r="F533" i="2" l="1"/>
  <c r="C532" i="2"/>
  <c r="K532" i="2" s="1"/>
  <c r="C533" i="2" l="1"/>
  <c r="K533" i="2" s="1"/>
  <c r="F534" i="2"/>
  <c r="C534" i="2" l="1"/>
  <c r="K534" i="2" s="1"/>
  <c r="F535" i="2"/>
  <c r="F536" i="2" l="1"/>
  <c r="C535" i="2"/>
  <c r="K535" i="2" s="1"/>
  <c r="F537" i="2" l="1"/>
  <c r="C536" i="2"/>
  <c r="K536" i="2" s="1"/>
  <c r="F538" i="2" l="1"/>
  <c r="C537" i="2"/>
  <c r="K537" i="2" s="1"/>
  <c r="F539" i="2" l="1"/>
  <c r="C538" i="2"/>
  <c r="K538" i="2" s="1"/>
  <c r="F540" i="2" l="1"/>
  <c r="C539" i="2"/>
  <c r="K539" i="2" s="1"/>
  <c r="F541" i="2" l="1"/>
  <c r="C540" i="2"/>
  <c r="K540" i="2" s="1"/>
  <c r="F542" i="2" l="1"/>
  <c r="C541" i="2"/>
  <c r="K541" i="2" s="1"/>
  <c r="F543" i="2" l="1"/>
  <c r="C542" i="2"/>
  <c r="K542" i="2" s="1"/>
  <c r="F544" i="2" l="1"/>
  <c r="C543" i="2"/>
  <c r="K543" i="2" s="1"/>
  <c r="F545" i="2" l="1"/>
  <c r="C544" i="2"/>
  <c r="K544" i="2" s="1"/>
  <c r="F546" i="2" l="1"/>
  <c r="C545" i="2"/>
  <c r="K545" i="2" s="1"/>
  <c r="F547" i="2" l="1"/>
  <c r="C546" i="2"/>
  <c r="K546" i="2" s="1"/>
  <c r="F548" i="2" l="1"/>
  <c r="C547" i="2"/>
  <c r="K547" i="2" s="1"/>
  <c r="F549" i="2" l="1"/>
  <c r="C548" i="2"/>
  <c r="K548" i="2" s="1"/>
  <c r="F550" i="2" l="1"/>
  <c r="C549" i="2"/>
  <c r="K549" i="2" s="1"/>
  <c r="F551" i="2" l="1"/>
  <c r="C550" i="2"/>
  <c r="K550" i="2" s="1"/>
  <c r="F552" i="2" l="1"/>
  <c r="C551" i="2"/>
  <c r="K551" i="2" s="1"/>
  <c r="F553" i="2" l="1"/>
  <c r="C552" i="2"/>
  <c r="K552" i="2" s="1"/>
  <c r="F554" i="2" l="1"/>
  <c r="C553" i="2"/>
  <c r="K553" i="2" s="1"/>
  <c r="F555" i="2" l="1"/>
  <c r="C554" i="2"/>
  <c r="K554" i="2" s="1"/>
  <c r="F556" i="2" l="1"/>
  <c r="C555" i="2"/>
  <c r="K555" i="2" s="1"/>
  <c r="F557" i="2" l="1"/>
  <c r="C556" i="2"/>
  <c r="K556" i="2" s="1"/>
  <c r="F558" i="2" l="1"/>
  <c r="C557" i="2"/>
  <c r="K557" i="2" s="1"/>
  <c r="F559" i="2" l="1"/>
  <c r="C558" i="2"/>
  <c r="K558" i="2" s="1"/>
  <c r="F560" i="2" l="1"/>
  <c r="C559" i="2"/>
  <c r="K559" i="2" s="1"/>
  <c r="F561" i="2" l="1"/>
  <c r="C560" i="2"/>
  <c r="K560" i="2" s="1"/>
  <c r="F562" i="2" l="1"/>
  <c r="C561" i="2"/>
  <c r="K561" i="2" s="1"/>
  <c r="F563" i="2" l="1"/>
  <c r="C562" i="2"/>
  <c r="K562" i="2" s="1"/>
  <c r="F564" i="2" l="1"/>
  <c r="C563" i="2"/>
  <c r="K563" i="2" s="1"/>
  <c r="F565" i="2" l="1"/>
  <c r="C564" i="2"/>
  <c r="K564" i="2" s="1"/>
  <c r="F566" i="2" l="1"/>
  <c r="C565" i="2"/>
  <c r="K565" i="2" s="1"/>
  <c r="F567" i="2" l="1"/>
  <c r="C566" i="2"/>
  <c r="K566" i="2" s="1"/>
  <c r="F568" i="2" l="1"/>
  <c r="C567" i="2"/>
  <c r="K567" i="2" s="1"/>
  <c r="F569" i="2" l="1"/>
  <c r="C568" i="2"/>
  <c r="K568" i="2" s="1"/>
  <c r="F570" i="2" l="1"/>
  <c r="C569" i="2"/>
  <c r="K569" i="2" s="1"/>
  <c r="F571" i="2" l="1"/>
  <c r="C570" i="2"/>
  <c r="K570" i="2" s="1"/>
  <c r="F572" i="2" l="1"/>
  <c r="C571" i="2"/>
  <c r="K571" i="2" s="1"/>
  <c r="F573" i="2" l="1"/>
  <c r="C572" i="2"/>
  <c r="K572" i="2" s="1"/>
  <c r="F574" i="2" l="1"/>
  <c r="C573" i="2"/>
  <c r="K573" i="2" s="1"/>
  <c r="C574" i="2" l="1"/>
  <c r="K574" i="2" s="1"/>
  <c r="F576" i="2" l="1"/>
  <c r="C575" i="2"/>
  <c r="K575" i="2" s="1"/>
  <c r="F577" i="2" l="1"/>
  <c r="C576" i="2"/>
  <c r="K576" i="2" s="1"/>
  <c r="F578" i="2" l="1"/>
  <c r="C577" i="2"/>
  <c r="K577" i="2" s="1"/>
  <c r="F579" i="2" l="1"/>
  <c r="C578" i="2"/>
  <c r="K578" i="2" s="1"/>
  <c r="F580" i="2" l="1"/>
  <c r="C579" i="2"/>
  <c r="K579" i="2" s="1"/>
  <c r="F581" i="2" l="1"/>
  <c r="C580" i="2"/>
  <c r="K580" i="2" s="1"/>
  <c r="F582" i="2" l="1"/>
  <c r="C581" i="2"/>
  <c r="K581" i="2" s="1"/>
  <c r="F583" i="2" l="1"/>
  <c r="C582" i="2"/>
  <c r="K582" i="2" s="1"/>
  <c r="F584" i="2" l="1"/>
  <c r="C583" i="2"/>
  <c r="K583" i="2" s="1"/>
  <c r="C584" i="2" l="1"/>
  <c r="K584" i="2" s="1"/>
  <c r="F586" i="2" l="1"/>
  <c r="C585" i="2"/>
  <c r="K585" i="2" s="1"/>
  <c r="F587" i="2" l="1"/>
  <c r="C586" i="2"/>
  <c r="K586" i="2" s="1"/>
  <c r="F588" i="2" l="1"/>
  <c r="C587" i="2"/>
  <c r="K587" i="2" s="1"/>
  <c r="F589" i="2" l="1"/>
  <c r="C588" i="2"/>
  <c r="K588" i="2" s="1"/>
  <c r="F590" i="2" l="1"/>
  <c r="C589" i="2"/>
  <c r="K589" i="2" s="1"/>
  <c r="F591" i="2" l="1"/>
  <c r="C590" i="2"/>
  <c r="K590" i="2" s="1"/>
  <c r="F592" i="2" l="1"/>
  <c r="C591" i="2"/>
  <c r="K591" i="2" s="1"/>
  <c r="F593" i="2" l="1"/>
  <c r="C592" i="2"/>
  <c r="K592" i="2" s="1"/>
  <c r="F594" i="2" l="1"/>
  <c r="C593" i="2"/>
  <c r="K593" i="2" s="1"/>
  <c r="F595" i="2" l="1"/>
  <c r="C594" i="2"/>
  <c r="K594" i="2" s="1"/>
  <c r="F596" i="2" l="1"/>
  <c r="C595" i="2"/>
  <c r="K595" i="2" s="1"/>
  <c r="F597" i="2" l="1"/>
  <c r="C596" i="2"/>
  <c r="K596" i="2" s="1"/>
  <c r="F598" i="2" l="1"/>
  <c r="C597" i="2"/>
  <c r="K597" i="2" s="1"/>
  <c r="F599" i="2" l="1"/>
  <c r="C598" i="2"/>
  <c r="K598" i="2" s="1"/>
  <c r="F600" i="2" l="1"/>
  <c r="C599" i="2"/>
  <c r="K599" i="2" s="1"/>
  <c r="F601" i="2" l="1"/>
  <c r="C600" i="2"/>
  <c r="K600" i="2" s="1"/>
  <c r="F602" i="2" l="1"/>
  <c r="C601" i="2"/>
  <c r="K601" i="2" s="1"/>
  <c r="F603" i="2" l="1"/>
  <c r="C602" i="2"/>
  <c r="K602" i="2" s="1"/>
  <c r="F604" i="2" l="1"/>
  <c r="C603" i="2"/>
  <c r="K603" i="2" s="1"/>
  <c r="F605" i="2" l="1"/>
  <c r="C604" i="2"/>
  <c r="K604" i="2" s="1"/>
  <c r="F606" i="2" l="1"/>
  <c r="C605" i="2"/>
  <c r="K605" i="2" s="1"/>
  <c r="F607" i="2" l="1"/>
  <c r="C606" i="2"/>
  <c r="K606" i="2" s="1"/>
  <c r="F608" i="2" l="1"/>
  <c r="C607" i="2"/>
  <c r="K607" i="2" s="1"/>
  <c r="F609" i="2" l="1"/>
  <c r="C608" i="2"/>
  <c r="K608" i="2" s="1"/>
  <c r="F610" i="2" l="1"/>
  <c r="C609" i="2"/>
  <c r="K609" i="2" s="1"/>
  <c r="F611" i="2" l="1"/>
  <c r="C610" i="2"/>
  <c r="K610" i="2" s="1"/>
  <c r="F612" i="2" l="1"/>
  <c r="C611" i="2"/>
  <c r="K611" i="2" s="1"/>
  <c r="F613" i="2" l="1"/>
  <c r="C612" i="2"/>
  <c r="K612" i="2" s="1"/>
  <c r="F614" i="2" l="1"/>
  <c r="C613" i="2"/>
  <c r="K613" i="2" s="1"/>
  <c r="F615" i="2" l="1"/>
  <c r="C614" i="2"/>
  <c r="K614" i="2" s="1"/>
  <c r="F616" i="2" l="1"/>
  <c r="C615" i="2"/>
  <c r="K615" i="2" s="1"/>
  <c r="F617" i="2" l="1"/>
  <c r="C616" i="2"/>
  <c r="K616" i="2" s="1"/>
  <c r="F618" i="2" l="1"/>
  <c r="C617" i="2"/>
  <c r="K617" i="2" s="1"/>
  <c r="F619" i="2" l="1"/>
  <c r="C618" i="2"/>
  <c r="K618" i="2" s="1"/>
  <c r="F620" i="2" l="1"/>
  <c r="C619" i="2"/>
  <c r="K619" i="2" s="1"/>
  <c r="F621" i="2" l="1"/>
  <c r="C620" i="2"/>
  <c r="K620" i="2" s="1"/>
  <c r="C621" i="2" l="1"/>
  <c r="K621" i="2" s="1"/>
  <c r="F623" i="2" l="1"/>
  <c r="C622" i="2"/>
  <c r="K622" i="2" s="1"/>
  <c r="F624" i="2" l="1"/>
  <c r="C623" i="2"/>
  <c r="K623" i="2" s="1"/>
  <c r="F625" i="2" l="1"/>
  <c r="C624" i="2"/>
  <c r="K624" i="2" s="1"/>
  <c r="F626" i="2" l="1"/>
  <c r="C625" i="2"/>
  <c r="K625" i="2" s="1"/>
  <c r="F627" i="2" l="1"/>
  <c r="C626" i="2"/>
  <c r="K626" i="2" s="1"/>
  <c r="F628" i="2" l="1"/>
  <c r="C627" i="2"/>
  <c r="K627" i="2" s="1"/>
  <c r="C628" i="2" l="1"/>
  <c r="K628" i="2" s="1"/>
  <c r="F629" i="2"/>
  <c r="C629" i="2" l="1"/>
  <c r="K629" i="2" s="1"/>
  <c r="F63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4" i="2" s="1"/>
  <c r="E415" i="2" s="1"/>
  <c r="E416" i="2" s="1"/>
  <c r="E417" i="2" s="1"/>
  <c r="E418" i="2" s="1"/>
  <c r="E419" i="2" s="1"/>
  <c r="E420" i="2" s="1"/>
  <c r="E421" i="2" s="1"/>
  <c r="E422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1" i="2" s="1"/>
  <c r="E462" i="2" s="1"/>
  <c r="E463" i="2" s="1"/>
  <c r="E464" i="2" s="1"/>
  <c r="E465" i="2" s="1"/>
  <c r="E466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C630" i="2" l="1"/>
  <c r="K630" i="2" s="1"/>
  <c r="F63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K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F632" i="2" l="1"/>
  <c r="C631" i="2"/>
  <c r="K631" i="2" s="1"/>
  <c r="F13" i="2"/>
  <c r="C13" i="2" s="1"/>
  <c r="K13" i="2" s="1"/>
  <c r="C632" i="2" l="1"/>
  <c r="K632" i="2" s="1"/>
  <c r="F633" i="2"/>
  <c r="F14" i="2"/>
  <c r="C14" i="2" s="1"/>
  <c r="K14" i="2" s="1"/>
  <c r="C633" i="2" l="1"/>
  <c r="K633" i="2" s="1"/>
  <c r="F634" i="2"/>
  <c r="F15" i="2"/>
  <c r="C15" i="2" s="1"/>
  <c r="K15" i="2" s="1"/>
  <c r="C634" i="2" l="1"/>
  <c r="K634" i="2" s="1"/>
  <c r="F635" i="2"/>
  <c r="F16" i="2"/>
  <c r="C16" i="2" s="1"/>
  <c r="K16" i="2" s="1"/>
  <c r="F636" i="2" l="1"/>
  <c r="C635" i="2"/>
  <c r="K635" i="2" s="1"/>
  <c r="F17" i="2"/>
  <c r="C17" i="2" s="1"/>
  <c r="K17" i="2" s="1"/>
  <c r="C636" i="2" l="1"/>
  <c r="K636" i="2" s="1"/>
  <c r="F637" i="2"/>
  <c r="F18" i="2"/>
  <c r="C18" i="2" s="1"/>
  <c r="K18" i="2" s="1"/>
  <c r="C637" i="2" l="1"/>
  <c r="K637" i="2" s="1"/>
  <c r="F638" i="2"/>
  <c r="F19" i="2"/>
  <c r="C19" i="2" s="1"/>
  <c r="K19" i="2" s="1"/>
  <c r="C638" i="2" l="1"/>
  <c r="K638" i="2" s="1"/>
  <c r="F639" i="2"/>
  <c r="F20" i="2"/>
  <c r="C20" i="2" s="1"/>
  <c r="K20" i="2" s="1"/>
  <c r="F640" i="2" l="1"/>
  <c r="C639" i="2"/>
  <c r="K639" i="2" s="1"/>
  <c r="F21" i="2"/>
  <c r="C21" i="2" s="1"/>
  <c r="K21" i="2" s="1"/>
  <c r="C640" i="2" l="1"/>
  <c r="K640" i="2" s="1"/>
  <c r="F641" i="2"/>
  <c r="F22" i="2"/>
  <c r="C22" i="2" s="1"/>
  <c r="K22" i="2" s="1"/>
  <c r="C641" i="2" l="1"/>
  <c r="K641" i="2" s="1"/>
  <c r="F642" i="2"/>
  <c r="F23" i="2"/>
  <c r="C23" i="2" s="1"/>
  <c r="K23" i="2" s="1"/>
  <c r="C642" i="2" l="1"/>
  <c r="K642" i="2" s="1"/>
  <c r="F643" i="2"/>
  <c r="F24" i="2"/>
  <c r="C24" i="2" s="1"/>
  <c r="K24" i="2" s="1"/>
  <c r="F644" i="2" l="1"/>
  <c r="C643" i="2"/>
  <c r="K643" i="2" s="1"/>
  <c r="F25" i="2"/>
  <c r="C25" i="2" s="1"/>
  <c r="K25" i="2" s="1"/>
  <c r="C644" i="2" l="1"/>
  <c r="K644" i="2" s="1"/>
  <c r="F645" i="2"/>
  <c r="F26" i="2"/>
  <c r="C26" i="2" s="1"/>
  <c r="K26" i="2" s="1"/>
  <c r="C645" i="2" l="1"/>
  <c r="K645" i="2" s="1"/>
  <c r="F646" i="2"/>
  <c r="F27" i="2"/>
  <c r="C27" i="2" s="1"/>
  <c r="K27" i="2" s="1"/>
  <c r="C646" i="2" l="1"/>
  <c r="K646" i="2" s="1"/>
  <c r="F647" i="2"/>
  <c r="C28" i="2"/>
  <c r="K28" i="2" s="1"/>
  <c r="F648" i="2" l="1"/>
  <c r="C647" i="2"/>
  <c r="K647" i="2" s="1"/>
  <c r="F29" i="2"/>
  <c r="C29" i="2" s="1"/>
  <c r="K29" i="2" s="1"/>
  <c r="C648" i="2" l="1"/>
  <c r="K648" i="2" s="1"/>
  <c r="F649" i="2"/>
  <c r="F30" i="2"/>
  <c r="C30" i="2" s="1"/>
  <c r="K30" i="2" s="1"/>
  <c r="C649" i="2" l="1"/>
  <c r="K649" i="2" s="1"/>
  <c r="F650" i="2"/>
  <c r="F31" i="2"/>
  <c r="C31" i="2" s="1"/>
  <c r="K31" i="2" s="1"/>
  <c r="C650" i="2" l="1"/>
  <c r="K650" i="2" s="1"/>
  <c r="F651" i="2"/>
  <c r="F32" i="2"/>
  <c r="C32" i="2" s="1"/>
  <c r="K32" i="2" s="1"/>
  <c r="F652" i="2" l="1"/>
  <c r="C651" i="2"/>
  <c r="K651" i="2" s="1"/>
  <c r="F33" i="2"/>
  <c r="C33" i="2" s="1"/>
  <c r="K33" i="2" s="1"/>
  <c r="C652" i="2" l="1"/>
  <c r="K652" i="2" s="1"/>
  <c r="F653" i="2"/>
  <c r="F34" i="2"/>
  <c r="C34" i="2" s="1"/>
  <c r="K34" i="2" s="1"/>
  <c r="C653" i="2" l="1"/>
  <c r="K653" i="2" s="1"/>
  <c r="F654" i="2"/>
  <c r="F35" i="2"/>
  <c r="C35" i="2" s="1"/>
  <c r="K35" i="2" s="1"/>
  <c r="C654" i="2" l="1"/>
  <c r="K654" i="2" s="1"/>
  <c r="F655" i="2"/>
  <c r="F36" i="2"/>
  <c r="C36" i="2" s="1"/>
  <c r="K36" i="2" s="1"/>
  <c r="F656" i="2" l="1"/>
  <c r="C655" i="2"/>
  <c r="K655" i="2" s="1"/>
  <c r="F37" i="2"/>
  <c r="C37" i="2" s="1"/>
  <c r="K37" i="2" s="1"/>
  <c r="C656" i="2" l="1"/>
  <c r="K656" i="2" s="1"/>
  <c r="F657" i="2"/>
  <c r="F38" i="2"/>
  <c r="C38" i="2" s="1"/>
  <c r="K38" i="2" s="1"/>
  <c r="C657" i="2" l="1"/>
  <c r="K657" i="2" s="1"/>
  <c r="F658" i="2"/>
  <c r="F39" i="2"/>
  <c r="C39" i="2" s="1"/>
  <c r="K39" i="2" s="1"/>
  <c r="C658" i="2" l="1"/>
  <c r="K658" i="2" s="1"/>
  <c r="F659" i="2"/>
  <c r="F40" i="2"/>
  <c r="C40" i="2" s="1"/>
  <c r="K40" i="2" s="1"/>
  <c r="F660" i="2" l="1"/>
  <c r="C659" i="2"/>
  <c r="K659" i="2" s="1"/>
  <c r="F41" i="2"/>
  <c r="C41" i="2" s="1"/>
  <c r="K41" i="2" s="1"/>
  <c r="C660" i="2" l="1"/>
  <c r="K660" i="2" s="1"/>
  <c r="F661" i="2"/>
  <c r="F42" i="2"/>
  <c r="C42" i="2" s="1"/>
  <c r="K42" i="2" s="1"/>
  <c r="C661" i="2" l="1"/>
  <c r="K661" i="2" s="1"/>
  <c r="F662" i="2"/>
  <c r="F43" i="2"/>
  <c r="C43" i="2" s="1"/>
  <c r="K43" i="2" s="1"/>
  <c r="C662" i="2" l="1"/>
  <c r="K662" i="2" s="1"/>
  <c r="F663" i="2"/>
  <c r="F44" i="2"/>
  <c r="C44" i="2" s="1"/>
  <c r="K44" i="2" s="1"/>
  <c r="F664" i="2" l="1"/>
  <c r="C663" i="2"/>
  <c r="K663" i="2" s="1"/>
  <c r="F45" i="2"/>
  <c r="C45" i="2" s="1"/>
  <c r="K45" i="2" s="1"/>
  <c r="C664" i="2" l="1"/>
  <c r="K664" i="2" s="1"/>
  <c r="F665" i="2"/>
  <c r="F46" i="2"/>
  <c r="C46" i="2" s="1"/>
  <c r="K46" i="2" s="1"/>
  <c r="C665" i="2" l="1"/>
  <c r="K665" i="2" s="1"/>
  <c r="F666" i="2"/>
  <c r="F47" i="2"/>
  <c r="C666" i="2" l="1"/>
  <c r="K666" i="2" s="1"/>
  <c r="F667" i="2"/>
  <c r="C47" i="2"/>
  <c r="K47" i="2" s="1"/>
  <c r="F48" i="2"/>
  <c r="F668" i="2" l="1"/>
  <c r="C667" i="2"/>
  <c r="K667" i="2" s="1"/>
  <c r="F49" i="2"/>
  <c r="C48" i="2"/>
  <c r="K48" i="2" s="1"/>
  <c r="C668" i="2" l="1"/>
  <c r="K668" i="2" s="1"/>
  <c r="F669" i="2"/>
  <c r="C49" i="2"/>
  <c r="K49" i="2" s="1"/>
  <c r="F50" i="2"/>
  <c r="C669" i="2" l="1"/>
  <c r="K669" i="2" s="1"/>
  <c r="F670" i="2"/>
  <c r="C50" i="2"/>
  <c r="K50" i="2" s="1"/>
  <c r="F51" i="2"/>
  <c r="C670" i="2" l="1"/>
  <c r="K670" i="2" s="1"/>
  <c r="F671" i="2"/>
  <c r="C51" i="2"/>
  <c r="K51" i="2" s="1"/>
  <c r="F52" i="2"/>
  <c r="C671" i="2" l="1"/>
  <c r="K671" i="2" s="1"/>
  <c r="F672" i="2"/>
  <c r="F53" i="2"/>
  <c r="C52" i="2"/>
  <c r="K52" i="2" s="1"/>
  <c r="C672" i="2" l="1"/>
  <c r="K672" i="2" s="1"/>
  <c r="F673" i="2"/>
  <c r="C53" i="2"/>
  <c r="K53" i="2" s="1"/>
  <c r="F54" i="2"/>
  <c r="C673" i="2" l="1"/>
  <c r="K673" i="2" s="1"/>
  <c r="F674" i="2"/>
  <c r="F55" i="2"/>
  <c r="C54" i="2"/>
  <c r="K54" i="2" s="1"/>
  <c r="C674" i="2" l="1"/>
  <c r="K674" i="2" s="1"/>
  <c r="F675" i="2"/>
  <c r="C55" i="2"/>
  <c r="K55" i="2" s="1"/>
  <c r="F56" i="2"/>
  <c r="C675" i="2" l="1"/>
  <c r="K675" i="2" s="1"/>
  <c r="F676" i="2"/>
  <c r="C56" i="2"/>
  <c r="K56" i="2" s="1"/>
  <c r="F57" i="2"/>
  <c r="C676" i="2" l="1"/>
  <c r="K676" i="2" s="1"/>
  <c r="F677" i="2"/>
  <c r="F58" i="2"/>
  <c r="C57" i="2"/>
  <c r="K57" i="2" s="1"/>
  <c r="C677" i="2" l="1"/>
  <c r="K677" i="2" s="1"/>
  <c r="F678" i="2"/>
  <c r="F59" i="2"/>
  <c r="C58" i="2"/>
  <c r="K58" i="2" s="1"/>
  <c r="C678" i="2" l="1"/>
  <c r="K678" i="2" s="1"/>
  <c r="F679" i="2"/>
  <c r="C59" i="2"/>
  <c r="K59" i="2" s="1"/>
  <c r="F60" i="2"/>
  <c r="C679" i="2" l="1"/>
  <c r="K679" i="2" s="1"/>
  <c r="F680" i="2"/>
  <c r="C60" i="2"/>
  <c r="K60" i="2" s="1"/>
  <c r="F61" i="2"/>
  <c r="C680" i="2" l="1"/>
  <c r="K680" i="2" s="1"/>
  <c r="F681" i="2"/>
  <c r="F62" i="2"/>
  <c r="C61" i="2"/>
  <c r="K61" i="2" s="1"/>
  <c r="C681" i="2" l="1"/>
  <c r="K681" i="2" s="1"/>
  <c r="F682" i="2"/>
  <c r="F63" i="2"/>
  <c r="C62" i="2"/>
  <c r="K62" i="2" s="1"/>
  <c r="C682" i="2" l="1"/>
  <c r="K682" i="2" s="1"/>
  <c r="F683" i="2"/>
  <c r="C63" i="2"/>
  <c r="K63" i="2" s="1"/>
  <c r="F64" i="2"/>
  <c r="C64" i="2" s="1"/>
  <c r="K64" i="2" s="1"/>
  <c r="C683" i="2" l="1"/>
  <c r="K683" i="2" s="1"/>
  <c r="F684" i="2"/>
  <c r="C684" i="2" l="1"/>
  <c r="K684" i="2" s="1"/>
  <c r="F685" i="2"/>
  <c r="C685" i="2" l="1"/>
  <c r="K685" i="2" s="1"/>
  <c r="F686" i="2"/>
  <c r="C686" i="2" l="1"/>
  <c r="K686" i="2" s="1"/>
  <c r="F687" i="2"/>
  <c r="C687" i="2" l="1"/>
  <c r="K687" i="2" s="1"/>
  <c r="F688" i="2"/>
  <c r="C688" i="2" l="1"/>
  <c r="K688" i="2" s="1"/>
  <c r="F689" i="2"/>
  <c r="C689" i="2" l="1"/>
  <c r="K689" i="2" s="1"/>
  <c r="F690" i="2"/>
  <c r="C690" i="2" l="1"/>
  <c r="K690" i="2" s="1"/>
  <c r="F691" i="2"/>
  <c r="C691" i="2" l="1"/>
  <c r="K691" i="2" s="1"/>
  <c r="F692" i="2"/>
  <c r="F693" i="2" l="1"/>
  <c r="C692" i="2"/>
  <c r="K692" i="2" s="1"/>
  <c r="C693" i="2" l="1"/>
  <c r="K693" i="2" s="1"/>
  <c r="F694" i="2"/>
  <c r="C694" i="2" l="1"/>
  <c r="K694" i="2" s="1"/>
  <c r="F695" i="2"/>
  <c r="C695" i="2" l="1"/>
  <c r="K695" i="2" s="1"/>
  <c r="F696" i="2"/>
  <c r="C696" i="2" l="1"/>
  <c r="K696" i="2" s="1"/>
  <c r="F697" i="2"/>
  <c r="C697" i="2" l="1"/>
  <c r="K697" i="2" s="1"/>
  <c r="F698" i="2"/>
  <c r="F699" i="2" l="1"/>
  <c r="C698" i="2"/>
  <c r="K698" i="2" s="1"/>
  <c r="F700" i="2" l="1"/>
  <c r="C699" i="2"/>
  <c r="K699" i="2" s="1"/>
  <c r="C700" i="2" l="1"/>
  <c r="K700" i="2" s="1"/>
  <c r="F701" i="2"/>
  <c r="C701" i="2" l="1"/>
  <c r="K701" i="2" s="1"/>
  <c r="F702" i="2"/>
  <c r="F703" i="2" l="1"/>
  <c r="C702" i="2"/>
  <c r="K702" i="2" s="1"/>
  <c r="F704" i="2" l="1"/>
  <c r="C703" i="2"/>
  <c r="K703" i="2" s="1"/>
  <c r="C704" i="2" l="1"/>
  <c r="K704" i="2" s="1"/>
  <c r="F705" i="2"/>
  <c r="C705" i="2" l="1"/>
  <c r="K705" i="2" s="1"/>
  <c r="F706" i="2"/>
  <c r="F707" i="2" l="1"/>
  <c r="C706" i="2"/>
  <c r="K706" i="2" s="1"/>
  <c r="F708" i="2" l="1"/>
  <c r="C707" i="2"/>
  <c r="K707" i="2" s="1"/>
  <c r="C708" i="2" l="1"/>
  <c r="K708" i="2" s="1"/>
  <c r="F709" i="2"/>
  <c r="C709" i="2" l="1"/>
  <c r="K709" i="2" s="1"/>
  <c r="F710" i="2"/>
  <c r="F711" i="2" l="1"/>
  <c r="C710" i="2"/>
  <c r="K710" i="2" s="1"/>
  <c r="F712" i="2" l="1"/>
  <c r="C711" i="2"/>
  <c r="K711" i="2" s="1"/>
  <c r="C712" i="2" l="1"/>
  <c r="K712" i="2" s="1"/>
  <c r="F713" i="2"/>
  <c r="C713" i="2" l="1"/>
  <c r="K713" i="2" s="1"/>
  <c r="F714" i="2"/>
  <c r="F715" i="2" l="1"/>
  <c r="C714" i="2"/>
  <c r="K714" i="2" s="1"/>
  <c r="F716" i="2" l="1"/>
  <c r="C715" i="2"/>
  <c r="K715" i="2" s="1"/>
  <c r="C716" i="2" l="1"/>
  <c r="K716" i="2" s="1"/>
  <c r="F717" i="2"/>
  <c r="C717" i="2" l="1"/>
  <c r="K717" i="2" s="1"/>
  <c r="F718" i="2"/>
  <c r="C718" i="2" l="1"/>
  <c r="K718" i="2" s="1"/>
  <c r="F719" i="2"/>
  <c r="F720" i="2" l="1"/>
  <c r="C719" i="2"/>
  <c r="K719" i="2" s="1"/>
  <c r="C720" i="2" l="1"/>
  <c r="K720" i="2" s="1"/>
  <c r="F721" i="2"/>
  <c r="C721" i="2" l="1"/>
  <c r="K721" i="2" s="1"/>
  <c r="F722" i="2"/>
  <c r="C722" i="2" l="1"/>
  <c r="K722" i="2" s="1"/>
  <c r="F723" i="2"/>
  <c r="F724" i="2" l="1"/>
  <c r="C723" i="2"/>
  <c r="K723" i="2" s="1"/>
  <c r="C724" i="2" l="1"/>
  <c r="K724" i="2" s="1"/>
  <c r="F725" i="2"/>
  <c r="C725" i="2" l="1"/>
  <c r="K725" i="2" s="1"/>
  <c r="F726" i="2"/>
  <c r="C726" i="2" l="1"/>
  <c r="K726" i="2" s="1"/>
  <c r="F727" i="2"/>
  <c r="F728" i="2" l="1"/>
  <c r="C727" i="2"/>
  <c r="K727" i="2" s="1"/>
  <c r="C728" i="2" l="1"/>
  <c r="K728" i="2" s="1"/>
  <c r="F729" i="2"/>
  <c r="C729" i="2" l="1"/>
  <c r="K729" i="2" s="1"/>
  <c r="F730" i="2"/>
  <c r="F731" i="2" l="1"/>
  <c r="C730" i="2"/>
  <c r="K730" i="2" s="1"/>
  <c r="C731" i="2" l="1"/>
  <c r="K731" i="2" s="1"/>
  <c r="F732" i="2"/>
  <c r="C732" i="2" l="1"/>
  <c r="K732" i="2" s="1"/>
  <c r="F733" i="2"/>
  <c r="C733" i="2" l="1"/>
  <c r="K733" i="2" s="1"/>
  <c r="F734" i="2"/>
  <c r="F735" i="2" l="1"/>
  <c r="C734" i="2"/>
  <c r="K734" i="2" s="1"/>
  <c r="C735" i="2" l="1"/>
  <c r="K735" i="2" s="1"/>
  <c r="F736" i="2"/>
  <c r="C736" i="2" l="1"/>
  <c r="K736" i="2" s="1"/>
  <c r="F737" i="2"/>
  <c r="C737" i="2" l="1"/>
  <c r="K737" i="2" s="1"/>
  <c r="F738" i="2"/>
  <c r="F739" i="2" l="1"/>
  <c r="C738" i="2"/>
  <c r="K738" i="2" s="1"/>
  <c r="C739" i="2" l="1"/>
  <c r="K739" i="2" s="1"/>
  <c r="F740" i="2"/>
  <c r="C740" i="2" l="1"/>
  <c r="K740" i="2" s="1"/>
  <c r="F741" i="2"/>
  <c r="C741" i="2" l="1"/>
  <c r="K741" i="2" s="1"/>
  <c r="F742" i="2"/>
  <c r="F743" i="2" l="1"/>
  <c r="C742" i="2"/>
  <c r="K742" i="2" s="1"/>
  <c r="C743" i="2" l="1"/>
  <c r="K743" i="2" s="1"/>
  <c r="F744" i="2"/>
  <c r="C744" i="2" l="1"/>
  <c r="K744" i="2" s="1"/>
  <c r="F745" i="2"/>
  <c r="C745" i="2" l="1"/>
  <c r="K745" i="2" s="1"/>
  <c r="F746" i="2"/>
  <c r="F747" i="2" l="1"/>
  <c r="C746" i="2"/>
  <c r="K746" i="2" s="1"/>
  <c r="C747" i="2" l="1"/>
  <c r="K747" i="2" s="1"/>
  <c r="F748" i="2"/>
  <c r="C748" i="2" l="1"/>
  <c r="K748" i="2" s="1"/>
  <c r="F749" i="2"/>
  <c r="C749" i="2" l="1"/>
  <c r="K749" i="2" s="1"/>
  <c r="F750" i="2"/>
  <c r="F751" i="2" l="1"/>
  <c r="C750" i="2"/>
  <c r="K750" i="2" s="1"/>
  <c r="C751" i="2" l="1"/>
  <c r="K751" i="2" s="1"/>
  <c r="F752" i="2"/>
  <c r="C752" i="2" l="1"/>
  <c r="K752" i="2" s="1"/>
  <c r="F753" i="2"/>
  <c r="C753" i="2" l="1"/>
  <c r="K753" i="2" s="1"/>
  <c r="F754" i="2"/>
  <c r="F755" i="2" l="1"/>
  <c r="C754" i="2"/>
  <c r="K754" i="2" s="1"/>
  <c r="C755" i="2" l="1"/>
  <c r="K755" i="2" s="1"/>
  <c r="F756" i="2"/>
  <c r="C756" i="2" l="1"/>
  <c r="K756" i="2" s="1"/>
  <c r="F757" i="2"/>
  <c r="F758" i="2" l="1"/>
  <c r="C757" i="2"/>
  <c r="K757" i="2" s="1"/>
  <c r="C758" i="2" l="1"/>
  <c r="K758" i="2" s="1"/>
  <c r="F759" i="2"/>
  <c r="C759" i="2" l="1"/>
  <c r="K759" i="2" s="1"/>
  <c r="F760" i="2"/>
  <c r="C760" i="2" l="1"/>
  <c r="K760" i="2" s="1"/>
  <c r="F761" i="2"/>
  <c r="F762" i="2" l="1"/>
  <c r="C761" i="2"/>
  <c r="K761" i="2" s="1"/>
  <c r="C762" i="2" l="1"/>
  <c r="K762" i="2" s="1"/>
  <c r="F763" i="2"/>
  <c r="C763" i="2" l="1"/>
  <c r="K763" i="2" s="1"/>
  <c r="F764" i="2"/>
  <c r="C764" i="2" l="1"/>
  <c r="K764" i="2" s="1"/>
  <c r="F765" i="2"/>
  <c r="F766" i="2" l="1"/>
  <c r="C765" i="2"/>
  <c r="K765" i="2" s="1"/>
  <c r="C766" i="2" l="1"/>
  <c r="K766" i="2" s="1"/>
  <c r="F767" i="2"/>
  <c r="C767" i="2" l="1"/>
  <c r="K767" i="2" s="1"/>
  <c r="F768" i="2"/>
  <c r="C768" i="2" l="1"/>
  <c r="K768" i="2" s="1"/>
  <c r="F769" i="2"/>
  <c r="F770" i="2" l="1"/>
  <c r="C769" i="2"/>
  <c r="K769" i="2" s="1"/>
  <c r="C770" i="2" l="1"/>
  <c r="K770" i="2" s="1"/>
  <c r="F771" i="2"/>
  <c r="C771" i="2" l="1"/>
  <c r="K771" i="2" s="1"/>
  <c r="F772" i="2"/>
  <c r="C772" i="2" l="1"/>
  <c r="K772" i="2" s="1"/>
  <c r="F773" i="2"/>
  <c r="F774" i="2" l="1"/>
  <c r="C773" i="2"/>
  <c r="K773" i="2" s="1"/>
  <c r="C774" i="2" l="1"/>
  <c r="K774" i="2" s="1"/>
  <c r="F775" i="2"/>
  <c r="C775" i="2" l="1"/>
  <c r="K775" i="2" s="1"/>
  <c r="F776" i="2"/>
  <c r="C776" i="2" l="1"/>
  <c r="K776" i="2" s="1"/>
  <c r="F777" i="2"/>
  <c r="F778" i="2" l="1"/>
  <c r="C777" i="2"/>
  <c r="K777" i="2" s="1"/>
  <c r="C778" i="2" l="1"/>
  <c r="K778" i="2" s="1"/>
  <c r="F779" i="2"/>
  <c r="C779" i="2" l="1"/>
  <c r="K779" i="2" s="1"/>
  <c r="F780" i="2"/>
  <c r="C780" i="2" l="1"/>
  <c r="K780" i="2" s="1"/>
  <c r="F781" i="2"/>
  <c r="F782" i="2" l="1"/>
  <c r="C781" i="2"/>
  <c r="K781" i="2" s="1"/>
  <c r="C782" i="2" l="1"/>
  <c r="K782" i="2" s="1"/>
  <c r="F783" i="2"/>
  <c r="C783" i="2" l="1"/>
  <c r="K783" i="2" s="1"/>
  <c r="F784" i="2"/>
  <c r="C784" i="2" l="1"/>
  <c r="K784" i="2" s="1"/>
  <c r="F785" i="2"/>
  <c r="C785" i="2" l="1"/>
  <c r="K785" i="2" s="1"/>
  <c r="F786" i="2"/>
  <c r="C786" i="2" l="1"/>
  <c r="K786" i="2" s="1"/>
  <c r="F787" i="2"/>
  <c r="C787" i="2" l="1"/>
  <c r="K787" i="2" s="1"/>
  <c r="F788" i="2"/>
  <c r="C788" i="2" l="1"/>
  <c r="K788" i="2" s="1"/>
  <c r="F789" i="2"/>
  <c r="C789" i="2" l="1"/>
  <c r="K789" i="2" s="1"/>
  <c r="F790" i="2"/>
  <c r="C790" i="2" l="1"/>
  <c r="K790" i="2" s="1"/>
  <c r="F791" i="2"/>
  <c r="C791" i="2" l="1"/>
  <c r="K791" i="2" s="1"/>
  <c r="F792" i="2"/>
  <c r="C792" i="2" l="1"/>
  <c r="K792" i="2" s="1"/>
  <c r="F793" i="2"/>
  <c r="C793" i="2" l="1"/>
  <c r="K793" i="2" s="1"/>
  <c r="F794" i="2"/>
  <c r="C794" i="2" l="1"/>
  <c r="K794" i="2" s="1"/>
  <c r="F795" i="2"/>
  <c r="C795" i="2" l="1"/>
  <c r="K795" i="2" s="1"/>
  <c r="F796" i="2"/>
  <c r="C796" i="2" l="1"/>
  <c r="K796" i="2" s="1"/>
  <c r="F797" i="2"/>
  <c r="C797" i="2" l="1"/>
  <c r="K797" i="2" s="1"/>
  <c r="F798" i="2"/>
  <c r="C798" i="2" l="1"/>
  <c r="K798" i="2" s="1"/>
  <c r="F799" i="2"/>
  <c r="C799" i="2" l="1"/>
  <c r="K799" i="2" s="1"/>
  <c r="F800" i="2"/>
  <c r="C800" i="2" l="1"/>
  <c r="K800" i="2" s="1"/>
  <c r="F801" i="2"/>
  <c r="C801" i="2" l="1"/>
  <c r="K801" i="2" s="1"/>
  <c r="F802" i="2"/>
  <c r="C802" i="2" l="1"/>
  <c r="K802" i="2" s="1"/>
  <c r="F803" i="2"/>
  <c r="C803" i="2" l="1"/>
  <c r="K803" i="2" s="1"/>
  <c r="F804" i="2"/>
  <c r="C804" i="2" l="1"/>
  <c r="K804" i="2" s="1"/>
  <c r="F805" i="2"/>
  <c r="C805" i="2" l="1"/>
  <c r="K805" i="2" s="1"/>
  <c r="F806" i="2"/>
  <c r="C806" i="2" l="1"/>
  <c r="K806" i="2" s="1"/>
  <c r="F807" i="2"/>
  <c r="C807" i="2" l="1"/>
  <c r="K807" i="2" s="1"/>
  <c r="F808" i="2"/>
  <c r="C808" i="2" l="1"/>
  <c r="K808" i="2" s="1"/>
  <c r="F809" i="2"/>
  <c r="C809" i="2" l="1"/>
  <c r="K809" i="2" s="1"/>
  <c r="F810" i="2"/>
  <c r="C810" i="2" l="1"/>
  <c r="K810" i="2" s="1"/>
  <c r="F811" i="2"/>
  <c r="C811" i="2" l="1"/>
  <c r="K811" i="2" s="1"/>
  <c r="F812" i="2"/>
  <c r="C812" i="2" l="1"/>
  <c r="K812" i="2" s="1"/>
  <c r="F813" i="2"/>
  <c r="C813" i="2" l="1"/>
  <c r="K813" i="2" s="1"/>
  <c r="F814" i="2"/>
  <c r="C814" i="2" l="1"/>
  <c r="K814" i="2" s="1"/>
  <c r="F815" i="2"/>
  <c r="C815" i="2" l="1"/>
  <c r="K815" i="2" s="1"/>
  <c r="F816" i="2"/>
  <c r="C816" i="2" l="1"/>
  <c r="K816" i="2" s="1"/>
  <c r="F817" i="2"/>
  <c r="C817" i="2" l="1"/>
  <c r="K817" i="2" s="1"/>
  <c r="F818" i="2"/>
  <c r="F819" i="2" l="1"/>
  <c r="C818" i="2"/>
  <c r="K818" i="2" s="1"/>
  <c r="C819" i="2" l="1"/>
  <c r="K819" i="2" s="1"/>
  <c r="F820" i="2"/>
  <c r="C820" i="2" l="1"/>
  <c r="K820" i="2" s="1"/>
  <c r="F821" i="2"/>
  <c r="F822" i="2" l="1"/>
  <c r="C821" i="2"/>
  <c r="K821" i="2" s="1"/>
  <c r="F823" i="2" l="1"/>
  <c r="C822" i="2"/>
  <c r="K822" i="2" s="1"/>
  <c r="C823" i="2" l="1"/>
  <c r="K823" i="2" s="1"/>
  <c r="F824" i="2"/>
  <c r="C824" i="2" l="1"/>
  <c r="K824" i="2" s="1"/>
  <c r="F825" i="2"/>
  <c r="F826" i="2" l="1"/>
  <c r="C825" i="2"/>
  <c r="K825" i="2" s="1"/>
  <c r="F827" i="2" l="1"/>
  <c r="C826" i="2"/>
  <c r="K826" i="2" s="1"/>
  <c r="C827" i="2" l="1"/>
  <c r="K827" i="2" s="1"/>
  <c r="F828" i="2"/>
  <c r="C828" i="2" l="1"/>
  <c r="K828" i="2" s="1"/>
  <c r="F829" i="2"/>
  <c r="F830" i="2" l="1"/>
  <c r="C829" i="2"/>
  <c r="K829" i="2" s="1"/>
  <c r="F831" i="2" l="1"/>
  <c r="C830" i="2"/>
  <c r="K830" i="2" s="1"/>
  <c r="C831" i="2" l="1"/>
  <c r="K831" i="2" s="1"/>
  <c r="F832" i="2"/>
  <c r="C832" i="2" l="1"/>
  <c r="K832" i="2" s="1"/>
  <c r="F833" i="2"/>
  <c r="F834" i="2" l="1"/>
  <c r="C833" i="2"/>
  <c r="K833" i="2" s="1"/>
  <c r="F835" i="2" l="1"/>
  <c r="C834" i="2"/>
  <c r="K834" i="2" s="1"/>
  <c r="C835" i="2" l="1"/>
  <c r="K835" i="2" s="1"/>
  <c r="F836" i="2"/>
  <c r="C836" i="2" l="1"/>
  <c r="K836" i="2" s="1"/>
  <c r="F837" i="2"/>
  <c r="F838" i="2" l="1"/>
  <c r="C837" i="2"/>
  <c r="K837" i="2" s="1"/>
  <c r="F839" i="2" l="1"/>
  <c r="C838" i="2"/>
  <c r="K838" i="2" s="1"/>
  <c r="C839" i="2" l="1"/>
  <c r="K839" i="2" s="1"/>
  <c r="F840" i="2"/>
  <c r="C840" i="2" l="1"/>
  <c r="K840" i="2" s="1"/>
  <c r="F841" i="2"/>
  <c r="F842" i="2" l="1"/>
  <c r="C841" i="2"/>
  <c r="K841" i="2" s="1"/>
  <c r="F843" i="2" l="1"/>
  <c r="C842" i="2"/>
  <c r="K842" i="2" s="1"/>
  <c r="C843" i="2" l="1"/>
  <c r="K843" i="2" s="1"/>
  <c r="F844" i="2"/>
  <c r="C844" i="2" l="1"/>
  <c r="K844" i="2" s="1"/>
  <c r="F845" i="2"/>
  <c r="F846" i="2" l="1"/>
  <c r="C845" i="2"/>
  <c r="K845" i="2" s="1"/>
  <c r="F847" i="2" l="1"/>
  <c r="C846" i="2"/>
  <c r="K846" i="2" s="1"/>
  <c r="C847" i="2" l="1"/>
  <c r="K847" i="2" s="1"/>
  <c r="F848" i="2"/>
  <c r="C848" i="2" l="1"/>
  <c r="K848" i="2" s="1"/>
  <c r="F849" i="2"/>
  <c r="F850" i="2" l="1"/>
  <c r="C849" i="2"/>
  <c r="K849" i="2" s="1"/>
  <c r="F851" i="2" l="1"/>
  <c r="C850" i="2"/>
  <c r="K850" i="2" s="1"/>
  <c r="C851" i="2" l="1"/>
  <c r="K851" i="2" s="1"/>
  <c r="F852" i="2"/>
  <c r="C852" i="2" l="1"/>
  <c r="K852" i="2" s="1"/>
  <c r="F853" i="2"/>
  <c r="F854" i="2" l="1"/>
  <c r="C853" i="2"/>
  <c r="K853" i="2" s="1"/>
  <c r="C854" i="2" l="1"/>
  <c r="K854" i="2" s="1"/>
  <c r="F855" i="2"/>
  <c r="C855" i="2" l="1"/>
  <c r="K855" i="2" s="1"/>
  <c r="F856" i="2"/>
  <c r="C856" i="2" l="1"/>
  <c r="K856" i="2" s="1"/>
  <c r="F857" i="2"/>
  <c r="C857" i="2" l="1"/>
  <c r="K857" i="2" s="1"/>
  <c r="F858" i="2"/>
  <c r="C858" i="2" l="1"/>
  <c r="K858" i="2" s="1"/>
  <c r="F859" i="2"/>
  <c r="C859" i="2" l="1"/>
  <c r="K859" i="2" s="1"/>
  <c r="F860" i="2"/>
  <c r="C860" i="2" l="1"/>
  <c r="K860" i="2" s="1"/>
  <c r="F861" i="2"/>
  <c r="C861" i="2" l="1"/>
  <c r="K861" i="2" s="1"/>
  <c r="F862" i="2"/>
  <c r="C862" i="2" l="1"/>
  <c r="K862" i="2" s="1"/>
  <c r="F863" i="2"/>
  <c r="C863" i="2" l="1"/>
  <c r="K863" i="2" s="1"/>
  <c r="F864" i="2"/>
  <c r="C864" i="2" l="1"/>
  <c r="K864" i="2" s="1"/>
  <c r="F865" i="2"/>
  <c r="C865" i="2" l="1"/>
  <c r="K865" i="2" s="1"/>
  <c r="F866" i="2"/>
  <c r="C866" i="2" l="1"/>
  <c r="K866" i="2" s="1"/>
  <c r="F867" i="2"/>
  <c r="C867" i="2" l="1"/>
  <c r="K867" i="2" s="1"/>
  <c r="F868" i="2"/>
  <c r="C868" i="2" l="1"/>
  <c r="K868" i="2" s="1"/>
  <c r="F869" i="2"/>
  <c r="C869" i="2" l="1"/>
  <c r="K869" i="2" s="1"/>
  <c r="F870" i="2"/>
  <c r="C870" i="2" l="1"/>
  <c r="K870" i="2" s="1"/>
  <c r="F871" i="2"/>
  <c r="C871" i="2" l="1"/>
  <c r="K871" i="2" s="1"/>
  <c r="F872" i="2"/>
  <c r="C872" i="2" l="1"/>
  <c r="K872" i="2" s="1"/>
  <c r="F873" i="2"/>
  <c r="C873" i="2" l="1"/>
  <c r="K873" i="2" s="1"/>
  <c r="F874" i="2"/>
  <c r="C874" i="2" l="1"/>
  <c r="K874" i="2" s="1"/>
  <c r="F875" i="2"/>
  <c r="C875" i="2" l="1"/>
  <c r="K875" i="2" s="1"/>
  <c r="F876" i="2"/>
  <c r="C876" i="2" l="1"/>
  <c r="K876" i="2" s="1"/>
  <c r="F877" i="2"/>
  <c r="C877" i="2" l="1"/>
  <c r="K877" i="2" s="1"/>
  <c r="F878" i="2"/>
  <c r="C878" i="2" l="1"/>
  <c r="K878" i="2" s="1"/>
  <c r="F879" i="2"/>
  <c r="C879" i="2" l="1"/>
  <c r="K879" i="2" s="1"/>
  <c r="F880" i="2"/>
  <c r="C880" i="2" l="1"/>
  <c r="K880" i="2" s="1"/>
  <c r="F881" i="2"/>
  <c r="C881" i="2" l="1"/>
  <c r="K881" i="2" s="1"/>
  <c r="F882" i="2"/>
  <c r="C882" i="2" l="1"/>
  <c r="K882" i="2" s="1"/>
  <c r="F883" i="2"/>
  <c r="C883" i="2" l="1"/>
  <c r="K883" i="2" s="1"/>
  <c r="F884" i="2"/>
  <c r="C884" i="2" l="1"/>
  <c r="K884" i="2" s="1"/>
  <c r="F885" i="2"/>
  <c r="C885" i="2" l="1"/>
  <c r="K885" i="2" s="1"/>
  <c r="F886" i="2"/>
  <c r="C886" i="2" l="1"/>
  <c r="K886" i="2" s="1"/>
  <c r="F887" i="2"/>
  <c r="C887" i="2" l="1"/>
  <c r="K887" i="2" s="1"/>
  <c r="F888" i="2"/>
  <c r="C888" i="2" l="1"/>
  <c r="K888" i="2" s="1"/>
  <c r="F889" i="2"/>
  <c r="C889" i="2" l="1"/>
  <c r="K889" i="2" s="1"/>
  <c r="F890" i="2"/>
  <c r="C890" i="2" s="1"/>
  <c r="K890" i="2" s="1"/>
</calcChain>
</file>

<file path=xl/sharedStrings.xml><?xml version="1.0" encoding="utf-8"?>
<sst xmlns="http://schemas.openxmlformats.org/spreadsheetml/2006/main" count="1048" uniqueCount="287">
  <si>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</si>
  <si>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</si>
  <si>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</si>
  <si>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</si>
  <si>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</si>
  <si>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</si>
  <si>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</si>
  <si>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</si>
  <si>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</si>
  <si>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</si>
  <si>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</si>
  <si>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</si>
  <si>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</si>
  <si>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</si>
  <si>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</si>
  <si>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</si>
  <si>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</si>
  <si>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</si>
  <si>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</si>
  <si>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</si>
  <si>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</si>
  <si>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</si>
  <si>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</si>
  <si>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</si>
  <si>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</si>
  <si>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</si>
  <si>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</si>
  <si>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</si>
  <si>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</si>
  <si>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</si>
  <si>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</si>
  <si>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</si>
  <si>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</si>
  <si>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</si>
  <si>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</si>
  <si>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</si>
  <si>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</si>
  <si>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</si>
  <si>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</si>
  <si>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</si>
  <si>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</si>
  <si>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</si>
  <si>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</si>
  <si>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</si>
  <si>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</si>
  <si>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</si>
  <si>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</si>
  <si>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</si>
  <si>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</si>
  <si>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</si>
  <si>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</si>
  <si>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</si>
  <si>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</si>
  <si>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</si>
  <si>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</si>
  <si>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</si>
  <si>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</si>
  <si>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</si>
  <si>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</si>
  <si>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</si>
  <si>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</si>
  <si>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</si>
  <si>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</si>
  <si>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</si>
  <si>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</si>
  <si>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</si>
  <si>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</si>
  <si>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</si>
  <si>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</si>
  <si>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</si>
  <si>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</si>
  <si>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</si>
  <si>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</si>
  <si>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</si>
  <si>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</si>
  <si>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</si>
  <si>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</si>
  <si>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</si>
  <si>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</si>
  <si>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</si>
  <si>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</si>
  <si>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</si>
  <si>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</si>
  <si>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</si>
  <si>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</si>
  <si>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</si>
  <si>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</si>
  <si>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</si>
  <si>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</si>
  <si>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</si>
  <si>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</si>
  <si>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</si>
  <si>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</si>
  <si>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</si>
  <si>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</si>
  <si>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</si>
  <si>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</si>
  <si>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</si>
  <si>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</si>
  <si>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</si>
  <si>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</si>
  <si>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</si>
  <si>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</si>
  <si>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</si>
  <si>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</si>
  <si>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</si>
  <si>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</si>
  <si>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</si>
  <si>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</si>
  <si>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</si>
  <si>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</si>
  <si>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</si>
  <si>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</si>
  <si>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</si>
  <si>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</si>
  <si>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</si>
  <si>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</si>
  <si>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</si>
  <si>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</si>
  <si>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</si>
  <si>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</si>
  <si>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</si>
  <si>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</si>
  <si>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</si>
  <si>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</si>
  <si>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</si>
  <si>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</si>
  <si>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</si>
  <si>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</si>
  <si>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</si>
  <si>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</si>
  <si>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</si>
  <si>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</si>
  <si>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</si>
  <si>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</si>
  <si>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</si>
  <si>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</si>
  <si>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</si>
  <si>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</si>
  <si>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</si>
  <si>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</si>
  <si>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</si>
  <si>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</si>
  <si>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</si>
  <si>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</si>
  <si>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</si>
  <si>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</si>
  <si>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</si>
  <si>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</si>
  <si>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</si>
  <si>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</si>
  <si>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</si>
  <si>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</si>
  <si>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</si>
  <si>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</si>
  <si>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</si>
  <si>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</si>
  <si>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</si>
  <si>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</si>
  <si>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</si>
  <si>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</si>
  <si>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</si>
  <si>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</si>
  <si>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</si>
  <si>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</si>
  <si>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</si>
  <si>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</si>
  <si>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</si>
  <si>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</si>
  <si>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</si>
  <si>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</si>
  <si>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</si>
  <si>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</si>
  <si>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</si>
  <si>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</si>
  <si>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</si>
  <si>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</si>
  <si>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</si>
  <si>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</si>
  <si>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</si>
  <si>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</si>
  <si>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</si>
  <si>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</si>
  <si>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</si>
  <si>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</si>
  <si>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</si>
  <si>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</si>
  <si>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</si>
  <si>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</si>
  <si>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</si>
  <si>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</si>
  <si>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</si>
  <si>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</si>
  <si>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</si>
  <si>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</si>
  <si>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</si>
  <si>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</si>
  <si>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</si>
  <si>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</si>
  <si>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</si>
  <si>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</si>
  <si>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</si>
  <si>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</si>
  <si>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</si>
  <si>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</si>
  <si>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</si>
  <si>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</si>
  <si>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</si>
  <si>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</si>
  <si>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</si>
  <si>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</si>
  <si>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</si>
  <si>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</si>
  <si>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</si>
  <si>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</si>
  <si>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</si>
  <si>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</si>
  <si>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</si>
  <si>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</si>
  <si>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</si>
  <si>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</si>
  <si>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</si>
  <si>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</si>
  <si>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</si>
  <si>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</si>
  <si>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</si>
  <si>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</si>
  <si>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</si>
  <si>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</si>
  <si>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</si>
  <si>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</si>
  <si>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</si>
  <si>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</si>
  <si>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</si>
  <si>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</si>
  <si>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</si>
  <si>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</si>
  <si>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</si>
  <si>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</si>
  <si>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</si>
  <si>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</si>
  <si>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</si>
  <si>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</si>
  <si>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</si>
  <si>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</si>
  <si>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</si>
  <si>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</si>
  <si>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</si>
  <si>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</si>
  <si>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</si>
  <si>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</si>
  <si>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</si>
  <si>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</si>
  <si>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</si>
  <si>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</si>
  <si>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</si>
  <si>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</si>
  <si>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</si>
  <si>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</si>
  <si>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</si>
  <si>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Antillas Neerlandesas</t>
  </si>
  <si>
    <t>Otros</t>
  </si>
  <si>
    <t>Terr. británico en América</t>
  </si>
  <si>
    <t>Terr. francés en América</t>
  </si>
  <si>
    <t>Terr. holandés América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</si>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</sst>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6" borderId="2" xfId="0" applyFill="1" applyBorder="1"/>
    <xf numFmtId="0" fontId="5" fillId="6" borderId="0" xfId="0" applyFont="1" applyFill="1" applyAlignment="1">
      <alignment horizontal="center" vertical="top"/>
    </xf>
    <xf numFmtId="0" fontId="5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5" fillId="11" borderId="1" xfId="0" applyFont="1" applyFill="1" applyBorder="1" applyAlignment="1">
      <alignment horizontal="center"/>
    </xf>
    <xf numFmtId="0" fontId="0" fillId="11" borderId="2" xfId="0" applyFill="1" applyBorder="1"/>
    <xf numFmtId="0" fontId="2" fillId="11" borderId="0" xfId="1" applyFill="1"/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/>
    <xf numFmtId="0" fontId="5" fillId="11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103505</xdr:colOff>
      <xdr:row>0</xdr:row>
      <xdr:rowOff>38101</xdr:rowOff>
    </xdr:from>
    <xdr:to>
      <xdr:col>5</xdr:col>
      <xdr:colOff>27305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38101"/>
              <a:ext cx="4960620" cy="1546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178435</xdr:colOff>
      <xdr:row>0</xdr:row>
      <xdr:rowOff>27306</xdr:rowOff>
    </xdr:from>
    <xdr:to>
      <xdr:col>9</xdr:col>
      <xdr:colOff>125095</xdr:colOff>
      <xdr:row>8</xdr:row>
      <xdr:rowOff>86996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30481"/>
              <a:ext cx="4526280" cy="1516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152400</xdr:colOff>
      <xdr:row>0</xdr:row>
      <xdr:rowOff>0</xdr:rowOff>
    </xdr:from>
    <xdr:to>
      <xdr:col>10</xdr:col>
      <xdr:colOff>1169035</xdr:colOff>
      <xdr:row>8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1360" y="0"/>
              <a:ext cx="2423160" cy="1461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V890" totalsRowShown="0" headerRowDxfId="6">
  <autoFilter ref="A10:V890" xr:uid="{1EB939B5-BF13-4485-8A96-D15199EA19E6}"/>
  <tableColumns count="22">
    <tableColumn id="1" xr3:uid="{9405359C-2D08-4927-8309-AD9E156D9026}" name="Corr" dataDxfId="5">
      <calculatedColumnFormula>+A10+1</calculatedColumnFormula>
    </tableColumn>
    <tableColumn id="2" xr3:uid="{6916B56A-1FFB-47BD-AB36-C9A1F4A1884F}" name="Tabla Madre" dataDxfId="4">
      <calculatedColumnFormula>+B10</calculatedColumnFormula>
    </tableColumn>
    <tableColumn id="3" xr3:uid="{B08D57A8-E4F6-4FC0-AA6C-FF06B6F6F3AD}" name="Informe" dataDxfId="3">
      <calculatedColumnFormula>+F11&amp;" - "&amp;J11</calculatedColumnFormula>
    </tableColumn>
    <tableColumn id="4" xr3:uid="{4492D037-8C82-4A30-94B4-E87C336E7F84}" name="Link" dataDxfId="2">
      <calculatedColumnFormula>+"AQUÍ SE COPIA EL LINK SIN EL ID DE FILTRO"&amp;I11</calculatedColumnFormula>
    </tableColumn>
    <tableColumn id="5" xr3:uid="{D01B13B5-7D0C-4839-9CEA-E2750FCB0A15}" name="n" dataDxfId="1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0"/>
    <tableColumn id="10" xr3:uid="{301DB08E-353F-4613-B84F-C3785CA0ECB2}" name="DESCRIPCION FILTR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17" xr3:uid="{BDCE3429-9A69-428E-8B05-222179C803BA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V890"/>
  <sheetViews>
    <sheetView showGridLines="0" tabSelected="1" workbookViewId="0">
      <pane xSplit="2" ySplit="10" topLeftCell="J556" activePane="bottomRight" state="frozen"/>
      <selection pane="topRight" activeCell="C1" sqref="C1"/>
      <selection pane="bottomLeft" activeCell="A5" sqref="A5"/>
      <selection pane="bottomRight" activeCell="Q564" sqref="Q564"/>
    </sheetView>
  </sheetViews>
  <sheetFormatPr baseColWidth="10" defaultRowHeight="14.5" x14ac:dyDescent="0.35"/>
  <cols>
    <col min="1" max="1" width="6.81640625" bestFit="1" customWidth="1"/>
    <col min="2" max="2" width="9.4531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0" width="20.54296875" customWidth="1"/>
    <col min="11" max="11" width="50.36328125" bestFit="1" customWidth="1"/>
    <col min="13" max="14" width="13.54296875" customWidth="1"/>
    <col min="15" max="15" width="12.7265625" customWidth="1"/>
    <col min="16" max="18" width="13.54296875" customWidth="1"/>
    <col min="22" max="22" width="33.90625" bestFit="1" customWidth="1"/>
  </cols>
  <sheetData>
    <row r="1" spans="1:22" x14ac:dyDescent="0.35">
      <c r="I1"/>
    </row>
    <row r="2" spans="1:22" x14ac:dyDescent="0.35">
      <c r="I2"/>
    </row>
    <row r="3" spans="1:22" x14ac:dyDescent="0.35">
      <c r="I3"/>
    </row>
    <row r="4" spans="1:22" x14ac:dyDescent="0.35">
      <c r="I4"/>
    </row>
    <row r="5" spans="1:22" x14ac:dyDescent="0.35">
      <c r="I5"/>
    </row>
    <row r="6" spans="1:22" x14ac:dyDescent="0.35">
      <c r="I6"/>
    </row>
    <row r="7" spans="1:22" x14ac:dyDescent="0.35">
      <c r="I7"/>
    </row>
    <row r="8" spans="1:22" x14ac:dyDescent="0.35">
      <c r="I8"/>
    </row>
    <row r="9" spans="1:22" x14ac:dyDescent="0.35">
      <c r="I9"/>
    </row>
    <row r="10" spans="1:22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5" t="s">
        <v>48</v>
      </c>
      <c r="L10" s="26" t="s">
        <v>273</v>
      </c>
      <c r="M10" s="26" t="s">
        <v>274</v>
      </c>
      <c r="N10" s="28" t="s">
        <v>279</v>
      </c>
      <c r="O10" s="28" t="s">
        <v>281</v>
      </c>
      <c r="P10" s="28" t="s">
        <v>280</v>
      </c>
      <c r="Q10" s="28" t="s">
        <v>282</v>
      </c>
      <c r="R10" s="28" t="s">
        <v>283</v>
      </c>
      <c r="S10" s="27" t="s">
        <v>275</v>
      </c>
      <c r="T10" s="27" t="s">
        <v>276</v>
      </c>
      <c r="U10" s="27" t="s">
        <v>277</v>
      </c>
      <c r="V10" s="27" t="s">
        <v>278</v>
      </c>
    </row>
    <row r="11" spans="1:22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+"https://analytics.zoho.com/open-view/2395394000005875355?ZOHO_CRITERIA=%22Trasposicion_4.1%22.%22Regi%C3%B3n%20de%20Origen%22%20%3D%20"&amp;I11</f>
        <v>https://analytics.zoho.com/open-view/2395394000005875355?ZOHO_CRITERIA=%22Trasposicion_4.1%22.%22Regi%C3%B3n%20de%20Origen%22%20%3D%201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1" t="str">
        <f>+HYPERLINK(D11,C11)</f>
        <v>Informe Interactivo 1 - Tarapacá</v>
      </c>
    </row>
    <row r="12" spans="1:22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6" t="str">
        <f t="shared" ref="D12:D27" si="1">+"https://analytics.zoho.com/open-view/2395394000005875355?ZOHO_CRITERIA=%22Trasposicion_4.1%22.%22Regi%C3%B3n%20de%20Origen%22%20%3D%20"&amp;I12</f>
        <v>https://analytics.zoho.com/open-view/2395394000005875355?ZOHO_CRITERIA=%22Trasposicion_4.1%22.%22Regi%C3%B3n%20de%20Origen%22%20%3D%202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1" t="str">
        <f t="shared" ref="K12:K75" si="2">+HYPERLINK(D12,C12)</f>
        <v>Informe Interactivo 1 - Antofagasta</v>
      </c>
    </row>
    <row r="13" spans="1:22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6" t="str">
        <f t="shared" si="1"/>
        <v>https://analytics.zoho.com/open-view/2395394000005875355?ZOHO_CRITERIA=%22Trasposicion_4.1%22.%22Regi%C3%B3n%20de%20Origen%22%20%3D%203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1" t="str">
        <f t="shared" si="2"/>
        <v>Informe Interactivo 1 - Atacama</v>
      </c>
    </row>
    <row r="14" spans="1:22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6" t="str">
        <f t="shared" si="1"/>
        <v>https://analytics.zoho.com/open-view/2395394000005875355?ZOHO_CRITERIA=%22Trasposicion_4.1%22.%22Regi%C3%B3n%20de%20Origen%22%20%3D%204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1" t="str">
        <f t="shared" si="2"/>
        <v>Informe Interactivo 1 - Coquimbo</v>
      </c>
    </row>
    <row r="15" spans="1:22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6" t="str">
        <f t="shared" si="1"/>
        <v>https://analytics.zoho.com/open-view/2395394000005875355?ZOHO_CRITERIA=%22Trasposicion_4.1%22.%22Regi%C3%B3n%20de%20Origen%22%20%3D%205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1" t="str">
        <f t="shared" si="2"/>
        <v>Informe Interactivo 1 - Valparaíso</v>
      </c>
    </row>
    <row r="16" spans="1:22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6" t="str">
        <f t="shared" si="1"/>
        <v>https://analytics.zoho.com/open-view/2395394000005875355?ZOHO_CRITERIA=%22Trasposicion_4.1%22.%22Regi%C3%B3n%20de%20Origen%22%20%3D%206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1" t="str">
        <f t="shared" si="2"/>
        <v>Informe Interactivo 1 - O'Higgins</v>
      </c>
    </row>
    <row r="17" spans="1:11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6" t="str">
        <f t="shared" si="1"/>
        <v>https://analytics.zoho.com/open-view/2395394000005875355?ZOHO_CRITERIA=%22Trasposicion_4.1%22.%22Regi%C3%B3n%20de%20Origen%22%20%3D%207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1" t="str">
        <f t="shared" si="2"/>
        <v>Informe Interactivo 1 - Maule</v>
      </c>
    </row>
    <row r="18" spans="1:11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6" t="str">
        <f t="shared" si="1"/>
        <v>https://analytics.zoho.com/open-view/2395394000005875355?ZOHO_CRITERIA=%22Trasposicion_4.1%22.%22Regi%C3%B3n%20de%20Origen%22%20%3D%208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1" t="str">
        <f t="shared" si="2"/>
        <v>Informe Interactivo 1 - Biobío</v>
      </c>
    </row>
    <row r="19" spans="1:11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6" t="str">
        <f t="shared" si="1"/>
        <v>https://analytics.zoho.com/open-view/2395394000005875355?ZOHO_CRITERIA=%22Trasposicion_4.1%22.%22Regi%C3%B3n%20de%20Origen%22%20%3D%209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1" t="str">
        <f t="shared" si="2"/>
        <v>Informe Interactivo 1 - Araucanía</v>
      </c>
    </row>
    <row r="20" spans="1:11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6" t="str">
        <f t="shared" si="1"/>
        <v>https://analytics.zoho.com/open-view/2395394000005875355?ZOHO_CRITERIA=%22Trasposicion_4.1%22.%22Regi%C3%B3n%20de%20Origen%22%20%3D%2010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1" t="str">
        <f t="shared" si="2"/>
        <v>Informe Interactivo 1 - Los Lagos</v>
      </c>
    </row>
    <row r="21" spans="1:11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6" t="str">
        <f t="shared" si="1"/>
        <v>https://analytics.zoho.com/open-view/2395394000005875355?ZOHO_CRITERIA=%22Trasposicion_4.1%22.%22Regi%C3%B3n%20de%20Origen%22%20%3D%2011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1" t="str">
        <f t="shared" si="2"/>
        <v>Informe Interactivo 1 - Aysén</v>
      </c>
    </row>
    <row r="22" spans="1:11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6" t="str">
        <f t="shared" si="1"/>
        <v>https://analytics.zoho.com/open-view/2395394000005875355?ZOHO_CRITERIA=%22Trasposicion_4.1%22.%22Regi%C3%B3n%20de%20Origen%22%20%3D%2012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1" t="str">
        <f t="shared" si="2"/>
        <v>Informe Interactivo 1 - Magallanes</v>
      </c>
    </row>
    <row r="23" spans="1:11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6" t="str">
        <f t="shared" si="1"/>
        <v>https://analytics.zoho.com/open-view/2395394000005875355?ZOHO_CRITERIA=%22Trasposicion_4.1%22.%22Regi%C3%B3n%20de%20Origen%22%20%3D%2013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1" t="str">
        <f t="shared" si="2"/>
        <v>Informe Interactivo 1 - Metropolitana</v>
      </c>
    </row>
    <row r="24" spans="1:11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6" t="str">
        <f t="shared" si="1"/>
        <v>https://analytics.zoho.com/open-view/2395394000005875355?ZOHO_CRITERIA=%22Trasposicion_4.1%22.%22Regi%C3%B3n%20de%20Origen%22%20%3D%2014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1" t="str">
        <f t="shared" si="2"/>
        <v>Informe Interactivo 1 - Los Ríos</v>
      </c>
    </row>
    <row r="25" spans="1:11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6" t="str">
        <f t="shared" si="1"/>
        <v>https://analytics.zoho.com/open-view/2395394000005875355?ZOHO_CRITERIA=%22Trasposicion_4.1%22.%22Regi%C3%B3n%20de%20Origen%22%20%3D%2015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1" t="str">
        <f t="shared" si="2"/>
        <v>Informe Interactivo 1 - Arica y Parinacota</v>
      </c>
    </row>
    <row r="26" spans="1:11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6" t="str">
        <f t="shared" si="1"/>
        <v>https://analytics.zoho.com/open-view/2395394000005875355?ZOHO_CRITERIA=%22Trasposicion_4.1%22.%22Regi%C3%B3n%20de%20Origen%22%20%3D%2016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1" t="str">
        <f t="shared" si="2"/>
        <v>Informe Interactivo 1 - Ñuble</v>
      </c>
    </row>
    <row r="27" spans="1:11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6" t="str">
        <f t="shared" si="1"/>
        <v>https://analytics.zoho.com/open-view/2395394000005875355?ZOHO_CRITERIA=%22Trasposicion_4.1%22.%22Regi%C3%B3n%20de%20Origen%22%20%3D%2020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1" t="str">
        <f t="shared" si="2"/>
        <v>Informe Interactivo 1 - Mercadería extranjera nacionalizada</v>
      </c>
    </row>
    <row r="28" spans="1:11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+"https://analytics.zoho.com/open-view/2395394000005884714?ZOHO_CRITERIA=%22Trasposicion_4.1%22.%22Id_Categor%C3%ADa%22%20%3D%20"&amp;I28</f>
        <v>https://analytics.zoho.com/open-view/2395394000005884714?ZOHO_CRITERIA=%22Trasposicion_4.1%22.%22Id_Categor%C3%ADa%22%20%3D%20100101001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K28" s="1" t="str">
        <f t="shared" si="2"/>
        <v>Informe Interactivo 2 - Arándano</v>
      </c>
    </row>
    <row r="29" spans="1:11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6" t="str">
        <f t="shared" ref="D29:D64" si="10">+"https://analytics.zoho.com/open-view/2395394000005884714?ZOHO_CRITERIA=%22Trasposicion_4.1%22.%22Id_Categor%C3%ADa%22%20%3D%20"&amp;I29</f>
        <v>https://analytics.zoho.com/open-view/2395394000005884714?ZOHO_CRITERIA=%22Trasposicion_4.1%22.%22Id_Categor%C3%ADa%22%20%3D%20100101004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K29" s="1" t="str">
        <f t="shared" si="2"/>
        <v>Informe Interactivo 2 - Frambuesa</v>
      </c>
    </row>
    <row r="30" spans="1:11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6" t="str">
        <f t="shared" si="10"/>
        <v>https://analytics.zoho.com/open-view/2395394000005884714?ZOHO_CRITERIA=%22Trasposicion_4.1%22.%22Id_Categor%C3%ADa%22%20%3D%20100101006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K30" s="1" t="str">
        <f t="shared" si="2"/>
        <v>Informe Interactivo 2 - Higo</v>
      </c>
    </row>
    <row r="31" spans="1:11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6" t="str">
        <f t="shared" si="10"/>
        <v>https://analytics.zoho.com/open-view/2395394000005884714?ZOHO_CRITERIA=%22Trasposicion_4.1%22.%22Id_Categor%C3%ADa%22%20%3D%20100101007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K31" s="1" t="str">
        <f t="shared" si="2"/>
        <v>Informe Interactivo 2 - Kiwi</v>
      </c>
    </row>
    <row r="32" spans="1:11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6" t="str">
        <f t="shared" si="10"/>
        <v>https://analytics.zoho.com/open-view/2395394000005884714?ZOHO_CRITERIA=%22Trasposicion_4.1%22.%22Id_Categor%C3%ADa%22%20%3D%20100101008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K32" s="1" t="str">
        <f t="shared" si="2"/>
        <v>Informe Interactivo 2 - Mora</v>
      </c>
    </row>
    <row r="33" spans="1:11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6" t="str">
        <f t="shared" si="10"/>
        <v>https://analytics.zoho.com/open-view/2395394000005884714?ZOHO_CRITERIA=%22Trasposicion_4.1%22.%22Id_Categor%C3%ADa%22%20%3D%20100101011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K33" s="1" t="str">
        <f t="shared" si="2"/>
        <v>Informe Interactivo 2 - Otros berries</v>
      </c>
    </row>
    <row r="34" spans="1:11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6" t="str">
        <f t="shared" si="10"/>
        <v>https://analytics.zoho.com/open-view/2395394000005884714?ZOHO_CRITERIA=%22Trasposicion_4.1%22.%22Id_Categor%C3%ADa%22%20%3D%20100102003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K34" s="1" t="str">
        <f t="shared" si="2"/>
        <v>Informe Interactivo 2 - Limón</v>
      </c>
    </row>
    <row r="35" spans="1:11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6" t="str">
        <f t="shared" si="10"/>
        <v>https://analytics.zoho.com/open-view/2395394000005884714?ZOHO_CRITERIA=%22Trasposicion_4.1%22.%22Id_Categor%C3%ADa%22%20%3D%20100102004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K35" s="1" t="str">
        <f t="shared" si="2"/>
        <v>Informe Interactivo 2 - Mandarina</v>
      </c>
    </row>
    <row r="36" spans="1:11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6" t="str">
        <f t="shared" si="10"/>
        <v>https://analytics.zoho.com/open-view/2395394000005884714?ZOHO_CRITERIA=%22Trasposicion_4.1%22.%22Id_Categor%C3%ADa%22%20%3D%20100102005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K36" s="1" t="str">
        <f t="shared" si="2"/>
        <v>Informe Interactivo 2 - Naranja</v>
      </c>
    </row>
    <row r="37" spans="1:11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6" t="str">
        <f t="shared" si="10"/>
        <v>https://analytics.zoho.com/open-view/2395394000005884714?ZOHO_CRITERIA=%22Trasposicion_4.1%22.%22Id_Categor%C3%ADa%22%20%3D%20100102006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K37" s="1" t="str">
        <f t="shared" si="2"/>
        <v>Informe Interactivo 2 - Pomelo</v>
      </c>
    </row>
    <row r="38" spans="1:11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6" t="str">
        <f t="shared" si="10"/>
        <v>https://analytics.zoho.com/open-view/2395394000005884714?ZOHO_CRITERIA=%22Trasposicion_4.1%22.%22Id_Categor%C3%ADa%22%20%3D%20100102008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K38" s="1" t="str">
        <f t="shared" si="2"/>
        <v>Informe Interactivo 2 - Otros cítricos</v>
      </c>
    </row>
    <row r="39" spans="1:11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6" t="str">
        <f t="shared" si="10"/>
        <v>https://analytics.zoho.com/open-view/2395394000005884714?ZOHO_CRITERIA=%22Trasposicion_4.1%22.%22Id_Categor%C3%ADa%22%20%3D%20100103001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K39" s="1" t="str">
        <f t="shared" si="2"/>
        <v>Informe Interactivo 2 - Cereza</v>
      </c>
    </row>
    <row r="40" spans="1:11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6" t="str">
        <f t="shared" si="10"/>
        <v>https://analytics.zoho.com/open-view/2395394000005884714?ZOHO_CRITERIA=%22Trasposicion_4.1%22.%22Id_Categor%C3%ADa%22%20%3D%20100103002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K40" s="1" t="str">
        <f t="shared" si="2"/>
        <v>Informe Interactivo 2 - Ciruela</v>
      </c>
    </row>
    <row r="41" spans="1:11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6" t="str">
        <f t="shared" si="10"/>
        <v>https://analytics.zoho.com/open-view/2395394000005884714?ZOHO_CRITERIA=%22Trasposicion_4.1%22.%22Id_Categor%C3%ADa%22%20%3D%20100103003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K41" s="1" t="str">
        <f t="shared" si="2"/>
        <v>Informe Interactivo 2 - Damasco</v>
      </c>
    </row>
    <row r="42" spans="1:11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6" t="str">
        <f t="shared" si="10"/>
        <v>https://analytics.zoho.com/open-view/2395394000005884714?ZOHO_CRITERIA=%22Trasposicion_4.1%22.%22Id_Categor%C3%ADa%22%20%3D%20100103004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K42" s="1" t="str">
        <f t="shared" si="2"/>
        <v>Informe Interactivo 2 - Durazno</v>
      </c>
    </row>
    <row r="43" spans="1:11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6" t="str">
        <f t="shared" si="10"/>
        <v>https://analytics.zoho.com/open-view/2395394000005884714?ZOHO_CRITERIA=%22Trasposicion_4.1%22.%22Id_Categor%C3%ADa%22%20%3D%20100103006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K43" s="1" t="str">
        <f t="shared" si="2"/>
        <v>Informe Interactivo 2 - Nectarín</v>
      </c>
    </row>
    <row r="44" spans="1:11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6" t="str">
        <f t="shared" si="10"/>
        <v>https://analytics.zoho.com/open-view/2395394000005884714?ZOHO_CRITERIA=%22Trasposicion_4.1%22.%22Id_Categor%C3%ADa%22%20%3D%20100104002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K44" s="1" t="str">
        <f t="shared" si="2"/>
        <v>Informe Interactivo 2 - Manzana</v>
      </c>
    </row>
    <row r="45" spans="1:11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6" t="str">
        <f t="shared" si="10"/>
        <v>https://analytics.zoho.com/open-view/2395394000005884714?ZOHO_CRITERIA=%22Trasposicion_4.1%22.%22Id_Categor%C3%ADa%22%20%3D%20100104003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K45" s="1" t="str">
        <f t="shared" si="2"/>
        <v>Informe Interactivo 2 - Membrillo</v>
      </c>
    </row>
    <row r="46" spans="1:11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6" t="str">
        <f t="shared" si="10"/>
        <v>https://analytics.zoho.com/open-view/2395394000005884714?ZOHO_CRITERIA=%22Trasposicion_4.1%22.%22Id_Categor%C3%ADa%22%20%3D%20100104005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K46" s="1" t="str">
        <f t="shared" si="2"/>
        <v>Informe Interactivo 2 - Pera</v>
      </c>
    </row>
    <row r="47" spans="1:11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6" t="str">
        <f t="shared" si="10"/>
        <v>https://analytics.zoho.com/open-view/2395394000005884714?ZOHO_CRITERIA=%22Trasposicion_4.1%22.%22Id_Categor%C3%ADa%22%20%3D%20100105001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K47" s="1" t="str">
        <f t="shared" si="2"/>
        <v>Informe Interactivo 2 - Almendra</v>
      </c>
    </row>
    <row r="48" spans="1:11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6" t="str">
        <f t="shared" si="10"/>
        <v>https://analytics.zoho.com/open-view/2395394000005884714?ZOHO_CRITERIA=%22Trasposicion_4.1%22.%22Id_Categor%C3%ADa%22%20%3D%20100105002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K48" s="1" t="str">
        <f t="shared" si="2"/>
        <v>Informe Interactivo 2 - Avellana</v>
      </c>
    </row>
    <row r="49" spans="1:11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6" t="str">
        <f t="shared" si="10"/>
        <v>https://analytics.zoho.com/open-view/2395394000005884714?ZOHO_CRITERIA=%22Trasposicion_4.1%22.%22Id_Categor%C3%ADa%22%20%3D%20100105003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K49" s="1" t="str">
        <f t="shared" si="2"/>
        <v>Informe Interactivo 2 - Castaña</v>
      </c>
    </row>
    <row r="50" spans="1:11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6" t="str">
        <f t="shared" si="10"/>
        <v>https://analytics.zoho.com/open-view/2395394000005884714?ZOHO_CRITERIA=%22Trasposicion_4.1%22.%22Id_Categor%C3%ADa%22%20%3D%20100105004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K50" s="1" t="str">
        <f t="shared" si="2"/>
        <v>Informe Interactivo 2 - Nuez</v>
      </c>
    </row>
    <row r="51" spans="1:11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6" t="str">
        <f t="shared" si="10"/>
        <v>https://analytics.zoho.com/open-view/2395394000005884714?ZOHO_CRITERIA=%22Trasposicion_4.1%22.%22Id_Categor%C3%ADa%22%20%3D%20100105005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K51" s="1" t="str">
        <f t="shared" si="2"/>
        <v>Informe Interactivo 2 - Pistacho</v>
      </c>
    </row>
    <row r="52" spans="1:11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6" t="str">
        <f t="shared" si="10"/>
        <v>https://analytics.zoho.com/open-view/2395394000005884714?ZOHO_CRITERIA=%22Trasposicion_4.1%22.%22Id_Categor%C3%ADa%22%20%3D%20100105006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K52" s="1" t="str">
        <f t="shared" si="2"/>
        <v>Informe Interactivo 2 - Otros frutos secos</v>
      </c>
    </row>
    <row r="53" spans="1:11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6" t="str">
        <f t="shared" si="10"/>
        <v>https://analytics.zoho.com/open-view/2395394000005884714?ZOHO_CRITERIA=%22Trasposicion_4.1%22.%22Id_Categor%C3%ADa%22%20%3D%20100106001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K53" s="1" t="str">
        <f t="shared" si="2"/>
        <v>Informe Interactivo 2 - Olivo</v>
      </c>
    </row>
    <row r="54" spans="1:11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6" t="str">
        <f t="shared" si="10"/>
        <v>https://analytics.zoho.com/open-view/2395394000005884714?ZOHO_CRITERIA=%22Trasposicion_4.1%22.%22Id_Categor%C3%ADa%22%20%3D%20100106002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K54" s="1" t="str">
        <f t="shared" si="2"/>
        <v>Informe Interactivo 2 - Palta</v>
      </c>
    </row>
    <row r="55" spans="1:11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6" t="str">
        <f t="shared" si="10"/>
        <v>https://analytics.zoho.com/open-view/2395394000005884714?ZOHO_CRITERIA=%22Trasposicion_4.1%22.%22Id_Categor%C3%ADa%22%20%3D%20100107002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K55" s="1" t="str">
        <f t="shared" si="2"/>
        <v>Informe Interactivo 2 - Chirimoya</v>
      </c>
    </row>
    <row r="56" spans="1:11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6" t="str">
        <f t="shared" si="10"/>
        <v>https://analytics.zoho.com/open-view/2395394000005884714?ZOHO_CRITERIA=%22Trasposicion_4.1%22.%22Id_Categor%C3%ADa%22%20%3D%20100107012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K56" s="1" t="str">
        <f t="shared" si="2"/>
        <v>Informe Interactivo 2 - Otros frutos</v>
      </c>
    </row>
    <row r="57" spans="1:11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6" t="str">
        <f t="shared" si="10"/>
        <v>https://analytics.zoho.com/open-view/2395394000005884714?ZOHO_CRITERIA=%22Trasposicion_4.1%22.%22Id_Categor%C3%ADa%22%20%3D%20100107013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K57" s="1" t="str">
        <f t="shared" si="2"/>
        <v>Informe Interactivo 2 - Plumcots</v>
      </c>
    </row>
    <row r="58" spans="1:11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6" t="str">
        <f t="shared" si="10"/>
        <v>https://analytics.zoho.com/open-view/2395394000005884714?ZOHO_CRITERIA=%22Trasposicion_4.1%22.%22Id_Categor%C3%ADa%22%20%3D%20100108002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K58" s="1" t="str">
        <f t="shared" si="2"/>
        <v>Informe Interactivo 2 - Mango</v>
      </c>
    </row>
    <row r="59" spans="1:11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6" t="str">
        <f t="shared" si="10"/>
        <v>https://analytics.zoho.com/open-view/2395394000005884714?ZOHO_CRITERIA=%22Trasposicion_4.1%22.%22Id_Categor%C3%ADa%22%20%3D%20100108004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K59" s="1" t="str">
        <f t="shared" si="2"/>
        <v>Informe Interactivo 2 - Papaya</v>
      </c>
    </row>
    <row r="60" spans="1:11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6" t="str">
        <f t="shared" si="10"/>
        <v>https://analytics.zoho.com/open-view/2395394000005884714?ZOHO_CRITERIA=%22Trasposicion_4.1%22.%22Id_Categor%C3%ADa%22%20%3D%20100108005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K60" s="1" t="str">
        <f t="shared" si="2"/>
        <v>Informe Interactivo 2 - Piña</v>
      </c>
    </row>
    <row r="61" spans="1:11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6" t="str">
        <f t="shared" si="10"/>
        <v>https://analytics.zoho.com/open-view/2395394000005884714?ZOHO_CRITERIA=%22Trasposicion_4.1%22.%22Id_Categor%C3%ADa%22%20%3D%20100108006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K61" s="1" t="str">
        <f t="shared" si="2"/>
        <v>Informe Interactivo 2 - Plátano</v>
      </c>
    </row>
    <row r="62" spans="1:11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6" t="str">
        <f t="shared" si="10"/>
        <v>https://analytics.zoho.com/open-view/2395394000005884714?ZOHO_CRITERIA=%22Trasposicion_4.1%22.%22Id_Categor%C3%ADa%22%20%3D%20100108007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K62" s="1" t="str">
        <f t="shared" si="2"/>
        <v>Informe Interactivo 2 - Coco</v>
      </c>
    </row>
    <row r="63" spans="1:11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6" t="str">
        <f t="shared" si="10"/>
        <v>https://analytics.zoho.com/open-view/2395394000005884714?ZOHO_CRITERIA=%22Trasposicion_4.1%22.%22Id_Categor%C3%ADa%22%20%3D%20100109001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K63" s="1" t="str">
        <f t="shared" si="2"/>
        <v>Informe Interactivo 2 - Uva</v>
      </c>
    </row>
    <row r="64" spans="1:11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6" t="str">
        <f t="shared" si="10"/>
        <v>https://analytics.zoho.com/open-view/2395394000005884714?ZOHO_CRITERIA=%22Trasposicion_4.1%22.%22Id_Categor%C3%ADa%22%20%3D%20100112025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K64" s="1" t="str">
        <f t="shared" si="2"/>
        <v>Informe Interactivo 2 - Frutilla</v>
      </c>
    </row>
    <row r="65" spans="1:11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+"https://analytics.zoho.com/open-view/2395394000005886391?ZOHO_CRITERIA=%22Trasposicion_4.1%22.%22C%C3%B3digo_Pa%C3%ADs%22%20%3D%20'"&amp;I65&amp;"'"</f>
        <v>https://analytics.zoho.com/open-view/2395394000005886391?ZOHO_CRITERIA=%22Trasposicion_4.1%22.%22C%C3%B3digo_Pa%C3%ADs%22%20%3D%20'DOM'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1" t="str">
        <f>+HYPERLINK(D65,C65)</f>
        <v>Informe Interactivo 3 - República Dominicana</v>
      </c>
    </row>
    <row r="66" spans="1:11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 t="shared" ref="D66:D129" si="16"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K66" s="1" t="str">
        <f t="shared" si="2"/>
        <v>Informe Interactivo 3 - Marruecos</v>
      </c>
    </row>
    <row r="67" spans="1:11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si="16"/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K67" s="1" t="str">
        <f t="shared" si="2"/>
        <v>Informe Interactivo 3 - Aruba</v>
      </c>
    </row>
    <row r="68" spans="1:11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K68" s="1" t="str">
        <f t="shared" si="2"/>
        <v>Informe Interactivo 3 - Emiratos Árabes Unidos</v>
      </c>
    </row>
    <row r="69" spans="1:11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K69" s="1" t="str">
        <f t="shared" si="2"/>
        <v>Informe Interactivo 3 - Argentina</v>
      </c>
    </row>
    <row r="70" spans="1:11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K70" s="1" t="str">
        <f t="shared" si="2"/>
        <v>Informe Interactivo 3 - Australia</v>
      </c>
    </row>
    <row r="71" spans="1:11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K71" s="1" t="str">
        <f t="shared" si="2"/>
        <v>Informe Interactivo 3 - Austria</v>
      </c>
    </row>
    <row r="72" spans="1:11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K72" s="1" t="str">
        <f t="shared" si="2"/>
        <v>Informe Interactivo 3 - Azerbaiyán</v>
      </c>
    </row>
    <row r="73" spans="1:11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K73" s="1" t="str">
        <f t="shared" si="2"/>
        <v>Informe Interactivo 3 - Bélgica</v>
      </c>
    </row>
    <row r="74" spans="1:11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K74" s="1" t="str">
        <f t="shared" si="2"/>
        <v>Informe Interactivo 3 - Baréin</v>
      </c>
    </row>
    <row r="75" spans="1:11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K75" s="1" t="str">
        <f t="shared" si="2"/>
        <v>Informe Interactivo 3 - Bielorrusia</v>
      </c>
    </row>
    <row r="76" spans="1:11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K76" s="1" t="str">
        <f t="shared" ref="K76:K139" si="17">+HYPERLINK(D76,C76)</f>
        <v>Informe Interactivo 3 - Bolivia</v>
      </c>
    </row>
    <row r="77" spans="1:11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K77" s="1" t="str">
        <f t="shared" si="17"/>
        <v>Informe Interactivo 3 - Brasil</v>
      </c>
    </row>
    <row r="78" spans="1:11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K78" s="1" t="str">
        <f t="shared" si="17"/>
        <v>Informe Interactivo 3 - Canadá</v>
      </c>
    </row>
    <row r="79" spans="1:11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K79" s="1" t="str">
        <f t="shared" si="17"/>
        <v>Informe Interactivo 3 - Suiza</v>
      </c>
    </row>
    <row r="80" spans="1:11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K80" s="1" t="str">
        <f t="shared" si="17"/>
        <v>Informe Interactivo 3 - China</v>
      </c>
    </row>
    <row r="81" spans="1:11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K81" s="1" t="str">
        <f t="shared" si="17"/>
        <v>Informe Interactivo 3 - Colombia</v>
      </c>
    </row>
    <row r="82" spans="1:11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K82" s="1" t="str">
        <f t="shared" si="17"/>
        <v>Informe Interactivo 3 - Costa Rica</v>
      </c>
    </row>
    <row r="83" spans="1:11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K83" s="1" t="str">
        <f t="shared" si="17"/>
        <v>Informe Interactivo 3 - Cuba</v>
      </c>
    </row>
    <row r="84" spans="1:11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K84" s="1" t="str">
        <f t="shared" si="17"/>
        <v>Informe Interactivo 3 - República Checa</v>
      </c>
    </row>
    <row r="85" spans="1:11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K85" s="1" t="str">
        <f t="shared" si="17"/>
        <v>Informe Interactivo 3 - Alemania</v>
      </c>
    </row>
    <row r="86" spans="1:11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K86" s="1" t="str">
        <f t="shared" si="17"/>
        <v>Informe Interactivo 3 - Dinamarca</v>
      </c>
    </row>
    <row r="87" spans="1:11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K87" s="1" t="str">
        <f t="shared" si="17"/>
        <v>Informe Interactivo 3 - Argelia</v>
      </c>
    </row>
    <row r="88" spans="1:11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K88" s="1" t="str">
        <f t="shared" si="17"/>
        <v>Informe Interactivo 3 - Ecuador</v>
      </c>
    </row>
    <row r="89" spans="1:11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K89" s="1" t="str">
        <f t="shared" si="17"/>
        <v>Informe Interactivo 3 - Egipto</v>
      </c>
    </row>
    <row r="90" spans="1:11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K90" s="1" t="str">
        <f t="shared" si="17"/>
        <v>Informe Interactivo 3 - España</v>
      </c>
    </row>
    <row r="91" spans="1:11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K91" s="1" t="str">
        <f t="shared" si="17"/>
        <v>Informe Interactivo 3 - Estonia</v>
      </c>
    </row>
    <row r="92" spans="1:11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K92" s="1" t="str">
        <f t="shared" si="17"/>
        <v>Informe Interactivo 3 - Finlandia</v>
      </c>
    </row>
    <row r="93" spans="1:11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K93" s="1" t="str">
        <f t="shared" si="17"/>
        <v>Informe Interactivo 3 - Francia</v>
      </c>
    </row>
    <row r="94" spans="1:11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K94" s="1" t="str">
        <f t="shared" si="17"/>
        <v>Informe Interactivo 3 - Reino Unido</v>
      </c>
    </row>
    <row r="95" spans="1:11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K95" s="1" t="str">
        <f t="shared" si="17"/>
        <v>Informe Interactivo 3 - Grecia</v>
      </c>
    </row>
    <row r="96" spans="1:11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K96" s="1" t="str">
        <f t="shared" si="17"/>
        <v>Informe Interactivo 3 - Guatemala</v>
      </c>
    </row>
    <row r="97" spans="1:11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K97" s="1" t="str">
        <f t="shared" si="17"/>
        <v>Informe Interactivo 3 - Hong Kong</v>
      </c>
    </row>
    <row r="98" spans="1:11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K98" s="1" t="str">
        <f t="shared" si="17"/>
        <v>Informe Interactivo 3 - Honduras</v>
      </c>
    </row>
    <row r="99" spans="1:11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K99" s="1" t="str">
        <f t="shared" si="17"/>
        <v>Informe Interactivo 3 - Haití</v>
      </c>
    </row>
    <row r="100" spans="1:11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K100" s="1" t="str">
        <f t="shared" si="17"/>
        <v>Informe Interactivo 3 - Hungría</v>
      </c>
    </row>
    <row r="101" spans="1:11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K101" s="1" t="str">
        <f t="shared" si="17"/>
        <v>Informe Interactivo 3 - Indonesia</v>
      </c>
    </row>
    <row r="102" spans="1:11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K102" s="1" t="str">
        <f t="shared" si="17"/>
        <v>Informe Interactivo 3 - India</v>
      </c>
    </row>
    <row r="103" spans="1:11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K103" s="1" t="str">
        <f t="shared" si="17"/>
        <v>Informe Interactivo 3 - Irlanda</v>
      </c>
    </row>
    <row r="104" spans="1:11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K104" s="1" t="str">
        <f t="shared" si="17"/>
        <v>Informe Interactivo 3 - Israel</v>
      </c>
    </row>
    <row r="105" spans="1:11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K105" s="1" t="str">
        <f t="shared" si="17"/>
        <v>Informe Interactivo 3 - Italia</v>
      </c>
    </row>
    <row r="106" spans="1:11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K106" s="1" t="str">
        <f t="shared" si="17"/>
        <v>Informe Interactivo 3 - Jordania</v>
      </c>
    </row>
    <row r="107" spans="1:11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K107" s="1" t="str">
        <f t="shared" si="17"/>
        <v>Informe Interactivo 3 - Japón</v>
      </c>
    </row>
    <row r="108" spans="1:11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K108" s="1" t="str">
        <f t="shared" si="17"/>
        <v>Informe Interactivo 3 - Kazajistán</v>
      </c>
    </row>
    <row r="109" spans="1:11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K109" s="1" t="str">
        <f t="shared" si="17"/>
        <v>Informe Interactivo 3 - Corea del Sur</v>
      </c>
    </row>
    <row r="110" spans="1:11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K110" s="1" t="str">
        <f t="shared" si="17"/>
        <v>Informe Interactivo 3 - Kuwait</v>
      </c>
    </row>
    <row r="111" spans="1:11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K111" s="1" t="str">
        <f t="shared" si="17"/>
        <v>Informe Interactivo 3 - Líbano</v>
      </c>
    </row>
    <row r="112" spans="1:11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K112" s="1" t="str">
        <f t="shared" si="17"/>
        <v>Informe Interactivo 3 - Libia</v>
      </c>
    </row>
    <row r="113" spans="1:11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K113" s="1" t="str">
        <f t="shared" si="17"/>
        <v>Informe Interactivo 3 - Sri Lanka</v>
      </c>
    </row>
    <row r="114" spans="1:11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K114" s="1" t="str">
        <f t="shared" si="17"/>
        <v>Informe Interactivo 3 - Lituania</v>
      </c>
    </row>
    <row r="115" spans="1:11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K115" s="1" t="str">
        <f t="shared" si="17"/>
        <v>Informe Interactivo 3 - Letonia</v>
      </c>
    </row>
    <row r="116" spans="1:11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K116" s="1" t="str">
        <f t="shared" si="17"/>
        <v>Informe Interactivo 3 - Macao</v>
      </c>
    </row>
    <row r="117" spans="1:11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K117" s="1" t="str">
        <f t="shared" si="17"/>
        <v>Informe Interactivo 3 - México</v>
      </c>
    </row>
    <row r="118" spans="1:11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K118" s="1" t="str">
        <f t="shared" si="17"/>
        <v>Informe Interactivo 3 - Martinica</v>
      </c>
    </row>
    <row r="119" spans="1:11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K119" s="1" t="str">
        <f t="shared" si="17"/>
        <v>Informe Interactivo 3 - Malaui</v>
      </c>
    </row>
    <row r="120" spans="1:11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K120" s="1" t="str">
        <f t="shared" si="17"/>
        <v>Informe Interactivo 3 - Malasia</v>
      </c>
    </row>
    <row r="121" spans="1:11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K121" s="1" t="str">
        <f t="shared" si="17"/>
        <v>Informe Interactivo 3 - Nueva Caledonia</v>
      </c>
    </row>
    <row r="122" spans="1:11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K122" s="1" t="str">
        <f t="shared" si="17"/>
        <v>Informe Interactivo 3 - Nicaragua</v>
      </c>
    </row>
    <row r="123" spans="1:11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K123" s="1" t="str">
        <f t="shared" si="17"/>
        <v>Informe Interactivo 3 - Países Bajos</v>
      </c>
    </row>
    <row r="124" spans="1:11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K124" s="1" t="str">
        <f t="shared" si="17"/>
        <v>Informe Interactivo 3 - Noruega</v>
      </c>
    </row>
    <row r="125" spans="1:11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K125" s="1" t="str">
        <f t="shared" si="17"/>
        <v>Informe Interactivo 3 - Nueva Zelanda</v>
      </c>
    </row>
    <row r="126" spans="1:11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K126" s="1" t="str">
        <f t="shared" si="17"/>
        <v>Informe Interactivo 3 - Omán</v>
      </c>
    </row>
    <row r="127" spans="1:11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K127" s="1" t="str">
        <f t="shared" si="17"/>
        <v>Informe Interactivo 3 - Panamá</v>
      </c>
    </row>
    <row r="128" spans="1:11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K128" s="1" t="str">
        <f t="shared" si="17"/>
        <v>Informe Interactivo 3 - Perú</v>
      </c>
    </row>
    <row r="129" spans="1:11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K129" s="1" t="str">
        <f t="shared" si="17"/>
        <v>Informe Interactivo 3 - Filipinas</v>
      </c>
    </row>
    <row r="130" spans="1:11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K130" s="1" t="str">
        <f t="shared" si="17"/>
        <v>Informe Interactivo 3 - Polonia</v>
      </c>
    </row>
    <row r="131" spans="1:11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K131" s="1" t="str">
        <f t="shared" si="17"/>
        <v>Informe Interactivo 3 - Puerto Rico</v>
      </c>
    </row>
    <row r="132" spans="1:11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K132" s="1" t="str">
        <f t="shared" si="17"/>
        <v>Informe Interactivo 3 - Portugal</v>
      </c>
    </row>
    <row r="133" spans="1:11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K133" s="1" t="str">
        <f t="shared" si="17"/>
        <v>Informe Interactivo 3 - Paraguay</v>
      </c>
    </row>
    <row r="134" spans="1:11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K134" s="1" t="str">
        <f t="shared" si="17"/>
        <v>Informe Interactivo 3 - Rumania</v>
      </c>
    </row>
    <row r="135" spans="1:11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K135" s="1" t="str">
        <f t="shared" si="17"/>
        <v>Informe Interactivo 3 - Rusia</v>
      </c>
    </row>
    <row r="136" spans="1:11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K136" s="1" t="str">
        <f t="shared" si="17"/>
        <v>Informe Interactivo 3 - Arabia Saudita</v>
      </c>
    </row>
    <row r="137" spans="1:11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K137" s="1" t="str">
        <f t="shared" si="17"/>
        <v>Informe Interactivo 3 - Singapur</v>
      </c>
    </row>
    <row r="138" spans="1:11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K138" s="1" t="str">
        <f t="shared" si="17"/>
        <v>Informe Interactivo 3 - El Salvador</v>
      </c>
    </row>
    <row r="139" spans="1:11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K139" s="1" t="str">
        <f t="shared" si="17"/>
        <v>Informe Interactivo 3 - Eslovaquia</v>
      </c>
    </row>
    <row r="140" spans="1:11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K140" s="1" t="str">
        <f t="shared" ref="K140:K203" si="26">+HYPERLINK(D140,C140)</f>
        <v>Informe Interactivo 3 - Eslovenia</v>
      </c>
    </row>
    <row r="141" spans="1:11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K141" s="1" t="str">
        <f t="shared" si="26"/>
        <v>Informe Interactivo 3 - Suecia</v>
      </c>
    </row>
    <row r="142" spans="1:11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K142" s="1" t="str">
        <f t="shared" si="26"/>
        <v>Informe Interactivo 3 - Tailandia</v>
      </c>
    </row>
    <row r="143" spans="1:11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K143" s="1" t="str">
        <f t="shared" si="26"/>
        <v>Informe Interactivo 3 - Turquía</v>
      </c>
    </row>
    <row r="144" spans="1:11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K144" s="1" t="str">
        <f t="shared" si="26"/>
        <v>Informe Interactivo 3 - Taiwán</v>
      </c>
    </row>
    <row r="145" spans="1:11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K145" s="1" t="str">
        <f t="shared" si="26"/>
        <v>Informe Interactivo 3 - Ucrania</v>
      </c>
    </row>
    <row r="146" spans="1:11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K146" s="1" t="str">
        <f t="shared" si="26"/>
        <v>Informe Interactivo 3 - Uruguay</v>
      </c>
    </row>
    <row r="147" spans="1:11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K147" s="1" t="str">
        <f t="shared" si="26"/>
        <v>Informe Interactivo 3 - Estados Unidos</v>
      </c>
    </row>
    <row r="148" spans="1:11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K148" s="1" t="str">
        <f t="shared" si="26"/>
        <v>Informe Interactivo 3 - Venezuela</v>
      </c>
    </row>
    <row r="149" spans="1:11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K149" s="1" t="str">
        <f t="shared" si="26"/>
        <v>Informe Interactivo 3 - Vietnam</v>
      </c>
    </row>
    <row r="150" spans="1:11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K150" s="1" t="str">
        <f t="shared" si="26"/>
        <v>Informe Interactivo 3 - Sudáfrica</v>
      </c>
    </row>
    <row r="151" spans="1:11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+"https://analytics.zoho.com/open-view/2395394000005888643?ZOHO_CRITERIA=%22Trasposicion_4.1%22.%22Id_Procesamiento%22%20%3D%20"&amp;I151</f>
        <v>https://analytics.zoho.com/open-view/2395394000005888643?ZOHO_CRITERIA=%22Trasposicion_4.1%22.%22Id_Procesamiento%22%20%3D%201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1" t="str">
        <f t="shared" si="26"/>
        <v>Informe Interactivo 4 - Aceites</v>
      </c>
    </row>
    <row r="152" spans="1:11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6" t="str">
        <f t="shared" ref="D152:D157" si="28">+"https://analytics.zoho.com/open-view/2395394000005888643?ZOHO_CRITERIA=%22Trasposicion_4.1%22.%22Id_Procesamiento%22%20%3D%20"&amp;I152</f>
        <v>https://analytics.zoho.com/open-view/2395394000005888643?ZOHO_CRITERIA=%22Trasposicion_4.1%22.%22Id_Procesamiento%22%20%3D%202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K152" s="1" t="str">
        <f t="shared" si="26"/>
        <v>Informe Interactivo 4 - Congelados</v>
      </c>
    </row>
    <row r="153" spans="1:11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6" t="str">
        <f t="shared" si="28"/>
        <v>https://analytics.zoho.com/open-view/2395394000005888643?ZOHO_CRITERIA=%22Trasposicion_4.1%22.%22Id_Procesamiento%22%20%3D%203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K153" s="1" t="str">
        <f t="shared" si="26"/>
        <v>Informe Interactivo 4 - Conservas</v>
      </c>
    </row>
    <row r="154" spans="1:11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6" t="str">
        <f t="shared" si="28"/>
        <v>https://analytics.zoho.com/open-view/2395394000005888643?ZOHO_CRITERIA=%22Trasposicion_4.1%22.%22Id_Procesamiento%22%20%3D%204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K154" s="1" t="str">
        <f t="shared" si="26"/>
        <v>Informe Interactivo 4 - Deshidratados</v>
      </c>
    </row>
    <row r="155" spans="1:11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6" t="str">
        <f t="shared" si="28"/>
        <v>https://analytics.zoho.com/open-view/2395394000005888643?ZOHO_CRITERIA=%22Trasposicion_4.1%22.%22Id_Procesamiento%22%20%3D%205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K155" s="1" t="str">
        <f t="shared" si="26"/>
        <v>Informe Interactivo 4 - Fresca</v>
      </c>
    </row>
    <row r="156" spans="1:11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6" t="str">
        <f t="shared" si="28"/>
        <v>https://analytics.zoho.com/open-view/2395394000005888643?ZOHO_CRITERIA=%22Trasposicion_4.1%22.%22Id_Procesamiento%22%20%3D%206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K156" s="1" t="str">
        <f t="shared" si="26"/>
        <v>Informe Interactivo 4 - Frutos secos</v>
      </c>
    </row>
    <row r="157" spans="1:11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6" t="str">
        <f t="shared" si="28"/>
        <v>https://analytics.zoho.com/open-view/2395394000005888643?ZOHO_CRITERIA=%22Trasposicion_4.1%22.%22Id_Procesamiento%22%20%3D%207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K157" s="1" t="str">
        <f t="shared" si="26"/>
        <v>Informe Interactivo 4 - Jugos</v>
      </c>
    </row>
    <row r="158" spans="1:11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+"https://analytics.zoho.com/open-view/2395394000005898292?ZOHO_CRITERIA=%22Trasposicion_4.1%22.%22Regi%C3%B3n%20de%20Origen%22%20%3D%20"&amp;I158</f>
        <v>https://analytics.zoho.com/open-view/2395394000005898292?ZOHO_CRITERIA=%22Trasposicion_4.1%22.%22Regi%C3%B3n%20de%20Origen%22%20%3D%201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" t="str">
        <f t="shared" si="26"/>
        <v>Informe Interactivo 5 - Tarapacá</v>
      </c>
    </row>
    <row r="159" spans="1:11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6" t="str">
        <f t="shared" ref="D159:D174" si="31">+"https://analytics.zoho.com/open-view/2395394000005898292?ZOHO_CRITERIA=%22Trasposicion_4.1%22.%22Regi%C3%B3n%20de%20Origen%22%20%3D%20"&amp;I159</f>
        <v>https://analytics.zoho.com/open-view/2395394000005898292?ZOHO_CRITERIA=%22Trasposicion_4.1%22.%22Regi%C3%B3n%20de%20Origen%22%20%3D%202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1" t="str">
        <f t="shared" si="26"/>
        <v>Informe Interactivo 5 - Antofagasta</v>
      </c>
    </row>
    <row r="160" spans="1:11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6" t="str">
        <f t="shared" si="31"/>
        <v>https://analytics.zoho.com/open-view/2395394000005898292?ZOHO_CRITERIA=%22Trasposicion_4.1%22.%22Regi%C3%B3n%20de%20Origen%22%20%3D%203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1" t="str">
        <f t="shared" si="26"/>
        <v>Informe Interactivo 5 - Atacama</v>
      </c>
    </row>
    <row r="161" spans="1:11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6" t="str">
        <f t="shared" si="31"/>
        <v>https://analytics.zoho.com/open-view/2395394000005898292?ZOHO_CRITERIA=%22Trasposicion_4.1%22.%22Regi%C3%B3n%20de%20Origen%22%20%3D%204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1" t="str">
        <f t="shared" si="26"/>
        <v>Informe Interactivo 5 - Coquimbo</v>
      </c>
    </row>
    <row r="162" spans="1:11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6" t="str">
        <f t="shared" si="31"/>
        <v>https://analytics.zoho.com/open-view/2395394000005898292?ZOHO_CRITERIA=%22Trasposicion_4.1%22.%22Regi%C3%B3n%20de%20Origen%22%20%3D%205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1" t="str">
        <f t="shared" si="26"/>
        <v>Informe Interactivo 5 - Valparaíso</v>
      </c>
    </row>
    <row r="163" spans="1:11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6" t="str">
        <f t="shared" si="31"/>
        <v>https://analytics.zoho.com/open-view/2395394000005898292?ZOHO_CRITERIA=%22Trasposicion_4.1%22.%22Regi%C3%B3n%20de%20Origen%22%20%3D%206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1" t="str">
        <f t="shared" si="26"/>
        <v>Informe Interactivo 5 - O'Higgins</v>
      </c>
    </row>
    <row r="164" spans="1:11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6" t="str">
        <f t="shared" si="31"/>
        <v>https://analytics.zoho.com/open-view/2395394000005898292?ZOHO_CRITERIA=%22Trasposicion_4.1%22.%22Regi%C3%B3n%20de%20Origen%22%20%3D%207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1" t="str">
        <f t="shared" si="26"/>
        <v>Informe Interactivo 5 - Maule</v>
      </c>
    </row>
    <row r="165" spans="1:11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6" t="str">
        <f t="shared" si="31"/>
        <v>https://analytics.zoho.com/open-view/2395394000005898292?ZOHO_CRITERIA=%22Trasposicion_4.1%22.%22Regi%C3%B3n%20de%20Origen%22%20%3D%208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1" t="str">
        <f t="shared" si="26"/>
        <v>Informe Interactivo 5 - Biobío</v>
      </c>
    </row>
    <row r="166" spans="1:11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6" t="str">
        <f t="shared" si="31"/>
        <v>https://analytics.zoho.com/open-view/2395394000005898292?ZOHO_CRITERIA=%22Trasposicion_4.1%22.%22Regi%C3%B3n%20de%20Origen%22%20%3D%209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1" t="str">
        <f t="shared" si="26"/>
        <v>Informe Interactivo 5 - Araucanía</v>
      </c>
    </row>
    <row r="167" spans="1:11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6" t="str">
        <f t="shared" si="31"/>
        <v>https://analytics.zoho.com/open-view/2395394000005898292?ZOHO_CRITERIA=%22Trasposicion_4.1%22.%22Regi%C3%B3n%20de%20Origen%22%20%3D%2010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1" t="str">
        <f t="shared" si="26"/>
        <v>Informe Interactivo 5 - Los Lagos</v>
      </c>
    </row>
    <row r="168" spans="1:11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6" t="str">
        <f t="shared" si="31"/>
        <v>https://analytics.zoho.com/open-view/2395394000005898292?ZOHO_CRITERIA=%22Trasposicion_4.1%22.%22Regi%C3%B3n%20de%20Origen%22%20%3D%2011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1" t="str">
        <f t="shared" si="26"/>
        <v>Informe Interactivo 5 - Aysén</v>
      </c>
    </row>
    <row r="169" spans="1:11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6" t="str">
        <f t="shared" si="31"/>
        <v>https://analytics.zoho.com/open-view/2395394000005898292?ZOHO_CRITERIA=%22Trasposicion_4.1%22.%22Regi%C3%B3n%20de%20Origen%22%20%3D%2012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1" t="str">
        <f t="shared" si="26"/>
        <v>Informe Interactivo 5 - Magallanes</v>
      </c>
    </row>
    <row r="170" spans="1:11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6" t="str">
        <f t="shared" si="31"/>
        <v>https://analytics.zoho.com/open-view/2395394000005898292?ZOHO_CRITERIA=%22Trasposicion_4.1%22.%22Regi%C3%B3n%20de%20Origen%22%20%3D%2013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1" t="str">
        <f t="shared" si="26"/>
        <v>Informe Interactivo 5 - Metropolitana</v>
      </c>
    </row>
    <row r="171" spans="1:11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6" t="str">
        <f t="shared" si="31"/>
        <v>https://analytics.zoho.com/open-view/2395394000005898292?ZOHO_CRITERIA=%22Trasposicion_4.1%22.%22Regi%C3%B3n%20de%20Origen%22%20%3D%2014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1" t="str">
        <f t="shared" si="26"/>
        <v>Informe Interactivo 5 - Los Ríos</v>
      </c>
    </row>
    <row r="172" spans="1:11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6" t="str">
        <f t="shared" si="31"/>
        <v>https://analytics.zoho.com/open-view/2395394000005898292?ZOHO_CRITERIA=%22Trasposicion_4.1%22.%22Regi%C3%B3n%20de%20Origen%22%20%3D%2015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1" t="str">
        <f t="shared" si="26"/>
        <v>Informe Interactivo 5 - Arica y Parinacota</v>
      </c>
    </row>
    <row r="173" spans="1:11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6" t="str">
        <f t="shared" si="31"/>
        <v>https://analytics.zoho.com/open-view/2395394000005898292?ZOHO_CRITERIA=%22Trasposicion_4.1%22.%22Regi%C3%B3n%20de%20Origen%22%20%3D%2016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1" t="str">
        <f t="shared" si="26"/>
        <v>Informe Interactivo 5 - Ñuble</v>
      </c>
    </row>
    <row r="174" spans="1:11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6" t="str">
        <f t="shared" si="31"/>
        <v>https://analytics.zoho.com/open-view/2395394000005898292?ZOHO_CRITERIA=%22Trasposicion_4.1%22.%22Regi%C3%B3n%20de%20Origen%22%20%3D%2020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1" t="str">
        <f t="shared" si="26"/>
        <v>Informe Interactivo 5 - Mercadería extranjera nacionalizada</v>
      </c>
    </row>
    <row r="175" spans="1:11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10" t="str">
        <f>+"https://analytics.zoho.com/open-view/2395394000005901493?ZOHO_CRITERIA=%22Trasposicion_4.1%22.%22Id_Categor%C3%ADa%22%20%3D%20"&amp;I175</f>
        <v>https://analytics.zoho.com/open-view/2395394000005901493?ZOHO_CRITERIA=%22Trasposicion_4.1%22.%22Id_Categor%C3%ADa%22%20%3D%20100101001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1" t="str">
        <f t="shared" si="26"/>
        <v>Informe Interactivo 6 - Arándano</v>
      </c>
    </row>
    <row r="176" spans="1:11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6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K176" s="1" t="str">
        <f t="shared" si="26"/>
        <v>Informe Interactivo 6 - Frambuesa</v>
      </c>
    </row>
    <row r="177" spans="1:11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6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K177" s="1" t="str">
        <f t="shared" si="26"/>
        <v>Informe Interactivo 6 - Higo</v>
      </c>
    </row>
    <row r="178" spans="1:11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6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K178" s="1" t="str">
        <f t="shared" si="26"/>
        <v>Informe Interactivo 6 - Kiwi</v>
      </c>
    </row>
    <row r="179" spans="1:11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6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K179" s="1" t="str">
        <f t="shared" si="26"/>
        <v>Informe Interactivo 6 - Mora</v>
      </c>
    </row>
    <row r="180" spans="1:11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6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K180" s="1" t="str">
        <f t="shared" si="26"/>
        <v>Informe Interactivo 6 - Otros berries</v>
      </c>
    </row>
    <row r="181" spans="1:11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6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K181" s="1" t="str">
        <f t="shared" si="26"/>
        <v>Informe Interactivo 6 - Limón</v>
      </c>
    </row>
    <row r="182" spans="1:11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6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K182" s="1" t="str">
        <f t="shared" si="26"/>
        <v>Informe Interactivo 6 - Mandarina</v>
      </c>
    </row>
    <row r="183" spans="1:11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6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K183" s="1" t="str">
        <f t="shared" si="26"/>
        <v>Informe Interactivo 6 - Naranja</v>
      </c>
    </row>
    <row r="184" spans="1:11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6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K184" s="1" t="str">
        <f t="shared" si="26"/>
        <v>Informe Interactivo 6 - Pomelo</v>
      </c>
    </row>
    <row r="185" spans="1:11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6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K185" s="1" t="str">
        <f t="shared" si="26"/>
        <v>Informe Interactivo 6 - Otros cítricos</v>
      </c>
    </row>
    <row r="186" spans="1:11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6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K186" s="1" t="str">
        <f t="shared" si="26"/>
        <v>Informe Interactivo 6 - Cereza</v>
      </c>
    </row>
    <row r="187" spans="1:11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6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K187" s="1" t="str">
        <f t="shared" si="26"/>
        <v>Informe Interactivo 6 - Ciruela</v>
      </c>
    </row>
    <row r="188" spans="1:11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6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K188" s="1" t="str">
        <f t="shared" si="26"/>
        <v>Informe Interactivo 6 - Damasco</v>
      </c>
    </row>
    <row r="189" spans="1:11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6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K189" s="1" t="str">
        <f t="shared" si="26"/>
        <v>Informe Interactivo 6 - Durazno</v>
      </c>
    </row>
    <row r="190" spans="1:11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6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K190" s="1" t="str">
        <f t="shared" si="26"/>
        <v>Informe Interactivo 6 - Nectarín</v>
      </c>
    </row>
    <row r="191" spans="1:11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6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K191" s="1" t="str">
        <f t="shared" si="26"/>
        <v>Informe Interactivo 6 - Manzana</v>
      </c>
    </row>
    <row r="192" spans="1:11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6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K192" s="1" t="str">
        <f t="shared" si="26"/>
        <v>Informe Interactivo 6 - Membrillo</v>
      </c>
    </row>
    <row r="193" spans="1:11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6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K193" s="1" t="str">
        <f t="shared" si="26"/>
        <v>Informe Interactivo 6 - Pera</v>
      </c>
    </row>
    <row r="194" spans="1:11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6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K194" s="1" t="str">
        <f t="shared" si="26"/>
        <v>Informe Interactivo 6 - Almendra</v>
      </c>
    </row>
    <row r="195" spans="1:11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6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K195" s="1" t="str">
        <f t="shared" si="26"/>
        <v>Informe Interactivo 6 - Avellana</v>
      </c>
    </row>
    <row r="196" spans="1:11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6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K196" s="1" t="str">
        <f t="shared" si="26"/>
        <v>Informe Interactivo 6 - Castaña</v>
      </c>
    </row>
    <row r="197" spans="1:11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6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K197" s="1" t="str">
        <f t="shared" si="26"/>
        <v>Informe Interactivo 6 - Nuez</v>
      </c>
    </row>
    <row r="198" spans="1:11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6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K198" s="1" t="str">
        <f t="shared" si="26"/>
        <v>Informe Interactivo 6 - Pistacho</v>
      </c>
    </row>
    <row r="199" spans="1:11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6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K199" s="1" t="str">
        <f t="shared" si="26"/>
        <v>Informe Interactivo 6 - Otros frutos secos</v>
      </c>
    </row>
    <row r="200" spans="1:11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6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K200" s="1" t="str">
        <f t="shared" si="26"/>
        <v>Informe Interactivo 6 - Olivo</v>
      </c>
    </row>
    <row r="201" spans="1:11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6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K201" s="1" t="str">
        <f t="shared" si="26"/>
        <v>Informe Interactivo 6 - Palta</v>
      </c>
    </row>
    <row r="202" spans="1:11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6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K202" s="1" t="str">
        <f t="shared" si="26"/>
        <v>Informe Interactivo 6 - Chirimoya</v>
      </c>
    </row>
    <row r="203" spans="1:11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6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K203" s="1" t="str">
        <f t="shared" si="26"/>
        <v>Informe Interactivo 6 - Otros frutos</v>
      </c>
    </row>
    <row r="204" spans="1:11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6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K204" s="1" t="str">
        <f t="shared" ref="K204:K267" si="37">+HYPERLINK(D204,C204)</f>
        <v>Informe Interactivo 6 - Plumcots</v>
      </c>
    </row>
    <row r="205" spans="1:11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6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K205" s="1" t="str">
        <f t="shared" si="37"/>
        <v>Informe Interactivo 6 - Mango</v>
      </c>
    </row>
    <row r="206" spans="1:11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6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K206" s="1" t="str">
        <f t="shared" si="37"/>
        <v>Informe Interactivo 6 - Papaya</v>
      </c>
    </row>
    <row r="207" spans="1:11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6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K207" s="1" t="str">
        <f t="shared" si="37"/>
        <v>Informe Interactivo 6 - Piña</v>
      </c>
    </row>
    <row r="208" spans="1:11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6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K208" s="1" t="str">
        <f t="shared" si="37"/>
        <v>Informe Interactivo 6 - Plátano</v>
      </c>
    </row>
    <row r="209" spans="1:11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6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K209" s="1" t="str">
        <f t="shared" si="37"/>
        <v>Informe Interactivo 6 - Coco</v>
      </c>
    </row>
    <row r="210" spans="1:11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6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K210" s="1" t="str">
        <f t="shared" si="37"/>
        <v>Informe Interactivo 6 - Uva</v>
      </c>
    </row>
    <row r="211" spans="1:11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6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K211" s="1" t="str">
        <f t="shared" si="37"/>
        <v>Informe Interactivo 6 - Frutilla</v>
      </c>
    </row>
    <row r="212" spans="1:11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10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1" t="str">
        <f t="shared" si="37"/>
        <v>Informe Interactivo 7 - República Dominicana</v>
      </c>
    </row>
    <row r="213" spans="1:11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6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K213" s="1" t="str">
        <f t="shared" si="37"/>
        <v>Informe Interactivo 7 - Marruecos</v>
      </c>
    </row>
    <row r="214" spans="1:11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6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K214" s="1" t="str">
        <f t="shared" si="37"/>
        <v>Informe Interactivo 7 - Aruba</v>
      </c>
    </row>
    <row r="215" spans="1:11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6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K215" s="1" t="str">
        <f t="shared" si="37"/>
        <v>Informe Interactivo 7 - Emiratos Árabes Unidos</v>
      </c>
    </row>
    <row r="216" spans="1:11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6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K216" s="1" t="str">
        <f t="shared" si="37"/>
        <v>Informe Interactivo 7 - Argentina</v>
      </c>
    </row>
    <row r="217" spans="1:11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6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K217" s="1" t="str">
        <f t="shared" si="37"/>
        <v>Informe Interactivo 7 - Australia</v>
      </c>
    </row>
    <row r="218" spans="1:11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6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K218" s="1" t="str">
        <f t="shared" si="37"/>
        <v>Informe Interactivo 7 - Austria</v>
      </c>
    </row>
    <row r="219" spans="1:11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6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K219" s="1" t="str">
        <f t="shared" si="37"/>
        <v>Informe Interactivo 7 - Azerbaiyán</v>
      </c>
    </row>
    <row r="220" spans="1:11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6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K220" s="1" t="str">
        <f t="shared" si="37"/>
        <v>Informe Interactivo 7 - Bélgica</v>
      </c>
    </row>
    <row r="221" spans="1:11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6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K221" s="1" t="str">
        <f t="shared" si="37"/>
        <v>Informe Interactivo 7 - Baréin</v>
      </c>
    </row>
    <row r="222" spans="1:11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6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K222" s="1" t="str">
        <f t="shared" si="37"/>
        <v>Informe Interactivo 7 - Bielorrusia</v>
      </c>
    </row>
    <row r="223" spans="1:11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6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K223" s="1" t="str">
        <f t="shared" si="37"/>
        <v>Informe Interactivo 7 - Bolivia</v>
      </c>
    </row>
    <row r="224" spans="1:11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6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K224" s="1" t="str">
        <f t="shared" si="37"/>
        <v>Informe Interactivo 7 - Brasil</v>
      </c>
    </row>
    <row r="225" spans="1:11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6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K225" s="1" t="str">
        <f t="shared" si="37"/>
        <v>Informe Interactivo 7 - Canadá</v>
      </c>
    </row>
    <row r="226" spans="1:11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6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K226" s="1" t="str">
        <f t="shared" si="37"/>
        <v>Informe Interactivo 7 - Suiza</v>
      </c>
    </row>
    <row r="227" spans="1:11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6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K227" s="1" t="str">
        <f t="shared" si="37"/>
        <v>Informe Interactivo 7 - China</v>
      </c>
    </row>
    <row r="228" spans="1:11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6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K228" s="1" t="str">
        <f t="shared" si="37"/>
        <v>Informe Interactivo 7 - Colombia</v>
      </c>
    </row>
    <row r="229" spans="1:11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6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K229" s="1" t="str">
        <f t="shared" si="37"/>
        <v>Informe Interactivo 7 - Costa Rica</v>
      </c>
    </row>
    <row r="230" spans="1:11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6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K230" s="1" t="str">
        <f t="shared" si="37"/>
        <v>Informe Interactivo 7 - Cuba</v>
      </c>
    </row>
    <row r="231" spans="1:11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6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K231" s="1" t="str">
        <f t="shared" si="37"/>
        <v>Informe Interactivo 7 - República Checa</v>
      </c>
    </row>
    <row r="232" spans="1:11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6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K232" s="1" t="str">
        <f t="shared" si="37"/>
        <v>Informe Interactivo 7 - Alemania</v>
      </c>
    </row>
    <row r="233" spans="1:11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6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K233" s="1" t="str">
        <f t="shared" si="37"/>
        <v>Informe Interactivo 7 - Dinamarca</v>
      </c>
    </row>
    <row r="234" spans="1:11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6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K234" s="1" t="str">
        <f t="shared" si="37"/>
        <v>Informe Interactivo 7 - Argelia</v>
      </c>
    </row>
    <row r="235" spans="1:11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6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K235" s="1" t="str">
        <f t="shared" si="37"/>
        <v>Informe Interactivo 7 - Ecuador</v>
      </c>
    </row>
    <row r="236" spans="1:11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6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K236" s="1" t="str">
        <f t="shared" si="37"/>
        <v>Informe Interactivo 7 - Egipto</v>
      </c>
    </row>
    <row r="237" spans="1:11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6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K237" s="1" t="str">
        <f t="shared" si="37"/>
        <v>Informe Interactivo 7 - España</v>
      </c>
    </row>
    <row r="238" spans="1:11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6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K238" s="1" t="str">
        <f t="shared" si="37"/>
        <v>Informe Interactivo 7 - Estonia</v>
      </c>
    </row>
    <row r="239" spans="1:11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6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K239" s="1" t="str">
        <f t="shared" si="37"/>
        <v>Informe Interactivo 7 - Finlandia</v>
      </c>
    </row>
    <row r="240" spans="1:11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6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K240" s="1" t="str">
        <f t="shared" si="37"/>
        <v>Informe Interactivo 7 - Francia</v>
      </c>
    </row>
    <row r="241" spans="1:11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6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K241" s="1" t="str">
        <f t="shared" si="37"/>
        <v>Informe Interactivo 7 - Reino Unido</v>
      </c>
    </row>
    <row r="242" spans="1:11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6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K242" s="1" t="str">
        <f t="shared" si="37"/>
        <v>Informe Interactivo 7 - Grecia</v>
      </c>
    </row>
    <row r="243" spans="1:11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6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K243" s="1" t="str">
        <f t="shared" si="37"/>
        <v>Informe Interactivo 7 - Guatemala</v>
      </c>
    </row>
    <row r="244" spans="1:11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6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K244" s="1" t="str">
        <f t="shared" si="37"/>
        <v>Informe Interactivo 7 - Hong Kong</v>
      </c>
    </row>
    <row r="245" spans="1:11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6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K245" s="1" t="str">
        <f t="shared" si="37"/>
        <v>Informe Interactivo 7 - Honduras</v>
      </c>
    </row>
    <row r="246" spans="1:11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6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K246" s="1" t="str">
        <f t="shared" si="37"/>
        <v>Informe Interactivo 7 - Haití</v>
      </c>
    </row>
    <row r="247" spans="1:11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6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K247" s="1" t="str">
        <f t="shared" si="37"/>
        <v>Informe Interactivo 7 - Hungría</v>
      </c>
    </row>
    <row r="248" spans="1:11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6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K248" s="1" t="str">
        <f t="shared" si="37"/>
        <v>Informe Interactivo 7 - Indonesia</v>
      </c>
    </row>
    <row r="249" spans="1:11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6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K249" s="1" t="str">
        <f t="shared" si="37"/>
        <v>Informe Interactivo 7 - India</v>
      </c>
    </row>
    <row r="250" spans="1:11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6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K250" s="1" t="str">
        <f t="shared" si="37"/>
        <v>Informe Interactivo 7 - Irlanda</v>
      </c>
    </row>
    <row r="251" spans="1:11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6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K251" s="1" t="str">
        <f t="shared" si="37"/>
        <v>Informe Interactivo 7 - Israel</v>
      </c>
    </row>
    <row r="252" spans="1:11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6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K252" s="1" t="str">
        <f t="shared" si="37"/>
        <v>Informe Interactivo 7 - Italia</v>
      </c>
    </row>
    <row r="253" spans="1:11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6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K253" s="1" t="str">
        <f t="shared" si="37"/>
        <v>Informe Interactivo 7 - Jordania</v>
      </c>
    </row>
    <row r="254" spans="1:11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6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K254" s="1" t="str">
        <f t="shared" si="37"/>
        <v>Informe Interactivo 7 - Japón</v>
      </c>
    </row>
    <row r="255" spans="1:11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6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K255" s="1" t="str">
        <f t="shared" si="37"/>
        <v>Informe Interactivo 7 - Kazajistán</v>
      </c>
    </row>
    <row r="256" spans="1:11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6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K256" s="1" t="str">
        <f t="shared" si="37"/>
        <v>Informe Interactivo 7 - Corea del Sur</v>
      </c>
    </row>
    <row r="257" spans="1:11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6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K257" s="1" t="str">
        <f t="shared" si="37"/>
        <v>Informe Interactivo 7 - Kuwait</v>
      </c>
    </row>
    <row r="258" spans="1:11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6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K258" s="1" t="str">
        <f t="shared" si="37"/>
        <v>Informe Interactivo 7 - Líbano</v>
      </c>
    </row>
    <row r="259" spans="1:11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6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K259" s="1" t="str">
        <f t="shared" si="37"/>
        <v>Informe Interactivo 7 - Libia</v>
      </c>
    </row>
    <row r="260" spans="1:11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6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K260" s="1" t="str">
        <f t="shared" si="37"/>
        <v>Informe Interactivo 7 - Sri Lanka</v>
      </c>
    </row>
    <row r="261" spans="1:11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6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K261" s="1" t="str">
        <f t="shared" si="37"/>
        <v>Informe Interactivo 7 - Lituania</v>
      </c>
    </row>
    <row r="262" spans="1:11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6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K262" s="1" t="str">
        <f t="shared" si="37"/>
        <v>Informe Interactivo 7 - Letonia</v>
      </c>
    </row>
    <row r="263" spans="1:11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6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K263" s="1" t="str">
        <f t="shared" si="37"/>
        <v>Informe Interactivo 7 - Macao</v>
      </c>
    </row>
    <row r="264" spans="1:11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6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K264" s="1" t="str">
        <f t="shared" si="37"/>
        <v>Informe Interactivo 7 - México</v>
      </c>
    </row>
    <row r="265" spans="1:11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6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K265" s="1" t="str">
        <f t="shared" si="37"/>
        <v>Informe Interactivo 7 - Martinica</v>
      </c>
    </row>
    <row r="266" spans="1:11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6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K266" s="1" t="str">
        <f t="shared" si="37"/>
        <v>Informe Interactivo 7 - Malaui</v>
      </c>
    </row>
    <row r="267" spans="1:11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6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K267" s="1" t="str">
        <f t="shared" si="37"/>
        <v>Informe Interactivo 7 - Malasia</v>
      </c>
    </row>
    <row r="268" spans="1:11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6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K268" s="1" t="str">
        <f t="shared" ref="K268:K331" si="46">+HYPERLINK(D268,C268)</f>
        <v>Informe Interactivo 7 - Nueva Caledonia</v>
      </c>
    </row>
    <row r="269" spans="1:11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6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K269" s="1" t="str">
        <f t="shared" si="46"/>
        <v>Informe Interactivo 7 - Nicaragua</v>
      </c>
    </row>
    <row r="270" spans="1:11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6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K270" s="1" t="str">
        <f t="shared" si="46"/>
        <v>Informe Interactivo 7 - Países Bajos</v>
      </c>
    </row>
    <row r="271" spans="1:11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6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K271" s="1" t="str">
        <f t="shared" si="46"/>
        <v>Informe Interactivo 7 - Noruega</v>
      </c>
    </row>
    <row r="272" spans="1:11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6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K272" s="1" t="str">
        <f t="shared" si="46"/>
        <v>Informe Interactivo 7 - Nueva Zelanda</v>
      </c>
    </row>
    <row r="273" spans="1:11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6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K273" s="1" t="str">
        <f t="shared" si="46"/>
        <v>Informe Interactivo 7 - Omán</v>
      </c>
    </row>
    <row r="274" spans="1:11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6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K274" s="1" t="str">
        <f t="shared" si="46"/>
        <v>Informe Interactivo 7 - Panamá</v>
      </c>
    </row>
    <row r="275" spans="1:11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6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K275" s="1" t="str">
        <f t="shared" si="46"/>
        <v>Informe Interactivo 7 - Perú</v>
      </c>
    </row>
    <row r="276" spans="1:11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6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K276" s="1" t="str">
        <f t="shared" si="46"/>
        <v>Informe Interactivo 7 - Filipinas</v>
      </c>
    </row>
    <row r="277" spans="1:11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6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K277" s="1" t="str">
        <f t="shared" si="46"/>
        <v>Informe Interactivo 7 - Polonia</v>
      </c>
    </row>
    <row r="278" spans="1:11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6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K278" s="1" t="str">
        <f t="shared" si="46"/>
        <v>Informe Interactivo 7 - Puerto Rico</v>
      </c>
    </row>
    <row r="279" spans="1:11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6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K279" s="1" t="str">
        <f t="shared" si="46"/>
        <v>Informe Interactivo 7 - Portugal</v>
      </c>
    </row>
    <row r="280" spans="1:11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6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K280" s="1" t="str">
        <f t="shared" si="46"/>
        <v>Informe Interactivo 7 - Paraguay</v>
      </c>
    </row>
    <row r="281" spans="1:11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6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K281" s="1" t="str">
        <f t="shared" si="46"/>
        <v>Informe Interactivo 7 - Rumania</v>
      </c>
    </row>
    <row r="282" spans="1:11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6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K282" s="1" t="str">
        <f t="shared" si="46"/>
        <v>Informe Interactivo 7 - Rusia</v>
      </c>
    </row>
    <row r="283" spans="1:11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6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K283" s="1" t="str">
        <f t="shared" si="46"/>
        <v>Informe Interactivo 7 - Arabia Saudita</v>
      </c>
    </row>
    <row r="284" spans="1:11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6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K284" s="1" t="str">
        <f t="shared" si="46"/>
        <v>Informe Interactivo 7 - Singapur</v>
      </c>
    </row>
    <row r="285" spans="1:11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6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K285" s="1" t="str">
        <f t="shared" si="46"/>
        <v>Informe Interactivo 7 - El Salvador</v>
      </c>
    </row>
    <row r="286" spans="1:11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6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K286" s="1" t="str">
        <f t="shared" si="46"/>
        <v>Informe Interactivo 7 - Eslovaquia</v>
      </c>
    </row>
    <row r="287" spans="1:11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6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K287" s="1" t="str">
        <f t="shared" si="46"/>
        <v>Informe Interactivo 7 - Eslovenia</v>
      </c>
    </row>
    <row r="288" spans="1:11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6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K288" s="1" t="str">
        <f t="shared" si="46"/>
        <v>Informe Interactivo 7 - Suecia</v>
      </c>
    </row>
    <row r="289" spans="1:11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6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K289" s="1" t="str">
        <f t="shared" si="46"/>
        <v>Informe Interactivo 7 - Tailandia</v>
      </c>
    </row>
    <row r="290" spans="1:11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6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K290" s="1" t="str">
        <f t="shared" si="46"/>
        <v>Informe Interactivo 7 - Turquía</v>
      </c>
    </row>
    <row r="291" spans="1:11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6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K291" s="1" t="str">
        <f t="shared" si="46"/>
        <v>Informe Interactivo 7 - Taiwán</v>
      </c>
    </row>
    <row r="292" spans="1:11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6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K292" s="1" t="str">
        <f t="shared" si="46"/>
        <v>Informe Interactivo 7 - Ucrania</v>
      </c>
    </row>
    <row r="293" spans="1:11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6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K293" s="1" t="str">
        <f t="shared" si="46"/>
        <v>Informe Interactivo 7 - Uruguay</v>
      </c>
    </row>
    <row r="294" spans="1:11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6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K294" s="1" t="str">
        <f t="shared" si="46"/>
        <v>Informe Interactivo 7 - Estados Unidos</v>
      </c>
    </row>
    <row r="295" spans="1:11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6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K295" s="1" t="str">
        <f t="shared" si="46"/>
        <v>Informe Interactivo 7 - Venezuela</v>
      </c>
    </row>
    <row r="296" spans="1:11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6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K296" s="1" t="str">
        <f t="shared" si="46"/>
        <v>Informe Interactivo 7 - Vietnam</v>
      </c>
    </row>
    <row r="297" spans="1:11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6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K297" s="1" t="str">
        <f t="shared" si="46"/>
        <v>Informe Interactivo 7 - Sudáfrica</v>
      </c>
    </row>
    <row r="298" spans="1:11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10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1" t="str">
        <f t="shared" si="46"/>
        <v>Informe Interactivo 8 - Aceites</v>
      </c>
    </row>
    <row r="299" spans="1:11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6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K299" s="1" t="str">
        <f t="shared" si="46"/>
        <v>Informe Interactivo 8 - Congelados</v>
      </c>
    </row>
    <row r="300" spans="1:11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6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K300" s="1" t="str">
        <f t="shared" si="46"/>
        <v>Informe Interactivo 8 - Conservas</v>
      </c>
    </row>
    <row r="301" spans="1:11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6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K301" s="1" t="str">
        <f t="shared" si="46"/>
        <v>Informe Interactivo 8 - Deshidratados</v>
      </c>
    </row>
    <row r="302" spans="1:11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6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K302" s="1" t="str">
        <f t="shared" si="46"/>
        <v>Informe Interactivo 8 - Fresca</v>
      </c>
    </row>
    <row r="303" spans="1:11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6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K303" s="1" t="str">
        <f t="shared" si="46"/>
        <v>Informe Interactivo 8 - Frutos secos</v>
      </c>
    </row>
    <row r="304" spans="1:11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6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K304" s="1" t="str">
        <f t="shared" si="46"/>
        <v>Informe Interactivo 8 - Jugos</v>
      </c>
    </row>
    <row r="305" spans="1:11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+"https://analytics.zoho.com/open-view/2395394000006194754?ZOHO_CRITERIA=%22Trasposicion_4.2%22.%22C%C3%B3digo_Regi%C3%B3n%22%20%3D%20"&amp;I305</f>
        <v>https://analytics.zoho.com/open-view/2395394000006194754?ZOHO_CRITERIA=%22Trasposicion_4.2%22.%22C%C3%B3digo_Regi%C3%B3n%22%20%3D%201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1" t="str">
        <f t="shared" si="46"/>
        <v>Informe Interactivo 1 - Tarapacá</v>
      </c>
    </row>
    <row r="306" spans="1:11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8" t="str">
        <f t="shared" ref="D306:D321" si="54">+"https://analytics.zoho.com/open-view/2395394000006194754?ZOHO_CRITERIA=%22Trasposicion_4.2%22.%22C%C3%B3digo_Regi%C3%B3n%22%20%3D%20"&amp;I306</f>
        <v>https://analytics.zoho.com/open-view/2395394000006194754?ZOHO_CRITERIA=%22Trasposicion_4.2%22.%22C%C3%B3digo_Regi%C3%B3n%22%20%3D%202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K306" s="1" t="str">
        <f t="shared" si="46"/>
        <v>Informe Interactivo 1 - Antofagasta</v>
      </c>
    </row>
    <row r="307" spans="1:11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8" t="str">
        <f>+"https://analytics.zoho.com/open-view/2395394000006194754?ZOHO_CRITERIA=%22Trasposicion_4.2%22.%22C%C3%B3digo_Regi%C3%B3n%22%20%3D%20"&amp;I307</f>
        <v>https://analytics.zoho.com/open-view/2395394000006194754?ZOHO_CRITERIA=%22Trasposicion_4.2%22.%22C%C3%B3digo_Regi%C3%B3n%22%20%3D%203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K307" s="1" t="str">
        <f t="shared" si="46"/>
        <v>Informe Interactivo 1 - Atacama</v>
      </c>
    </row>
    <row r="308" spans="1:11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8" t="str">
        <f t="shared" si="54"/>
        <v>https://analytics.zoho.com/open-view/2395394000006194754?ZOHO_CRITERIA=%22Trasposicion_4.2%22.%22C%C3%B3digo_Regi%C3%B3n%22%20%3D%204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K308" s="1" t="str">
        <f t="shared" si="46"/>
        <v>Informe Interactivo 1 - Coquimbo</v>
      </c>
    </row>
    <row r="309" spans="1:11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8" t="str">
        <f t="shared" si="54"/>
        <v>https://analytics.zoho.com/open-view/2395394000006194754?ZOHO_CRITERIA=%22Trasposicion_4.2%22.%22C%C3%B3digo_Regi%C3%B3n%22%20%3D%205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K309" s="1" t="str">
        <f t="shared" si="46"/>
        <v>Informe Interactivo 1 - Valparaíso</v>
      </c>
    </row>
    <row r="310" spans="1:11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8" t="str">
        <f t="shared" si="54"/>
        <v>https://analytics.zoho.com/open-view/2395394000006194754?ZOHO_CRITERIA=%22Trasposicion_4.2%22.%22C%C3%B3digo_Regi%C3%B3n%22%20%3D%206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K310" s="1" t="str">
        <f t="shared" si="46"/>
        <v>Informe Interactivo 1 - O'Higgins</v>
      </c>
    </row>
    <row r="311" spans="1:11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8" t="str">
        <f t="shared" si="54"/>
        <v>https://analytics.zoho.com/open-view/2395394000006194754?ZOHO_CRITERIA=%22Trasposicion_4.2%22.%22C%C3%B3digo_Regi%C3%B3n%22%20%3D%207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K311" s="1" t="str">
        <f t="shared" si="46"/>
        <v>Informe Interactivo 1 - Maule</v>
      </c>
    </row>
    <row r="312" spans="1:11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8" t="str">
        <f t="shared" si="54"/>
        <v>https://analytics.zoho.com/open-view/2395394000006194754?ZOHO_CRITERIA=%22Trasposicion_4.2%22.%22C%C3%B3digo_Regi%C3%B3n%22%20%3D%208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K312" s="1" t="str">
        <f t="shared" si="46"/>
        <v>Informe Interactivo 1 - Biobío</v>
      </c>
    </row>
    <row r="313" spans="1:11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8" t="str">
        <f t="shared" si="54"/>
        <v>https://analytics.zoho.com/open-view/2395394000006194754?ZOHO_CRITERIA=%22Trasposicion_4.2%22.%22C%C3%B3digo_Regi%C3%B3n%22%20%3D%209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K313" s="1" t="str">
        <f t="shared" si="46"/>
        <v>Informe Interactivo 1 - Araucanía</v>
      </c>
    </row>
    <row r="314" spans="1:11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8" t="str">
        <f t="shared" si="54"/>
        <v>https://analytics.zoho.com/open-view/2395394000006194754?ZOHO_CRITERIA=%22Trasposicion_4.2%22.%22C%C3%B3digo_Regi%C3%B3n%22%20%3D%2010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K314" s="1" t="str">
        <f t="shared" si="46"/>
        <v>Informe Interactivo 1 - Los Lagos</v>
      </c>
    </row>
    <row r="315" spans="1:11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8" t="str">
        <f t="shared" si="54"/>
        <v>https://analytics.zoho.com/open-view/2395394000006194754?ZOHO_CRITERIA=%22Trasposicion_4.2%22.%22C%C3%B3digo_Regi%C3%B3n%22%20%3D%2011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K315" s="1" t="str">
        <f t="shared" si="46"/>
        <v>Informe Interactivo 1 - Aysén</v>
      </c>
    </row>
    <row r="316" spans="1:11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8" t="str">
        <f t="shared" si="54"/>
        <v>https://analytics.zoho.com/open-view/2395394000006194754?ZOHO_CRITERIA=%22Trasposicion_4.2%22.%22C%C3%B3digo_Regi%C3%B3n%22%20%3D%2012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K316" s="1" t="str">
        <f t="shared" si="46"/>
        <v>Informe Interactivo 1 - Magallanes</v>
      </c>
    </row>
    <row r="317" spans="1:11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8" t="str">
        <f t="shared" si="54"/>
        <v>https://analytics.zoho.com/open-view/2395394000006194754?ZOHO_CRITERIA=%22Trasposicion_4.2%22.%22C%C3%B3digo_Regi%C3%B3n%22%20%3D%2013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K317" s="1" t="str">
        <f t="shared" si="46"/>
        <v>Informe Interactivo 1 - Metropolitana</v>
      </c>
    </row>
    <row r="318" spans="1:11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8" t="str">
        <f t="shared" si="54"/>
        <v>https://analytics.zoho.com/open-view/2395394000006194754?ZOHO_CRITERIA=%22Trasposicion_4.2%22.%22C%C3%B3digo_Regi%C3%B3n%22%20%3D%2014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K318" s="1" t="str">
        <f t="shared" si="46"/>
        <v>Informe Interactivo 1 - Los Ríos</v>
      </c>
    </row>
    <row r="319" spans="1:11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8" t="str">
        <f t="shared" si="54"/>
        <v>https://analytics.zoho.com/open-view/2395394000006194754?ZOHO_CRITERIA=%22Trasposicion_4.2%22.%22C%C3%B3digo_Regi%C3%B3n%22%20%3D%2015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K319" s="1" t="str">
        <f t="shared" si="46"/>
        <v>Informe Interactivo 1 - Arica y Parinacota</v>
      </c>
    </row>
    <row r="320" spans="1:11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8" t="str">
        <f t="shared" si="54"/>
        <v>https://analytics.zoho.com/open-view/2395394000006194754?ZOHO_CRITERIA=%22Trasposicion_4.2%22.%22C%C3%B3digo_Regi%C3%B3n%22%20%3D%2016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K320" s="1" t="str">
        <f t="shared" si="46"/>
        <v>Informe Interactivo 1 - Ñuble</v>
      </c>
    </row>
    <row r="321" spans="1:22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8" t="str">
        <f t="shared" si="54"/>
        <v>https://analytics.zoho.com/open-view/2395394000006194754?ZOHO_CRITERIA=%22Trasposicion_4.2%22.%22C%C3%B3digo_Regi%C3%B3n%22%20%3D%2020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K321" s="1" t="str">
        <f t="shared" si="46"/>
        <v>Informe Interactivo 1 - Mercadería extranjera nacionalizada</v>
      </c>
    </row>
    <row r="322" spans="1:22" x14ac:dyDescent="0.35">
      <c r="A322" s="21">
        <v>1</v>
      </c>
      <c r="B322" s="21">
        <f t="shared" si="49"/>
        <v>4.2</v>
      </c>
      <c r="C322" s="22" t="str">
        <f t="shared" si="53"/>
        <v>Informe Interactivo 2 - Antillas Neerlandesas</v>
      </c>
      <c r="D322" s="23" t="str">
        <f>+"https://analytics.zoho.com/open-view/2395394000006204176?ZOHO_CRITERIA=%22Trasposicion_4.2%22.%22C%C3%B3digo_Pa%C3%ADs%22%20%3D%20"&amp;I322</f>
        <v>https://analytics.zoho.com/open-view/2395394000006204176?ZOHO_CRITERIA=%22Trasposicion_4.2%22.%22C%C3%B3digo_Pa%C3%ADs%22%20%3D%200</v>
      </c>
      <c r="E322" s="30">
        <v>86</v>
      </c>
      <c r="F322" s="25" t="s">
        <v>45</v>
      </c>
      <c r="G322" s="25" t="s">
        <v>259</v>
      </c>
      <c r="H322" s="25" t="s">
        <v>258</v>
      </c>
      <c r="I322" s="31">
        <v>0</v>
      </c>
      <c r="J322" s="25" t="s">
        <v>260</v>
      </c>
      <c r="K322" s="1" t="str">
        <f t="shared" si="46"/>
        <v>Informe Interactivo 2 - Antillas Neerlandesas</v>
      </c>
      <c r="V322" t="s">
        <v>286</v>
      </c>
    </row>
    <row r="323" spans="1:22" x14ac:dyDescent="0.35">
      <c r="A323" s="39">
        <f t="shared" si="47"/>
        <v>2</v>
      </c>
      <c r="B323" s="39">
        <f t="shared" si="49"/>
        <v>4.2</v>
      </c>
      <c r="C323" s="40" t="str">
        <f t="shared" si="53"/>
        <v>Informe Interactivo 2 - Otros</v>
      </c>
      <c r="D323" s="41" t="str">
        <f t="shared" ref="D323:D386" si="56">+"https://analytics.zoho.com/open-view/2395394000006204176?ZOHO_CRITERIA=%22Trasposicion_4.2%22.%22C%C3%B3digo_Pa%C3%ADs%22%20%3D%20"&amp;I323</f>
        <v>https://analytics.zoho.com/open-view/2395394000006204176?ZOHO_CRITERIA=%22Trasposicion_4.2%22.%22C%C3%B3digo_Pa%C3%ADs%22%20%3D%200</v>
      </c>
      <c r="E323" s="42">
        <f t="shared" si="55"/>
        <v>86</v>
      </c>
      <c r="F323" s="43" t="str">
        <f t="shared" si="55"/>
        <v>Informe Interactivo 2</v>
      </c>
      <c r="G323" s="43" t="str">
        <f t="shared" si="55"/>
        <v>Destino</v>
      </c>
      <c r="H323" s="43" t="str">
        <f t="shared" si="55"/>
        <v>Valor de exportación (USD)</v>
      </c>
      <c r="I323" s="50">
        <v>0</v>
      </c>
      <c r="J323" s="43" t="s">
        <v>261</v>
      </c>
      <c r="K323" s="46" t="str">
        <f t="shared" si="46"/>
        <v>Informe Interactivo 2 - Otros</v>
      </c>
      <c r="V323" t="s">
        <v>286</v>
      </c>
    </row>
    <row r="324" spans="1:22" x14ac:dyDescent="0.35">
      <c r="A324" s="39">
        <f t="shared" si="47"/>
        <v>3</v>
      </c>
      <c r="B324" s="39">
        <f t="shared" si="49"/>
        <v>4.2</v>
      </c>
      <c r="C324" s="40" t="str">
        <f t="shared" si="53"/>
        <v>Informe Interactivo 2 - Terr. británico en América</v>
      </c>
      <c r="D324" s="41" t="str">
        <f t="shared" si="56"/>
        <v>https://analytics.zoho.com/open-view/2395394000006204176?ZOHO_CRITERIA=%22Trasposicion_4.2%22.%22C%C3%B3digo_Pa%C3%ADs%22%20%3D%200</v>
      </c>
      <c r="E324" s="42">
        <f t="shared" si="55"/>
        <v>86</v>
      </c>
      <c r="F324" s="43" t="str">
        <f t="shared" si="55"/>
        <v>Informe Interactivo 2</v>
      </c>
      <c r="G324" s="43" t="str">
        <f t="shared" si="55"/>
        <v>Destino</v>
      </c>
      <c r="H324" s="43" t="str">
        <f t="shared" si="55"/>
        <v>Valor de exportación (USD)</v>
      </c>
      <c r="I324" s="50">
        <v>0</v>
      </c>
      <c r="J324" s="43" t="s">
        <v>262</v>
      </c>
      <c r="K324" s="46" t="str">
        <f t="shared" si="46"/>
        <v>Informe Interactivo 2 - Terr. británico en América</v>
      </c>
      <c r="V324" t="s">
        <v>286</v>
      </c>
    </row>
    <row r="325" spans="1:22" x14ac:dyDescent="0.35">
      <c r="A325" s="39">
        <f t="shared" si="47"/>
        <v>4</v>
      </c>
      <c r="B325" s="39">
        <f t="shared" si="49"/>
        <v>4.2</v>
      </c>
      <c r="C325" s="40" t="str">
        <f t="shared" si="53"/>
        <v>Informe Interactivo 2 - Terr. francés en América</v>
      </c>
      <c r="D325" s="41" t="str">
        <f t="shared" si="56"/>
        <v>https://analytics.zoho.com/open-view/2395394000006204176?ZOHO_CRITERIA=%22Trasposicion_4.2%22.%22C%C3%B3digo_Pa%C3%ADs%22%20%3D%200</v>
      </c>
      <c r="E325" s="42">
        <f t="shared" si="55"/>
        <v>86</v>
      </c>
      <c r="F325" s="43" t="str">
        <f t="shared" si="55"/>
        <v>Informe Interactivo 2</v>
      </c>
      <c r="G325" s="43" t="str">
        <f t="shared" si="55"/>
        <v>Destino</v>
      </c>
      <c r="H325" s="43" t="str">
        <f t="shared" si="55"/>
        <v>Valor de exportación (USD)</v>
      </c>
      <c r="I325" s="50">
        <v>0</v>
      </c>
      <c r="J325" s="43" t="s">
        <v>263</v>
      </c>
      <c r="K325" s="46" t="str">
        <f t="shared" si="46"/>
        <v>Informe Interactivo 2 - Terr. francés en América</v>
      </c>
      <c r="V325" t="s">
        <v>286</v>
      </c>
    </row>
    <row r="326" spans="1:22" x14ac:dyDescent="0.35">
      <c r="A326" s="39">
        <f t="shared" si="47"/>
        <v>5</v>
      </c>
      <c r="B326" s="39">
        <f t="shared" si="49"/>
        <v>4.2</v>
      </c>
      <c r="C326" s="40" t="str">
        <f t="shared" si="53"/>
        <v>Informe Interactivo 2 - Terr. holandés América</v>
      </c>
      <c r="D326" s="41" t="str">
        <f t="shared" si="56"/>
        <v>https://analytics.zoho.com/open-view/2395394000006204176?ZOHO_CRITERIA=%22Trasposicion_4.2%22.%22C%C3%B3digo_Pa%C3%ADs%22%20%3D%200</v>
      </c>
      <c r="E326" s="42">
        <f t="shared" si="55"/>
        <v>86</v>
      </c>
      <c r="F326" s="43" t="str">
        <f t="shared" si="55"/>
        <v>Informe Interactivo 2</v>
      </c>
      <c r="G326" s="43" t="str">
        <f t="shared" si="55"/>
        <v>Destino</v>
      </c>
      <c r="H326" s="43" t="str">
        <f t="shared" si="55"/>
        <v>Valor de exportación (USD)</v>
      </c>
      <c r="I326" s="50">
        <v>0</v>
      </c>
      <c r="J326" s="43" t="s">
        <v>264</v>
      </c>
      <c r="K326" s="46" t="str">
        <f t="shared" si="46"/>
        <v>Informe Interactivo 2 - Terr. holandés América</v>
      </c>
      <c r="V326" t="s">
        <v>286</v>
      </c>
    </row>
    <row r="327" spans="1:22" x14ac:dyDescent="0.35">
      <c r="A327" s="39">
        <f t="shared" si="47"/>
        <v>6</v>
      </c>
      <c r="B327" s="39">
        <f t="shared" si="49"/>
        <v>4.2</v>
      </c>
      <c r="C327" s="40" t="str">
        <f t="shared" si="53"/>
        <v>Informe Interactivo 2 - Alemania</v>
      </c>
      <c r="D327" s="41" t="str">
        <f t="shared" si="56"/>
        <v>https://analytics.zoho.com/open-view/2395394000006204176?ZOHO_CRITERIA=%22Trasposicion_4.2%22.%22C%C3%B3digo_Pa%C3%ADs%22%20%3D%203</v>
      </c>
      <c r="E327" s="42">
        <f t="shared" si="55"/>
        <v>86</v>
      </c>
      <c r="F327" s="43" t="str">
        <f t="shared" si="55"/>
        <v>Informe Interactivo 2</v>
      </c>
      <c r="G327" s="43" t="str">
        <f t="shared" si="55"/>
        <v>Destino</v>
      </c>
      <c r="H327" s="43" t="str">
        <f t="shared" si="55"/>
        <v>Valor de exportación (USD)</v>
      </c>
      <c r="I327" s="39">
        <v>3</v>
      </c>
      <c r="J327" s="43" t="s">
        <v>114</v>
      </c>
      <c r="K327" s="46" t="str">
        <f t="shared" si="46"/>
        <v>Informe Interactivo 2 - Alemania</v>
      </c>
      <c r="V327" t="s">
        <v>286</v>
      </c>
    </row>
    <row r="328" spans="1:22" x14ac:dyDescent="0.35">
      <c r="A328" s="39">
        <f t="shared" si="47"/>
        <v>7</v>
      </c>
      <c r="B328" s="39">
        <f t="shared" si="49"/>
        <v>4.2</v>
      </c>
      <c r="C328" s="40" t="str">
        <f t="shared" si="53"/>
        <v>Informe Interactivo 2 - Arabia Saudita</v>
      </c>
      <c r="D328" s="41" t="str">
        <f t="shared" si="56"/>
        <v>https://analytics.zoho.com/open-view/2395394000006204176?ZOHO_CRITERIA=%22Trasposicion_4.2%22.%22C%C3%B3digo_Pa%C3%ADs%22%20%3D%207</v>
      </c>
      <c r="E328" s="42">
        <f t="shared" si="55"/>
        <v>86</v>
      </c>
      <c r="F328" s="43" t="str">
        <f t="shared" si="55"/>
        <v>Informe Interactivo 2</v>
      </c>
      <c r="G328" s="43" t="str">
        <f t="shared" si="55"/>
        <v>Destino</v>
      </c>
      <c r="H328" s="43" t="str">
        <f t="shared" si="55"/>
        <v>Valor de exportación (USD)</v>
      </c>
      <c r="I328" s="39">
        <v>7</v>
      </c>
      <c r="J328" s="43" t="s">
        <v>216</v>
      </c>
      <c r="K328" s="46" t="str">
        <f t="shared" si="46"/>
        <v>Informe Interactivo 2 - Arabia Saudita</v>
      </c>
      <c r="V328" t="s">
        <v>286</v>
      </c>
    </row>
    <row r="329" spans="1:22" x14ac:dyDescent="0.35">
      <c r="A329" s="39">
        <f t="shared" si="47"/>
        <v>8</v>
      </c>
      <c r="B329" s="39">
        <f t="shared" si="49"/>
        <v>4.2</v>
      </c>
      <c r="C329" s="40" t="str">
        <f t="shared" si="53"/>
        <v>Informe Interactivo 2 - Argelia</v>
      </c>
      <c r="D329" s="41" t="str">
        <f t="shared" si="56"/>
        <v>https://analytics.zoho.com/open-view/2395394000006204176?ZOHO_CRITERIA=%22Trasposicion_4.2%22.%22C%C3%B3digo_Pa%C3%ADs%22%20%3D%208</v>
      </c>
      <c r="E329" s="42">
        <f t="shared" si="55"/>
        <v>86</v>
      </c>
      <c r="F329" s="43" t="str">
        <f t="shared" si="55"/>
        <v>Informe Interactivo 2</v>
      </c>
      <c r="G329" s="43" t="str">
        <f t="shared" si="55"/>
        <v>Destino</v>
      </c>
      <c r="H329" s="43" t="str">
        <f t="shared" si="55"/>
        <v>Valor de exportación (USD)</v>
      </c>
      <c r="I329" s="39">
        <v>8</v>
      </c>
      <c r="J329" s="43" t="s">
        <v>118</v>
      </c>
      <c r="K329" s="46" t="str">
        <f t="shared" si="46"/>
        <v>Informe Interactivo 2 - Argelia</v>
      </c>
      <c r="V329" t="s">
        <v>286</v>
      </c>
    </row>
    <row r="330" spans="1:22" x14ac:dyDescent="0.35">
      <c r="A330" s="39">
        <f t="shared" si="47"/>
        <v>9</v>
      </c>
      <c r="B330" s="39">
        <f t="shared" si="49"/>
        <v>4.2</v>
      </c>
      <c r="C330" s="40" t="str">
        <f t="shared" si="53"/>
        <v>Informe Interactivo 2 - Argentina</v>
      </c>
      <c r="D330" s="41" t="str">
        <f t="shared" si="56"/>
        <v>https://analytics.zoho.com/open-view/2395394000006204176?ZOHO_CRITERIA=%22Trasposicion_4.2%22.%22C%C3%B3digo_Pa%C3%ADs%22%20%3D%209</v>
      </c>
      <c r="E330" s="42">
        <f t="shared" si="55"/>
        <v>86</v>
      </c>
      <c r="F330" s="43" t="str">
        <f t="shared" si="55"/>
        <v>Informe Interactivo 2</v>
      </c>
      <c r="G330" s="43" t="str">
        <f t="shared" si="55"/>
        <v>Destino</v>
      </c>
      <c r="H330" s="43" t="str">
        <f t="shared" si="55"/>
        <v>Valor de exportación (USD)</v>
      </c>
      <c r="I330" s="39">
        <v>9</v>
      </c>
      <c r="J330" s="43" t="s">
        <v>82</v>
      </c>
      <c r="K330" s="46" t="str">
        <f t="shared" si="46"/>
        <v>Informe Interactivo 2 - Argentina</v>
      </c>
      <c r="V330" t="s">
        <v>286</v>
      </c>
    </row>
    <row r="331" spans="1:22" x14ac:dyDescent="0.35">
      <c r="A331" s="39">
        <f t="shared" si="47"/>
        <v>10</v>
      </c>
      <c r="B331" s="39">
        <f t="shared" si="49"/>
        <v>4.2</v>
      </c>
      <c r="C331" s="40" t="str">
        <f t="shared" si="53"/>
        <v>Informe Interactivo 2 - Australia</v>
      </c>
      <c r="D331" s="41" t="str">
        <f t="shared" si="56"/>
        <v>https://analytics.zoho.com/open-view/2395394000006204176?ZOHO_CRITERIA=%22Trasposicion_4.2%22.%22C%C3%B3digo_Pa%C3%ADs%22%20%3D%2011</v>
      </c>
      <c r="E331" s="42">
        <f t="shared" si="55"/>
        <v>86</v>
      </c>
      <c r="F331" s="43" t="str">
        <f t="shared" si="55"/>
        <v>Informe Interactivo 2</v>
      </c>
      <c r="G331" s="43" t="str">
        <f t="shared" si="55"/>
        <v>Destino</v>
      </c>
      <c r="H331" s="43" t="str">
        <f t="shared" si="55"/>
        <v>Valor de exportación (USD)</v>
      </c>
      <c r="I331" s="39">
        <v>11</v>
      </c>
      <c r="J331" s="43" t="s">
        <v>84</v>
      </c>
      <c r="K331" s="46" t="str">
        <f t="shared" si="46"/>
        <v>Informe Interactivo 2 - Australia</v>
      </c>
      <c r="V331" t="s">
        <v>286</v>
      </c>
    </row>
    <row r="332" spans="1:22" x14ac:dyDescent="0.35">
      <c r="A332" s="39">
        <f t="shared" si="47"/>
        <v>11</v>
      </c>
      <c r="B332" s="39">
        <f t="shared" si="49"/>
        <v>4.2</v>
      </c>
      <c r="C332" s="40" t="str">
        <f t="shared" si="53"/>
        <v>Informe Interactivo 2 - Austria</v>
      </c>
      <c r="D332" s="41" t="str">
        <f t="shared" si="56"/>
        <v>https://analytics.zoho.com/open-view/2395394000006204176?ZOHO_CRITERIA=%22Trasposicion_4.2%22.%22C%C3%B3digo_Pa%C3%ADs%22%20%3D%2012</v>
      </c>
      <c r="E332" s="42">
        <f t="shared" ref="E332:H347" si="57">+E331</f>
        <v>86</v>
      </c>
      <c r="F332" s="43" t="str">
        <f t="shared" si="57"/>
        <v>Informe Interactivo 2</v>
      </c>
      <c r="G332" s="43" t="str">
        <f t="shared" si="57"/>
        <v>Destino</v>
      </c>
      <c r="H332" s="43" t="str">
        <f t="shared" si="57"/>
        <v>Valor de exportación (USD)</v>
      </c>
      <c r="I332" s="39">
        <v>12</v>
      </c>
      <c r="J332" s="43" t="s">
        <v>86</v>
      </c>
      <c r="K332" s="46" t="str">
        <f t="shared" ref="K332:K395" si="58">+HYPERLINK(D332,C332)</f>
        <v>Informe Interactivo 2 - Austria</v>
      </c>
      <c r="V332" t="s">
        <v>286</v>
      </c>
    </row>
    <row r="333" spans="1:22" x14ac:dyDescent="0.35">
      <c r="A333" s="39">
        <f t="shared" ref="A333:A396" si="59">+A332+1</f>
        <v>12</v>
      </c>
      <c r="B333" s="39">
        <f t="shared" si="49"/>
        <v>4.2</v>
      </c>
      <c r="C333" s="40" t="str">
        <f t="shared" si="53"/>
        <v>Informe Interactivo 2 - Azerbaiyán</v>
      </c>
      <c r="D333" s="41" t="str">
        <f t="shared" si="56"/>
        <v>https://analytics.zoho.com/open-view/2395394000006204176?ZOHO_CRITERIA=%22Trasposicion_4.2%22.%22C%C3%B3digo_Pa%C3%ADs%22%20%3D%2013</v>
      </c>
      <c r="E333" s="42">
        <f t="shared" si="57"/>
        <v>86</v>
      </c>
      <c r="F333" s="43" t="str">
        <f t="shared" si="57"/>
        <v>Informe Interactivo 2</v>
      </c>
      <c r="G333" s="43" t="str">
        <f t="shared" si="57"/>
        <v>Destino</v>
      </c>
      <c r="H333" s="43" t="str">
        <f t="shared" si="57"/>
        <v>Valor de exportación (USD)</v>
      </c>
      <c r="I333" s="39">
        <v>13</v>
      </c>
      <c r="J333" s="43" t="s">
        <v>88</v>
      </c>
      <c r="K333" s="46" t="str">
        <f t="shared" si="58"/>
        <v>Informe Interactivo 2 - Azerbaiyán</v>
      </c>
      <c r="V333" t="s">
        <v>286</v>
      </c>
    </row>
    <row r="334" spans="1:22" x14ac:dyDescent="0.35">
      <c r="A334" s="39">
        <f t="shared" si="59"/>
        <v>13</v>
      </c>
      <c r="B334" s="39">
        <f t="shared" si="49"/>
        <v>4.2</v>
      </c>
      <c r="C334" s="40" t="str">
        <f t="shared" si="53"/>
        <v>Informe Interactivo 2 - Baréin</v>
      </c>
      <c r="D334" s="41" t="str">
        <f t="shared" si="56"/>
        <v>https://analytics.zoho.com/open-view/2395394000006204176?ZOHO_CRITERIA=%22Trasposicion_4.2%22.%22C%C3%B3digo_Pa%C3%ADs%22%20%3D%2017</v>
      </c>
      <c r="E334" s="42">
        <f t="shared" si="57"/>
        <v>86</v>
      </c>
      <c r="F334" s="43" t="str">
        <f t="shared" si="57"/>
        <v>Informe Interactivo 2</v>
      </c>
      <c r="G334" s="43" t="str">
        <f t="shared" si="57"/>
        <v>Destino</v>
      </c>
      <c r="H334" s="43" t="str">
        <f t="shared" si="57"/>
        <v>Valor de exportación (USD)</v>
      </c>
      <c r="I334" s="39">
        <v>17</v>
      </c>
      <c r="J334" s="43" t="s">
        <v>92</v>
      </c>
      <c r="K334" s="46" t="str">
        <f t="shared" si="58"/>
        <v>Informe Interactivo 2 - Baréin</v>
      </c>
      <c r="V334" t="s">
        <v>286</v>
      </c>
    </row>
    <row r="335" spans="1:22" x14ac:dyDescent="0.35">
      <c r="A335" s="39">
        <f t="shared" si="59"/>
        <v>14</v>
      </c>
      <c r="B335" s="39">
        <f t="shared" si="49"/>
        <v>4.2</v>
      </c>
      <c r="C335" s="40" t="str">
        <f t="shared" si="53"/>
        <v>Informe Interactivo 2 - Bélgica</v>
      </c>
      <c r="D335" s="41" t="str">
        <f t="shared" si="56"/>
        <v>https://analytics.zoho.com/open-view/2395394000006204176?ZOHO_CRITERIA=%22Trasposicion_4.2%22.%22C%C3%B3digo_Pa%C3%ADs%22%20%3D%2018</v>
      </c>
      <c r="E335" s="42">
        <f t="shared" si="57"/>
        <v>86</v>
      </c>
      <c r="F335" s="43" t="str">
        <f t="shared" si="57"/>
        <v>Informe Interactivo 2</v>
      </c>
      <c r="G335" s="43" t="str">
        <f t="shared" si="57"/>
        <v>Destino</v>
      </c>
      <c r="H335" s="43" t="str">
        <f t="shared" si="57"/>
        <v>Valor de exportación (USD)</v>
      </c>
      <c r="I335" s="39">
        <v>18</v>
      </c>
      <c r="J335" s="43" t="s">
        <v>90</v>
      </c>
      <c r="K335" s="46" t="str">
        <f t="shared" si="58"/>
        <v>Informe Interactivo 2 - Bélgica</v>
      </c>
      <c r="V335" t="s">
        <v>286</v>
      </c>
    </row>
    <row r="336" spans="1:22" x14ac:dyDescent="0.35">
      <c r="A336" s="39">
        <f t="shared" si="59"/>
        <v>15</v>
      </c>
      <c r="B336" s="39">
        <f t="shared" si="49"/>
        <v>4.2</v>
      </c>
      <c r="C336" s="40" t="str">
        <f t="shared" si="53"/>
        <v>Informe Interactivo 2 - Bielorrusia</v>
      </c>
      <c r="D336" s="41" t="str">
        <f t="shared" si="56"/>
        <v>https://analytics.zoho.com/open-view/2395394000006204176?ZOHO_CRITERIA=%22Trasposicion_4.2%22.%22C%C3%B3digo_Pa%C3%ADs%22%20%3D%2021</v>
      </c>
      <c r="E336" s="42">
        <f t="shared" si="57"/>
        <v>86</v>
      </c>
      <c r="F336" s="43" t="str">
        <f t="shared" si="57"/>
        <v>Informe Interactivo 2</v>
      </c>
      <c r="G336" s="43" t="str">
        <f t="shared" si="57"/>
        <v>Destino</v>
      </c>
      <c r="H336" s="43" t="str">
        <f t="shared" si="57"/>
        <v>Valor de exportación (USD)</v>
      </c>
      <c r="I336" s="39">
        <v>21</v>
      </c>
      <c r="J336" s="43" t="s">
        <v>94</v>
      </c>
      <c r="K336" s="46" t="str">
        <f t="shared" si="58"/>
        <v>Informe Interactivo 2 - Bielorrusia</v>
      </c>
      <c r="V336" t="s">
        <v>286</v>
      </c>
    </row>
    <row r="337" spans="1:22" x14ac:dyDescent="0.35">
      <c r="A337" s="39">
        <f t="shared" si="59"/>
        <v>16</v>
      </c>
      <c r="B337" s="39">
        <f t="shared" si="49"/>
        <v>4.2</v>
      </c>
      <c r="C337" s="40" t="str">
        <f t="shared" si="53"/>
        <v>Informe Interactivo 2 - Bolivia</v>
      </c>
      <c r="D337" s="41" t="str">
        <f t="shared" si="56"/>
        <v>https://analytics.zoho.com/open-view/2395394000006204176?ZOHO_CRITERIA=%22Trasposicion_4.2%22.%22C%C3%B3digo_Pa%C3%ADs%22%20%3D%2023</v>
      </c>
      <c r="E337" s="42">
        <f t="shared" si="57"/>
        <v>86</v>
      </c>
      <c r="F337" s="43" t="str">
        <f t="shared" si="57"/>
        <v>Informe Interactivo 2</v>
      </c>
      <c r="G337" s="43" t="str">
        <f t="shared" si="57"/>
        <v>Destino</v>
      </c>
      <c r="H337" s="43" t="str">
        <f t="shared" si="57"/>
        <v>Valor de exportación (USD)</v>
      </c>
      <c r="I337" s="39">
        <v>23</v>
      </c>
      <c r="J337" s="43" t="s">
        <v>96</v>
      </c>
      <c r="K337" s="46" t="str">
        <f t="shared" si="58"/>
        <v>Informe Interactivo 2 - Bolivia</v>
      </c>
      <c r="V337" t="s">
        <v>286</v>
      </c>
    </row>
    <row r="338" spans="1:22" x14ac:dyDescent="0.35">
      <c r="A338" s="39">
        <f t="shared" si="59"/>
        <v>17</v>
      </c>
      <c r="B338" s="39">
        <f t="shared" si="49"/>
        <v>4.2</v>
      </c>
      <c r="C338" s="40" t="str">
        <f t="shared" si="53"/>
        <v>Informe Interactivo 2 - Brasil</v>
      </c>
      <c r="D338" s="41" t="str">
        <f t="shared" si="56"/>
        <v>https://analytics.zoho.com/open-view/2395394000006204176?ZOHO_CRITERIA=%22Trasposicion_4.2%22.%22C%C3%B3digo_Pa%C3%ADs%22%20%3D%2026</v>
      </c>
      <c r="E338" s="42">
        <f t="shared" si="57"/>
        <v>86</v>
      </c>
      <c r="F338" s="43" t="str">
        <f t="shared" si="57"/>
        <v>Informe Interactivo 2</v>
      </c>
      <c r="G338" s="43" t="str">
        <f t="shared" si="57"/>
        <v>Destino</v>
      </c>
      <c r="H338" s="43" t="str">
        <f t="shared" si="57"/>
        <v>Valor de exportación (USD)</v>
      </c>
      <c r="I338" s="39">
        <v>26</v>
      </c>
      <c r="J338" s="43" t="s">
        <v>98</v>
      </c>
      <c r="K338" s="46" t="str">
        <f t="shared" si="58"/>
        <v>Informe Interactivo 2 - Brasil</v>
      </c>
      <c r="V338" t="s">
        <v>286</v>
      </c>
    </row>
    <row r="339" spans="1:22" x14ac:dyDescent="0.35">
      <c r="A339" s="39">
        <f t="shared" si="59"/>
        <v>18</v>
      </c>
      <c r="B339" s="39">
        <f t="shared" si="49"/>
        <v>4.2</v>
      </c>
      <c r="C339" s="40" t="str">
        <f t="shared" si="53"/>
        <v>Informe Interactivo 2 - Canadá</v>
      </c>
      <c r="D339" s="41" t="str">
        <f t="shared" si="56"/>
        <v>https://analytics.zoho.com/open-view/2395394000006204176?ZOHO_CRITERIA=%22Trasposicion_4.2%22.%22C%C3%B3digo_Pa%C3%ADs%22%20%3D%2035</v>
      </c>
      <c r="E339" s="42">
        <f t="shared" si="57"/>
        <v>86</v>
      </c>
      <c r="F339" s="43" t="str">
        <f t="shared" si="57"/>
        <v>Informe Interactivo 2</v>
      </c>
      <c r="G339" s="43" t="str">
        <f t="shared" si="57"/>
        <v>Destino</v>
      </c>
      <c r="H339" s="43" t="str">
        <f t="shared" si="57"/>
        <v>Valor de exportación (USD)</v>
      </c>
      <c r="I339" s="39">
        <v>35</v>
      </c>
      <c r="J339" s="43" t="s">
        <v>100</v>
      </c>
      <c r="K339" s="46" t="str">
        <f t="shared" si="58"/>
        <v>Informe Interactivo 2 - Canadá</v>
      </c>
      <c r="V339" t="s">
        <v>286</v>
      </c>
    </row>
    <row r="340" spans="1:22" x14ac:dyDescent="0.35">
      <c r="A340" s="39">
        <f t="shared" si="59"/>
        <v>19</v>
      </c>
      <c r="B340" s="39">
        <f t="shared" si="49"/>
        <v>4.2</v>
      </c>
      <c r="C340" s="40" t="str">
        <f t="shared" si="53"/>
        <v>Informe Interactivo 2 - China</v>
      </c>
      <c r="D340" s="41" t="str">
        <f t="shared" si="56"/>
        <v>https://analytics.zoho.com/open-view/2395394000006204176?ZOHO_CRITERIA=%22Trasposicion_4.2%22.%22C%C3%B3digo_Pa%C3%ADs%22%20%3D%2039</v>
      </c>
      <c r="E340" s="42">
        <f t="shared" si="57"/>
        <v>86</v>
      </c>
      <c r="F340" s="43" t="str">
        <f t="shared" si="57"/>
        <v>Informe Interactivo 2</v>
      </c>
      <c r="G340" s="43" t="str">
        <f t="shared" si="57"/>
        <v>Destino</v>
      </c>
      <c r="H340" s="43" t="str">
        <f t="shared" si="57"/>
        <v>Valor de exportación (USD)</v>
      </c>
      <c r="I340" s="39">
        <v>39</v>
      </c>
      <c r="J340" s="43" t="s">
        <v>104</v>
      </c>
      <c r="K340" s="46" t="str">
        <f t="shared" si="58"/>
        <v>Informe Interactivo 2 - China</v>
      </c>
      <c r="V340" t="s">
        <v>286</v>
      </c>
    </row>
    <row r="341" spans="1:22" x14ac:dyDescent="0.35">
      <c r="A341" s="39">
        <f t="shared" si="59"/>
        <v>20</v>
      </c>
      <c r="B341" s="39">
        <f t="shared" si="49"/>
        <v>4.2</v>
      </c>
      <c r="C341" s="40" t="str">
        <f t="shared" si="53"/>
        <v>Informe Interactivo 2 - Colombia</v>
      </c>
      <c r="D341" s="41" t="str">
        <f t="shared" si="56"/>
        <v>https://analytics.zoho.com/open-view/2395394000006204176?ZOHO_CRITERIA=%22Trasposicion_4.2%22.%22C%C3%B3digo_Pa%C3%ADs%22%20%3D%2041</v>
      </c>
      <c r="E341" s="42">
        <f t="shared" si="57"/>
        <v>86</v>
      </c>
      <c r="F341" s="43" t="str">
        <f t="shared" si="57"/>
        <v>Informe Interactivo 2</v>
      </c>
      <c r="G341" s="43" t="str">
        <f t="shared" si="57"/>
        <v>Destino</v>
      </c>
      <c r="H341" s="43" t="str">
        <f t="shared" si="57"/>
        <v>Valor de exportación (USD)</v>
      </c>
      <c r="I341" s="39">
        <v>41</v>
      </c>
      <c r="J341" s="43" t="s">
        <v>106</v>
      </c>
      <c r="K341" s="46" t="str">
        <f t="shared" si="58"/>
        <v>Informe Interactivo 2 - Colombia</v>
      </c>
      <c r="V341" t="s">
        <v>286</v>
      </c>
    </row>
    <row r="342" spans="1:22" x14ac:dyDescent="0.35">
      <c r="A342" s="39">
        <f t="shared" si="59"/>
        <v>21</v>
      </c>
      <c r="B342" s="39">
        <f t="shared" si="49"/>
        <v>4.2</v>
      </c>
      <c r="C342" s="40" t="str">
        <f t="shared" si="53"/>
        <v>Informe Interactivo 2 - Corea del Sur</v>
      </c>
      <c r="D342" s="41" t="str">
        <f t="shared" si="56"/>
        <v>https://analytics.zoho.com/open-view/2395394000006204176?ZOHO_CRITERIA=%22Trasposicion_4.2%22.%22C%C3%B3digo_Pa%C3%ADs%22%20%3D%2045</v>
      </c>
      <c r="E342" s="42">
        <f t="shared" si="57"/>
        <v>86</v>
      </c>
      <c r="F342" s="43" t="str">
        <f t="shared" si="57"/>
        <v>Informe Interactivo 2</v>
      </c>
      <c r="G342" s="43" t="str">
        <f t="shared" si="57"/>
        <v>Destino</v>
      </c>
      <c r="H342" s="43" t="str">
        <f t="shared" si="57"/>
        <v>Valor de exportación (USD)</v>
      </c>
      <c r="I342" s="39">
        <v>45</v>
      </c>
      <c r="J342" s="43" t="s">
        <v>162</v>
      </c>
      <c r="K342" s="46" t="str">
        <f t="shared" si="58"/>
        <v>Informe Interactivo 2 - Corea del Sur</v>
      </c>
      <c r="V342" t="s">
        <v>286</v>
      </c>
    </row>
    <row r="343" spans="1:22" x14ac:dyDescent="0.35">
      <c r="A343" s="39">
        <f t="shared" si="59"/>
        <v>22</v>
      </c>
      <c r="B343" s="39">
        <f t="shared" si="49"/>
        <v>4.2</v>
      </c>
      <c r="C343" s="40" t="str">
        <f t="shared" si="53"/>
        <v>Informe Interactivo 2 - Costa Rica</v>
      </c>
      <c r="D343" s="41" t="str">
        <f t="shared" si="56"/>
        <v>https://analytics.zoho.com/open-view/2395394000006204176?ZOHO_CRITERIA=%22Trasposicion_4.2%22.%22C%C3%B3digo_Pa%C3%ADs%22%20%3D%2047</v>
      </c>
      <c r="E343" s="42">
        <f t="shared" si="57"/>
        <v>86</v>
      </c>
      <c r="F343" s="43" t="str">
        <f t="shared" si="57"/>
        <v>Informe Interactivo 2</v>
      </c>
      <c r="G343" s="43" t="str">
        <f t="shared" si="57"/>
        <v>Destino</v>
      </c>
      <c r="H343" s="43" t="str">
        <f t="shared" si="57"/>
        <v>Valor de exportación (USD)</v>
      </c>
      <c r="I343" s="39">
        <v>47</v>
      </c>
      <c r="J343" s="43" t="s">
        <v>108</v>
      </c>
      <c r="K343" s="46" t="str">
        <f t="shared" si="58"/>
        <v>Informe Interactivo 2 - Costa Rica</v>
      </c>
      <c r="V343" t="s">
        <v>286</v>
      </c>
    </row>
    <row r="344" spans="1:22" x14ac:dyDescent="0.35">
      <c r="A344" s="39">
        <f t="shared" si="59"/>
        <v>23</v>
      </c>
      <c r="B344" s="39">
        <f t="shared" si="49"/>
        <v>4.2</v>
      </c>
      <c r="C344" s="40" t="str">
        <f t="shared" si="53"/>
        <v>Informe Interactivo 2 - Cuba</v>
      </c>
      <c r="D344" s="41" t="str">
        <f t="shared" si="56"/>
        <v>https://analytics.zoho.com/open-view/2395394000006204176?ZOHO_CRITERIA=%22Trasposicion_4.2%22.%22C%C3%B3digo_Pa%C3%ADs%22%20%3D%2049</v>
      </c>
      <c r="E344" s="42">
        <f t="shared" si="57"/>
        <v>86</v>
      </c>
      <c r="F344" s="43" t="str">
        <f t="shared" si="57"/>
        <v>Informe Interactivo 2</v>
      </c>
      <c r="G344" s="43" t="str">
        <f t="shared" si="57"/>
        <v>Destino</v>
      </c>
      <c r="H344" s="43" t="str">
        <f t="shared" si="57"/>
        <v>Valor de exportación (USD)</v>
      </c>
      <c r="I344" s="39">
        <v>49</v>
      </c>
      <c r="J344" s="43" t="s">
        <v>110</v>
      </c>
      <c r="K344" s="46" t="str">
        <f t="shared" si="58"/>
        <v>Informe Interactivo 2 - Cuba</v>
      </c>
      <c r="V344" t="s">
        <v>286</v>
      </c>
    </row>
    <row r="345" spans="1:22" x14ac:dyDescent="0.35">
      <c r="A345" s="39">
        <f t="shared" si="59"/>
        <v>24</v>
      </c>
      <c r="B345" s="39">
        <f t="shared" si="49"/>
        <v>4.2</v>
      </c>
      <c r="C345" s="40" t="str">
        <f t="shared" si="53"/>
        <v>Informe Interactivo 2 - Dinamarca</v>
      </c>
      <c r="D345" s="41" t="str">
        <f t="shared" si="56"/>
        <v>https://analytics.zoho.com/open-view/2395394000006204176?ZOHO_CRITERIA=%22Trasposicion_4.2%22.%22C%C3%B3digo_Pa%C3%ADs%22%20%3D%2050</v>
      </c>
      <c r="E345" s="42">
        <f t="shared" si="57"/>
        <v>86</v>
      </c>
      <c r="F345" s="43" t="str">
        <f t="shared" si="57"/>
        <v>Informe Interactivo 2</v>
      </c>
      <c r="G345" s="43" t="str">
        <f t="shared" si="57"/>
        <v>Destino</v>
      </c>
      <c r="H345" s="43" t="str">
        <f t="shared" si="57"/>
        <v>Valor de exportación (USD)</v>
      </c>
      <c r="I345" s="39">
        <v>50</v>
      </c>
      <c r="J345" s="43" t="s">
        <v>116</v>
      </c>
      <c r="K345" s="46" t="str">
        <f t="shared" si="58"/>
        <v>Informe Interactivo 2 - Dinamarca</v>
      </c>
      <c r="V345" t="s">
        <v>286</v>
      </c>
    </row>
    <row r="346" spans="1:22" x14ac:dyDescent="0.35">
      <c r="A346" s="39">
        <f t="shared" si="59"/>
        <v>25</v>
      </c>
      <c r="B346" s="39">
        <f t="shared" si="49"/>
        <v>4.2</v>
      </c>
      <c r="C346" s="40" t="str">
        <f t="shared" si="53"/>
        <v>Informe Interactivo 2 - Ecuador</v>
      </c>
      <c r="D346" s="41" t="str">
        <f t="shared" si="56"/>
        <v>https://analytics.zoho.com/open-view/2395394000006204176?ZOHO_CRITERIA=%22Trasposicion_4.2%22.%22C%C3%B3digo_Pa%C3%ADs%22%20%3D%2052</v>
      </c>
      <c r="E346" s="42">
        <f t="shared" si="57"/>
        <v>86</v>
      </c>
      <c r="F346" s="43" t="str">
        <f t="shared" si="57"/>
        <v>Informe Interactivo 2</v>
      </c>
      <c r="G346" s="43" t="str">
        <f t="shared" si="57"/>
        <v>Destino</v>
      </c>
      <c r="H346" s="43" t="str">
        <f t="shared" si="57"/>
        <v>Valor de exportación (USD)</v>
      </c>
      <c r="I346" s="39">
        <v>52</v>
      </c>
      <c r="J346" s="43" t="s">
        <v>120</v>
      </c>
      <c r="K346" s="46" t="str">
        <f t="shared" si="58"/>
        <v>Informe Interactivo 2 - Ecuador</v>
      </c>
      <c r="V346" t="s">
        <v>286</v>
      </c>
    </row>
    <row r="347" spans="1:22" x14ac:dyDescent="0.35">
      <c r="A347" s="39">
        <f t="shared" si="59"/>
        <v>26</v>
      </c>
      <c r="B347" s="39">
        <f t="shared" si="49"/>
        <v>4.2</v>
      </c>
      <c r="C347" s="40" t="str">
        <f t="shared" si="53"/>
        <v>Informe Interactivo 2 - Egipto</v>
      </c>
      <c r="D347" s="41" t="str">
        <f t="shared" si="56"/>
        <v>https://analytics.zoho.com/open-view/2395394000006204176?ZOHO_CRITERIA=%22Trasposicion_4.2%22.%22C%C3%B3digo_Pa%C3%ADs%22%20%3D%2053</v>
      </c>
      <c r="E347" s="42">
        <f t="shared" si="57"/>
        <v>86</v>
      </c>
      <c r="F347" s="43" t="str">
        <f t="shared" si="57"/>
        <v>Informe Interactivo 2</v>
      </c>
      <c r="G347" s="43" t="str">
        <f t="shared" si="57"/>
        <v>Destino</v>
      </c>
      <c r="H347" s="43" t="str">
        <f t="shared" si="57"/>
        <v>Valor de exportación (USD)</v>
      </c>
      <c r="I347" s="39">
        <v>53</v>
      </c>
      <c r="J347" s="43" t="s">
        <v>122</v>
      </c>
      <c r="K347" s="46" t="str">
        <f t="shared" si="58"/>
        <v>Informe Interactivo 2 - Egipto</v>
      </c>
      <c r="V347" t="s">
        <v>286</v>
      </c>
    </row>
    <row r="348" spans="1:22" x14ac:dyDescent="0.35">
      <c r="A348" s="39">
        <f t="shared" si="59"/>
        <v>27</v>
      </c>
      <c r="B348" s="39">
        <f t="shared" ref="B348:B411" si="60">+B347</f>
        <v>4.2</v>
      </c>
      <c r="C348" s="40" t="str">
        <f t="shared" si="53"/>
        <v>Informe Interactivo 2 - El Salvador</v>
      </c>
      <c r="D348" s="41" t="str">
        <f t="shared" si="56"/>
        <v>https://analytics.zoho.com/open-view/2395394000006204176?ZOHO_CRITERIA=%22Trasposicion_4.2%22.%22C%C3%B3digo_Pa%C3%ADs%22%20%3D%2054</v>
      </c>
      <c r="E348" s="42">
        <f t="shared" ref="E348:H363" si="61">+E347</f>
        <v>86</v>
      </c>
      <c r="F348" s="43" t="str">
        <f t="shared" si="61"/>
        <v>Informe Interactivo 2</v>
      </c>
      <c r="G348" s="43" t="str">
        <f t="shared" si="61"/>
        <v>Destino</v>
      </c>
      <c r="H348" s="43" t="str">
        <f t="shared" si="61"/>
        <v>Valor de exportación (USD)</v>
      </c>
      <c r="I348" s="39">
        <v>54</v>
      </c>
      <c r="J348" s="43" t="s">
        <v>220</v>
      </c>
      <c r="K348" s="46" t="str">
        <f t="shared" si="58"/>
        <v>Informe Interactivo 2 - El Salvador</v>
      </c>
      <c r="V348" t="s">
        <v>286</v>
      </c>
    </row>
    <row r="349" spans="1:22" x14ac:dyDescent="0.35">
      <c r="A349" s="39">
        <f t="shared" si="59"/>
        <v>28</v>
      </c>
      <c r="B349" s="39">
        <f t="shared" si="60"/>
        <v>4.2</v>
      </c>
      <c r="C349" s="40" t="str">
        <f t="shared" si="53"/>
        <v>Informe Interactivo 2 - Emiratos Árabes Unidos</v>
      </c>
      <c r="D349" s="41" t="str">
        <f t="shared" si="56"/>
        <v>https://analytics.zoho.com/open-view/2395394000006204176?ZOHO_CRITERIA=%22Trasposicion_4.2%22.%22C%C3%B3digo_Pa%C3%ADs%22%20%3D%2055</v>
      </c>
      <c r="E349" s="42">
        <f t="shared" si="61"/>
        <v>86</v>
      </c>
      <c r="F349" s="43" t="str">
        <f t="shared" si="61"/>
        <v>Informe Interactivo 2</v>
      </c>
      <c r="G349" s="43" t="str">
        <f t="shared" si="61"/>
        <v>Destino</v>
      </c>
      <c r="H349" s="43" t="str">
        <f t="shared" si="61"/>
        <v>Valor de exportación (USD)</v>
      </c>
      <c r="I349" s="39">
        <v>55</v>
      </c>
      <c r="J349" s="43" t="s">
        <v>80</v>
      </c>
      <c r="K349" s="46" t="str">
        <f t="shared" si="58"/>
        <v>Informe Interactivo 2 - Emiratos Árabes Unidos</v>
      </c>
      <c r="V349" t="s">
        <v>286</v>
      </c>
    </row>
    <row r="350" spans="1:22" x14ac:dyDescent="0.35">
      <c r="A350" s="39">
        <f t="shared" si="59"/>
        <v>29</v>
      </c>
      <c r="B350" s="39">
        <f t="shared" si="60"/>
        <v>4.2</v>
      </c>
      <c r="C350" s="40" t="str">
        <f t="shared" si="53"/>
        <v>Informe Interactivo 2 - Eslovaquia</v>
      </c>
      <c r="D350" s="41" t="str">
        <f t="shared" si="56"/>
        <v>https://analytics.zoho.com/open-view/2395394000006204176?ZOHO_CRITERIA=%22Trasposicion_4.2%22.%22C%C3%B3digo_Pa%C3%ADs%22%20%3D%2057</v>
      </c>
      <c r="E350" s="42">
        <f t="shared" si="61"/>
        <v>86</v>
      </c>
      <c r="F350" s="43" t="str">
        <f t="shared" si="61"/>
        <v>Informe Interactivo 2</v>
      </c>
      <c r="G350" s="43" t="str">
        <f t="shared" si="61"/>
        <v>Destino</v>
      </c>
      <c r="H350" s="43" t="str">
        <f t="shared" si="61"/>
        <v>Valor de exportación (USD)</v>
      </c>
      <c r="I350" s="39">
        <v>57</v>
      </c>
      <c r="J350" s="43" t="s">
        <v>222</v>
      </c>
      <c r="K350" s="46" t="str">
        <f t="shared" si="58"/>
        <v>Informe Interactivo 2 - Eslovaquia</v>
      </c>
      <c r="V350" t="s">
        <v>286</v>
      </c>
    </row>
    <row r="351" spans="1:22" x14ac:dyDescent="0.35">
      <c r="A351" s="39">
        <f t="shared" si="59"/>
        <v>30</v>
      </c>
      <c r="B351" s="39">
        <f t="shared" si="60"/>
        <v>4.2</v>
      </c>
      <c r="C351" s="40" t="str">
        <f t="shared" si="53"/>
        <v>Informe Interactivo 2 - Eslovenia</v>
      </c>
      <c r="D351" s="41" t="str">
        <f t="shared" si="56"/>
        <v>https://analytics.zoho.com/open-view/2395394000006204176?ZOHO_CRITERIA=%22Trasposicion_4.2%22.%22C%C3%B3digo_Pa%C3%ADs%22%20%3D%2058</v>
      </c>
      <c r="E351" s="42">
        <f t="shared" si="61"/>
        <v>86</v>
      </c>
      <c r="F351" s="43" t="str">
        <f t="shared" si="61"/>
        <v>Informe Interactivo 2</v>
      </c>
      <c r="G351" s="43" t="str">
        <f t="shared" si="61"/>
        <v>Destino</v>
      </c>
      <c r="H351" s="43" t="str">
        <f t="shared" si="61"/>
        <v>Valor de exportación (USD)</v>
      </c>
      <c r="I351" s="39">
        <v>58</v>
      </c>
      <c r="J351" s="43" t="s">
        <v>224</v>
      </c>
      <c r="K351" s="46" t="str">
        <f t="shared" si="58"/>
        <v>Informe Interactivo 2 - Eslovenia</v>
      </c>
      <c r="V351" t="s">
        <v>286</v>
      </c>
    </row>
    <row r="352" spans="1:22" x14ac:dyDescent="0.35">
      <c r="A352" s="39">
        <f t="shared" si="59"/>
        <v>31</v>
      </c>
      <c r="B352" s="39">
        <f t="shared" si="60"/>
        <v>4.2</v>
      </c>
      <c r="C352" s="40" t="str">
        <f t="shared" si="53"/>
        <v>Informe Interactivo 2 - España</v>
      </c>
      <c r="D352" s="41" t="str">
        <f t="shared" si="56"/>
        <v>https://analytics.zoho.com/open-view/2395394000006204176?ZOHO_CRITERIA=%22Trasposicion_4.2%22.%22C%C3%B3digo_Pa%C3%ADs%22%20%3D%2059</v>
      </c>
      <c r="E352" s="42">
        <f t="shared" si="61"/>
        <v>86</v>
      </c>
      <c r="F352" s="43" t="str">
        <f t="shared" si="61"/>
        <v>Informe Interactivo 2</v>
      </c>
      <c r="G352" s="43" t="str">
        <f t="shared" si="61"/>
        <v>Destino</v>
      </c>
      <c r="H352" s="43" t="str">
        <f t="shared" si="61"/>
        <v>Valor de exportación (USD)</v>
      </c>
      <c r="I352" s="39">
        <v>59</v>
      </c>
      <c r="J352" s="43" t="s">
        <v>124</v>
      </c>
      <c r="K352" s="46" t="str">
        <f t="shared" si="58"/>
        <v>Informe Interactivo 2 - España</v>
      </c>
      <c r="V352" t="s">
        <v>286</v>
      </c>
    </row>
    <row r="353" spans="1:22" x14ac:dyDescent="0.35">
      <c r="A353" s="39">
        <f t="shared" si="59"/>
        <v>32</v>
      </c>
      <c r="B353" s="39">
        <f t="shared" si="60"/>
        <v>4.2</v>
      </c>
      <c r="C353" s="40" t="str">
        <f t="shared" si="53"/>
        <v>Informe Interactivo 2 - Estados Unidos</v>
      </c>
      <c r="D353" s="41" t="str">
        <f t="shared" si="56"/>
        <v>https://analytics.zoho.com/open-view/2395394000006204176?ZOHO_CRITERIA=%22Trasposicion_4.2%22.%22C%C3%B3digo_Pa%C3%ADs%22%20%3D%2060</v>
      </c>
      <c r="E353" s="42">
        <f t="shared" si="61"/>
        <v>86</v>
      </c>
      <c r="F353" s="43" t="str">
        <f t="shared" si="61"/>
        <v>Informe Interactivo 2</v>
      </c>
      <c r="G353" s="43" t="str">
        <f t="shared" si="61"/>
        <v>Destino</v>
      </c>
      <c r="H353" s="43" t="str">
        <f t="shared" si="61"/>
        <v>Valor de exportación (USD)</v>
      </c>
      <c r="I353" s="39">
        <v>60</v>
      </c>
      <c r="J353" s="43" t="s">
        <v>238</v>
      </c>
      <c r="K353" s="46" t="str">
        <f t="shared" si="58"/>
        <v>Informe Interactivo 2 - Estados Unidos</v>
      </c>
      <c r="V353" t="s">
        <v>286</v>
      </c>
    </row>
    <row r="354" spans="1:22" x14ac:dyDescent="0.35">
      <c r="A354" s="39">
        <f t="shared" si="59"/>
        <v>33</v>
      </c>
      <c r="B354" s="39">
        <f t="shared" si="60"/>
        <v>4.2</v>
      </c>
      <c r="C354" s="40" t="str">
        <f t="shared" si="53"/>
        <v>Informe Interactivo 2 - Estonia</v>
      </c>
      <c r="D354" s="41" t="str">
        <f t="shared" si="56"/>
        <v>https://analytics.zoho.com/open-view/2395394000006204176?ZOHO_CRITERIA=%22Trasposicion_4.2%22.%22C%C3%B3digo_Pa%C3%ADs%22%20%3D%2061</v>
      </c>
      <c r="E354" s="42">
        <f t="shared" si="61"/>
        <v>86</v>
      </c>
      <c r="F354" s="43" t="str">
        <f t="shared" si="61"/>
        <v>Informe Interactivo 2</v>
      </c>
      <c r="G354" s="43" t="str">
        <f t="shared" si="61"/>
        <v>Destino</v>
      </c>
      <c r="H354" s="43" t="str">
        <f t="shared" si="61"/>
        <v>Valor de exportación (USD)</v>
      </c>
      <c r="I354" s="39">
        <v>61</v>
      </c>
      <c r="J354" s="43" t="s">
        <v>126</v>
      </c>
      <c r="K354" s="46" t="str">
        <f t="shared" si="58"/>
        <v>Informe Interactivo 2 - Estonia</v>
      </c>
      <c r="V354" t="s">
        <v>286</v>
      </c>
    </row>
    <row r="355" spans="1:22" x14ac:dyDescent="0.35">
      <c r="A355" s="39">
        <f t="shared" si="59"/>
        <v>34</v>
      </c>
      <c r="B355" s="39">
        <f t="shared" si="60"/>
        <v>4.2</v>
      </c>
      <c r="C355" s="40" t="str">
        <f t="shared" si="53"/>
        <v>Informe Interactivo 2 - Filipinas</v>
      </c>
      <c r="D355" s="41" t="str">
        <f t="shared" si="56"/>
        <v>https://analytics.zoho.com/open-view/2395394000006204176?ZOHO_CRITERIA=%22Trasposicion_4.2%22.%22C%C3%B3digo_Pa%C3%ADs%22%20%3D%2063</v>
      </c>
      <c r="E355" s="42">
        <f t="shared" si="61"/>
        <v>86</v>
      </c>
      <c r="F355" s="43" t="str">
        <f t="shared" si="61"/>
        <v>Informe Interactivo 2</v>
      </c>
      <c r="G355" s="43" t="str">
        <f t="shared" si="61"/>
        <v>Destino</v>
      </c>
      <c r="H355" s="43" t="str">
        <f t="shared" si="61"/>
        <v>Valor de exportación (USD)</v>
      </c>
      <c r="I355" s="39">
        <v>63</v>
      </c>
      <c r="J355" s="43" t="s">
        <v>202</v>
      </c>
      <c r="K355" s="46" t="str">
        <f t="shared" si="58"/>
        <v>Informe Interactivo 2 - Filipinas</v>
      </c>
      <c r="V355" t="s">
        <v>286</v>
      </c>
    </row>
    <row r="356" spans="1:22" x14ac:dyDescent="0.35">
      <c r="A356" s="39">
        <f t="shared" si="59"/>
        <v>35</v>
      </c>
      <c r="B356" s="39">
        <f t="shared" si="60"/>
        <v>4.2</v>
      </c>
      <c r="C356" s="40" t="str">
        <f t="shared" si="53"/>
        <v>Informe Interactivo 2 - Finlandia</v>
      </c>
      <c r="D356" s="41" t="str">
        <f t="shared" si="56"/>
        <v>https://analytics.zoho.com/open-view/2395394000006204176?ZOHO_CRITERIA=%22Trasposicion_4.2%22.%22C%C3%B3digo_Pa%C3%ADs%22%20%3D%2064</v>
      </c>
      <c r="E356" s="42">
        <f t="shared" si="61"/>
        <v>86</v>
      </c>
      <c r="F356" s="43" t="str">
        <f t="shared" si="61"/>
        <v>Informe Interactivo 2</v>
      </c>
      <c r="G356" s="43" t="str">
        <f t="shared" si="61"/>
        <v>Destino</v>
      </c>
      <c r="H356" s="43" t="str">
        <f t="shared" si="61"/>
        <v>Valor de exportación (USD)</v>
      </c>
      <c r="I356" s="39">
        <v>64</v>
      </c>
      <c r="J356" s="43" t="s">
        <v>128</v>
      </c>
      <c r="K356" s="46" t="str">
        <f t="shared" si="58"/>
        <v>Informe Interactivo 2 - Finlandia</v>
      </c>
      <c r="V356" t="s">
        <v>286</v>
      </c>
    </row>
    <row r="357" spans="1:22" x14ac:dyDescent="0.35">
      <c r="A357" s="39">
        <f t="shared" si="59"/>
        <v>36</v>
      </c>
      <c r="B357" s="39">
        <f t="shared" si="60"/>
        <v>4.2</v>
      </c>
      <c r="C357" s="40" t="str">
        <f t="shared" si="53"/>
        <v>Informe Interactivo 2 - Francia</v>
      </c>
      <c r="D357" s="41" t="str">
        <f t="shared" si="56"/>
        <v>https://analytics.zoho.com/open-view/2395394000006204176?ZOHO_CRITERIA=%22Trasposicion_4.2%22.%22C%C3%B3digo_Pa%C3%ADs%22%20%3D%2066</v>
      </c>
      <c r="E357" s="42">
        <f t="shared" si="61"/>
        <v>86</v>
      </c>
      <c r="F357" s="43" t="str">
        <f t="shared" si="61"/>
        <v>Informe Interactivo 2</v>
      </c>
      <c r="G357" s="43" t="str">
        <f t="shared" si="61"/>
        <v>Destino</v>
      </c>
      <c r="H357" s="43" t="str">
        <f t="shared" si="61"/>
        <v>Valor de exportación (USD)</v>
      </c>
      <c r="I357" s="39">
        <v>66</v>
      </c>
      <c r="J357" s="43" t="s">
        <v>130</v>
      </c>
      <c r="K357" s="46" t="str">
        <f t="shared" si="58"/>
        <v>Informe Interactivo 2 - Francia</v>
      </c>
      <c r="V357" t="s">
        <v>286</v>
      </c>
    </row>
    <row r="358" spans="1:22" x14ac:dyDescent="0.35">
      <c r="A358" s="39">
        <f t="shared" si="59"/>
        <v>37</v>
      </c>
      <c r="B358" s="39">
        <f t="shared" si="60"/>
        <v>4.2</v>
      </c>
      <c r="C358" s="40" t="str">
        <f t="shared" si="53"/>
        <v>Informe Interactivo 2 - Grecia</v>
      </c>
      <c r="D358" s="41" t="str">
        <f t="shared" si="56"/>
        <v>https://analytics.zoho.com/open-view/2395394000006204176?ZOHO_CRITERIA=%22Trasposicion_4.2%22.%22C%C3%B3digo_Pa%C3%ADs%22%20%3D%2072</v>
      </c>
      <c r="E358" s="42">
        <f t="shared" si="61"/>
        <v>86</v>
      </c>
      <c r="F358" s="43" t="str">
        <f t="shared" si="61"/>
        <v>Informe Interactivo 2</v>
      </c>
      <c r="G358" s="43" t="str">
        <f t="shared" si="61"/>
        <v>Destino</v>
      </c>
      <c r="H358" s="43" t="str">
        <f t="shared" si="61"/>
        <v>Valor de exportación (USD)</v>
      </c>
      <c r="I358" s="39">
        <v>72</v>
      </c>
      <c r="J358" s="43" t="s">
        <v>134</v>
      </c>
      <c r="K358" s="46" t="str">
        <f t="shared" si="58"/>
        <v>Informe Interactivo 2 - Grecia</v>
      </c>
      <c r="V358" t="s">
        <v>286</v>
      </c>
    </row>
    <row r="359" spans="1:22" x14ac:dyDescent="0.35">
      <c r="A359" s="39">
        <f t="shared" si="59"/>
        <v>38</v>
      </c>
      <c r="B359" s="39">
        <f t="shared" si="60"/>
        <v>4.2</v>
      </c>
      <c r="C359" s="40" t="str">
        <f t="shared" si="53"/>
        <v>Informe Interactivo 2 - Guatemala</v>
      </c>
      <c r="D359" s="41" t="str">
        <f t="shared" si="56"/>
        <v>https://analytics.zoho.com/open-view/2395394000006204176?ZOHO_CRITERIA=%22Trasposicion_4.2%22.%22C%C3%B3digo_Pa%C3%ADs%22%20%3D%2073</v>
      </c>
      <c r="E359" s="42">
        <f t="shared" si="61"/>
        <v>86</v>
      </c>
      <c r="F359" s="43" t="str">
        <f t="shared" si="61"/>
        <v>Informe Interactivo 2</v>
      </c>
      <c r="G359" s="43" t="str">
        <f t="shared" si="61"/>
        <v>Destino</v>
      </c>
      <c r="H359" s="43" t="str">
        <f t="shared" si="61"/>
        <v>Valor de exportación (USD)</v>
      </c>
      <c r="I359" s="39">
        <v>73</v>
      </c>
      <c r="J359" s="43" t="s">
        <v>136</v>
      </c>
      <c r="K359" s="46" t="str">
        <f t="shared" si="58"/>
        <v>Informe Interactivo 2 - Guatemala</v>
      </c>
      <c r="V359" t="s">
        <v>286</v>
      </c>
    </row>
    <row r="360" spans="1:22" x14ac:dyDescent="0.35">
      <c r="A360" s="39">
        <f t="shared" si="59"/>
        <v>39</v>
      </c>
      <c r="B360" s="39">
        <f t="shared" si="60"/>
        <v>4.2</v>
      </c>
      <c r="C360" s="40" t="str">
        <f t="shared" si="53"/>
        <v>Informe Interactivo 2 - Haití</v>
      </c>
      <c r="D360" s="41" t="str">
        <f t="shared" si="56"/>
        <v>https://analytics.zoho.com/open-view/2395394000006204176?ZOHO_CRITERIA=%22Trasposicion_4.2%22.%22C%C3%B3digo_Pa%C3%ADs%22%20%3D%2078</v>
      </c>
      <c r="E360" s="42">
        <f t="shared" si="61"/>
        <v>86</v>
      </c>
      <c r="F360" s="43" t="str">
        <f t="shared" si="61"/>
        <v>Informe Interactivo 2</v>
      </c>
      <c r="G360" s="43" t="str">
        <f t="shared" si="61"/>
        <v>Destino</v>
      </c>
      <c r="H360" s="43" t="str">
        <f t="shared" si="61"/>
        <v>Valor de exportación (USD)</v>
      </c>
      <c r="I360" s="39">
        <v>78</v>
      </c>
      <c r="J360" s="43" t="s">
        <v>142</v>
      </c>
      <c r="K360" s="46" t="str">
        <f t="shared" si="58"/>
        <v>Informe Interactivo 2 - Haití</v>
      </c>
      <c r="V360" t="s">
        <v>286</v>
      </c>
    </row>
    <row r="361" spans="1:22" x14ac:dyDescent="0.35">
      <c r="A361" s="39">
        <f t="shared" si="59"/>
        <v>40</v>
      </c>
      <c r="B361" s="39">
        <f t="shared" si="60"/>
        <v>4.2</v>
      </c>
      <c r="C361" s="40" t="str">
        <f t="shared" si="53"/>
        <v>Informe Interactivo 2 - Honduras</v>
      </c>
      <c r="D361" s="41" t="str">
        <f t="shared" si="56"/>
        <v>https://analytics.zoho.com/open-view/2395394000006204176?ZOHO_CRITERIA=%22Trasposicion_4.2%22.%22C%C3%B3digo_Pa%C3%ADs%22%20%3D%2079</v>
      </c>
      <c r="E361" s="42">
        <f t="shared" si="61"/>
        <v>86</v>
      </c>
      <c r="F361" s="43" t="str">
        <f t="shared" si="61"/>
        <v>Informe Interactivo 2</v>
      </c>
      <c r="G361" s="43" t="str">
        <f t="shared" si="61"/>
        <v>Destino</v>
      </c>
      <c r="H361" s="43" t="str">
        <f t="shared" si="61"/>
        <v>Valor de exportación (USD)</v>
      </c>
      <c r="I361" s="39">
        <v>79</v>
      </c>
      <c r="J361" s="43" t="s">
        <v>140</v>
      </c>
      <c r="K361" s="46" t="str">
        <f t="shared" si="58"/>
        <v>Informe Interactivo 2 - Honduras</v>
      </c>
      <c r="V361" t="s">
        <v>286</v>
      </c>
    </row>
    <row r="362" spans="1:22" x14ac:dyDescent="0.35">
      <c r="A362" s="39">
        <f t="shared" si="59"/>
        <v>41</v>
      </c>
      <c r="B362" s="39">
        <f t="shared" si="60"/>
        <v>4.2</v>
      </c>
      <c r="C362" s="40" t="str">
        <f t="shared" si="53"/>
        <v>Informe Interactivo 2 - Hungría</v>
      </c>
      <c r="D362" s="41" t="str">
        <f t="shared" si="56"/>
        <v>https://analytics.zoho.com/open-view/2395394000006204176?ZOHO_CRITERIA=%22Trasposicion_4.2%22.%22C%C3%B3digo_Pa%C3%ADs%22%20%3D%2080</v>
      </c>
      <c r="E362" s="42">
        <f t="shared" si="61"/>
        <v>86</v>
      </c>
      <c r="F362" s="43" t="str">
        <f t="shared" si="61"/>
        <v>Informe Interactivo 2</v>
      </c>
      <c r="G362" s="43" t="str">
        <f t="shared" si="61"/>
        <v>Destino</v>
      </c>
      <c r="H362" s="43" t="str">
        <f t="shared" si="61"/>
        <v>Valor de exportación (USD)</v>
      </c>
      <c r="I362" s="39">
        <v>80</v>
      </c>
      <c r="J362" s="43" t="s">
        <v>144</v>
      </c>
      <c r="K362" s="46" t="str">
        <f t="shared" si="58"/>
        <v>Informe Interactivo 2 - Hungría</v>
      </c>
      <c r="V362" t="s">
        <v>286</v>
      </c>
    </row>
    <row r="363" spans="1:22" x14ac:dyDescent="0.35">
      <c r="A363" s="39">
        <f t="shared" si="59"/>
        <v>42</v>
      </c>
      <c r="B363" s="39">
        <f t="shared" si="60"/>
        <v>4.2</v>
      </c>
      <c r="C363" s="40" t="str">
        <f t="shared" si="53"/>
        <v>Informe Interactivo 2 - India</v>
      </c>
      <c r="D363" s="41" t="str">
        <f t="shared" si="56"/>
        <v>https://analytics.zoho.com/open-view/2395394000006204176?ZOHO_CRITERIA=%22Trasposicion_4.2%22.%22C%C3%B3digo_Pa%C3%ADs%22%20%3D%2081</v>
      </c>
      <c r="E363" s="42">
        <f t="shared" si="61"/>
        <v>86</v>
      </c>
      <c r="F363" s="43" t="str">
        <f t="shared" si="61"/>
        <v>Informe Interactivo 2</v>
      </c>
      <c r="G363" s="43" t="str">
        <f t="shared" si="61"/>
        <v>Destino</v>
      </c>
      <c r="H363" s="43" t="str">
        <f t="shared" si="61"/>
        <v>Valor de exportación (USD)</v>
      </c>
      <c r="I363" s="39">
        <v>81</v>
      </c>
      <c r="J363" s="43" t="s">
        <v>148</v>
      </c>
      <c r="K363" s="46" t="str">
        <f t="shared" si="58"/>
        <v>Informe Interactivo 2 - India</v>
      </c>
      <c r="V363" t="s">
        <v>286</v>
      </c>
    </row>
    <row r="364" spans="1:22" x14ac:dyDescent="0.35">
      <c r="A364" s="39">
        <f t="shared" si="59"/>
        <v>43</v>
      </c>
      <c r="B364" s="39">
        <f t="shared" si="60"/>
        <v>4.2</v>
      </c>
      <c r="C364" s="40" t="str">
        <f t="shared" si="53"/>
        <v>Informe Interactivo 2 - Indonesia</v>
      </c>
      <c r="D364" s="41" t="str">
        <f t="shared" si="56"/>
        <v>https://analytics.zoho.com/open-view/2395394000006204176?ZOHO_CRITERIA=%22Trasposicion_4.2%22.%22C%C3%B3digo_Pa%C3%ADs%22%20%3D%2082</v>
      </c>
      <c r="E364" s="42">
        <f t="shared" ref="E364:H379" si="62">+E363</f>
        <v>86</v>
      </c>
      <c r="F364" s="43" t="str">
        <f t="shared" si="62"/>
        <v>Informe Interactivo 2</v>
      </c>
      <c r="G364" s="43" t="str">
        <f t="shared" si="62"/>
        <v>Destino</v>
      </c>
      <c r="H364" s="43" t="str">
        <f t="shared" si="62"/>
        <v>Valor de exportación (USD)</v>
      </c>
      <c r="I364" s="39">
        <v>82</v>
      </c>
      <c r="J364" s="43" t="s">
        <v>146</v>
      </c>
      <c r="K364" s="46" t="str">
        <f t="shared" si="58"/>
        <v>Informe Interactivo 2 - Indonesia</v>
      </c>
      <c r="V364" t="s">
        <v>286</v>
      </c>
    </row>
    <row r="365" spans="1:22" x14ac:dyDescent="0.35">
      <c r="A365" s="39">
        <f t="shared" si="59"/>
        <v>44</v>
      </c>
      <c r="B365" s="39">
        <f t="shared" si="60"/>
        <v>4.2</v>
      </c>
      <c r="C365" s="40" t="str">
        <f t="shared" si="53"/>
        <v>Informe Interactivo 2 - Irlanda</v>
      </c>
      <c r="D365" s="41" t="str">
        <f t="shared" si="56"/>
        <v>https://analytics.zoho.com/open-view/2395394000006204176?ZOHO_CRITERIA=%22Trasposicion_4.2%22.%22C%C3%B3digo_Pa%C3%ADs%22%20%3D%2085</v>
      </c>
      <c r="E365" s="42">
        <f t="shared" si="62"/>
        <v>86</v>
      </c>
      <c r="F365" s="43" t="str">
        <f t="shared" si="62"/>
        <v>Informe Interactivo 2</v>
      </c>
      <c r="G365" s="43" t="str">
        <f t="shared" si="62"/>
        <v>Destino</v>
      </c>
      <c r="H365" s="43" t="str">
        <f t="shared" si="62"/>
        <v>Valor de exportación (USD)</v>
      </c>
      <c r="I365" s="39">
        <v>85</v>
      </c>
      <c r="J365" s="43" t="s">
        <v>150</v>
      </c>
      <c r="K365" s="46" t="str">
        <f t="shared" si="58"/>
        <v>Informe Interactivo 2 - Irlanda</v>
      </c>
      <c r="V365" t="s">
        <v>286</v>
      </c>
    </row>
    <row r="366" spans="1:22" x14ac:dyDescent="0.35">
      <c r="A366" s="39">
        <f t="shared" si="59"/>
        <v>45</v>
      </c>
      <c r="B366" s="39">
        <f t="shared" si="60"/>
        <v>4.2</v>
      </c>
      <c r="C366" s="40" t="str">
        <f t="shared" si="53"/>
        <v>Informe Interactivo 2 - Israel</v>
      </c>
      <c r="D366" s="41" t="str">
        <f t="shared" si="56"/>
        <v>https://analytics.zoho.com/open-view/2395394000006204176?ZOHO_CRITERIA=%22Trasposicion_4.2%22.%22C%C3%B3digo_Pa%C3%ADs%22%20%3D%2089</v>
      </c>
      <c r="E366" s="42">
        <f t="shared" si="62"/>
        <v>86</v>
      </c>
      <c r="F366" s="43" t="str">
        <f t="shared" si="62"/>
        <v>Informe Interactivo 2</v>
      </c>
      <c r="G366" s="43" t="str">
        <f t="shared" si="62"/>
        <v>Destino</v>
      </c>
      <c r="H366" s="43" t="str">
        <f t="shared" si="62"/>
        <v>Valor de exportación (USD)</v>
      </c>
      <c r="I366" s="39">
        <v>89</v>
      </c>
      <c r="J366" s="43" t="s">
        <v>152</v>
      </c>
      <c r="K366" s="46" t="str">
        <f t="shared" si="58"/>
        <v>Informe Interactivo 2 - Israel</v>
      </c>
      <c r="V366" t="s">
        <v>286</v>
      </c>
    </row>
    <row r="367" spans="1:22" x14ac:dyDescent="0.35">
      <c r="A367" s="39">
        <f t="shared" si="59"/>
        <v>46</v>
      </c>
      <c r="B367" s="39">
        <f t="shared" si="60"/>
        <v>4.2</v>
      </c>
      <c r="C367" s="40" t="str">
        <f t="shared" si="53"/>
        <v>Informe Interactivo 2 - Italia</v>
      </c>
      <c r="D367" s="41" t="str">
        <f t="shared" si="56"/>
        <v>https://analytics.zoho.com/open-view/2395394000006204176?ZOHO_CRITERIA=%22Trasposicion_4.2%22.%22C%C3%B3digo_Pa%C3%ADs%22%20%3D%2090</v>
      </c>
      <c r="E367" s="42">
        <f t="shared" si="62"/>
        <v>86</v>
      </c>
      <c r="F367" s="43" t="str">
        <f t="shared" si="62"/>
        <v>Informe Interactivo 2</v>
      </c>
      <c r="G367" s="43" t="str">
        <f t="shared" si="62"/>
        <v>Destino</v>
      </c>
      <c r="H367" s="43" t="str">
        <f t="shared" si="62"/>
        <v>Valor de exportación (USD)</v>
      </c>
      <c r="I367" s="39">
        <v>90</v>
      </c>
      <c r="J367" s="43" t="s">
        <v>154</v>
      </c>
      <c r="K367" s="46" t="str">
        <f t="shared" si="58"/>
        <v>Informe Interactivo 2 - Italia</v>
      </c>
      <c r="V367" t="s">
        <v>286</v>
      </c>
    </row>
    <row r="368" spans="1:22" x14ac:dyDescent="0.35">
      <c r="A368" s="39">
        <f t="shared" si="59"/>
        <v>47</v>
      </c>
      <c r="B368" s="39">
        <f t="shared" si="60"/>
        <v>4.2</v>
      </c>
      <c r="C368" s="40" t="str">
        <f t="shared" ref="C368:C431" si="63">+F368&amp;" - "&amp;J368</f>
        <v>Informe Interactivo 2 - Japón</v>
      </c>
      <c r="D368" s="41" t="str">
        <f t="shared" si="56"/>
        <v>https://analytics.zoho.com/open-view/2395394000006204176?ZOHO_CRITERIA=%22Trasposicion_4.2%22.%22C%C3%B3digo_Pa%C3%ADs%22%20%3D%2092</v>
      </c>
      <c r="E368" s="42">
        <f t="shared" si="62"/>
        <v>86</v>
      </c>
      <c r="F368" s="43" t="str">
        <f t="shared" si="62"/>
        <v>Informe Interactivo 2</v>
      </c>
      <c r="G368" s="43" t="str">
        <f t="shared" si="62"/>
        <v>Destino</v>
      </c>
      <c r="H368" s="43" t="str">
        <f t="shared" si="62"/>
        <v>Valor de exportación (USD)</v>
      </c>
      <c r="I368" s="39">
        <v>92</v>
      </c>
      <c r="J368" s="43" t="s">
        <v>158</v>
      </c>
      <c r="K368" s="46" t="str">
        <f t="shared" si="58"/>
        <v>Informe Interactivo 2 - Japón</v>
      </c>
      <c r="V368" t="s">
        <v>286</v>
      </c>
    </row>
    <row r="369" spans="1:22" x14ac:dyDescent="0.35">
      <c r="A369" s="39">
        <f t="shared" si="59"/>
        <v>48</v>
      </c>
      <c r="B369" s="39">
        <f t="shared" si="60"/>
        <v>4.2</v>
      </c>
      <c r="C369" s="40" t="str">
        <f t="shared" si="63"/>
        <v>Informe Interactivo 2 - Jordania</v>
      </c>
      <c r="D369" s="41" t="str">
        <f t="shared" si="56"/>
        <v>https://analytics.zoho.com/open-view/2395394000006204176?ZOHO_CRITERIA=%22Trasposicion_4.2%22.%22C%C3%B3digo_Pa%C3%ADs%22%20%3D%2093</v>
      </c>
      <c r="E369" s="42">
        <f t="shared" si="62"/>
        <v>86</v>
      </c>
      <c r="F369" s="43" t="str">
        <f t="shared" si="62"/>
        <v>Informe Interactivo 2</v>
      </c>
      <c r="G369" s="43" t="str">
        <f t="shared" si="62"/>
        <v>Destino</v>
      </c>
      <c r="H369" s="43" t="str">
        <f t="shared" si="62"/>
        <v>Valor de exportación (USD)</v>
      </c>
      <c r="I369" s="39">
        <v>93</v>
      </c>
      <c r="J369" s="43" t="s">
        <v>156</v>
      </c>
      <c r="K369" s="46" t="str">
        <f t="shared" si="58"/>
        <v>Informe Interactivo 2 - Jordania</v>
      </c>
      <c r="V369" t="s">
        <v>286</v>
      </c>
    </row>
    <row r="370" spans="1:22" x14ac:dyDescent="0.35">
      <c r="A370" s="39">
        <f t="shared" si="59"/>
        <v>49</v>
      </c>
      <c r="B370" s="39">
        <f t="shared" si="60"/>
        <v>4.2</v>
      </c>
      <c r="C370" s="40" t="str">
        <f t="shared" si="63"/>
        <v>Informe Interactivo 2 - Kazajistán</v>
      </c>
      <c r="D370" s="41" t="str">
        <f t="shared" si="56"/>
        <v>https://analytics.zoho.com/open-view/2395394000006204176?ZOHO_CRITERIA=%22Trasposicion_4.2%22.%22C%C3%B3digo_Pa%C3%ADs%22%20%3D%2094</v>
      </c>
      <c r="E370" s="42">
        <f t="shared" si="62"/>
        <v>86</v>
      </c>
      <c r="F370" s="43" t="str">
        <f t="shared" si="62"/>
        <v>Informe Interactivo 2</v>
      </c>
      <c r="G370" s="43" t="str">
        <f t="shared" si="62"/>
        <v>Destino</v>
      </c>
      <c r="H370" s="43" t="str">
        <f t="shared" si="62"/>
        <v>Valor de exportación (USD)</v>
      </c>
      <c r="I370" s="39">
        <v>94</v>
      </c>
      <c r="J370" s="43" t="s">
        <v>160</v>
      </c>
      <c r="K370" s="46" t="str">
        <f t="shared" si="58"/>
        <v>Informe Interactivo 2 - Kazajistán</v>
      </c>
      <c r="V370" t="s">
        <v>286</v>
      </c>
    </row>
    <row r="371" spans="1:22" x14ac:dyDescent="0.35">
      <c r="A371" s="39">
        <f t="shared" si="59"/>
        <v>50</v>
      </c>
      <c r="B371" s="39">
        <f t="shared" si="60"/>
        <v>4.2</v>
      </c>
      <c r="C371" s="40" t="str">
        <f t="shared" si="63"/>
        <v>Informe Interactivo 2 - Kuwait</v>
      </c>
      <c r="D371" s="41" t="str">
        <f t="shared" si="56"/>
        <v>https://analytics.zoho.com/open-view/2395394000006204176?ZOHO_CRITERIA=%22Trasposicion_4.2%22.%22C%C3%B3digo_Pa%C3%ADs%22%20%3D%2099</v>
      </c>
      <c r="E371" s="42">
        <f t="shared" si="62"/>
        <v>86</v>
      </c>
      <c r="F371" s="43" t="str">
        <f t="shared" si="62"/>
        <v>Informe Interactivo 2</v>
      </c>
      <c r="G371" s="43" t="str">
        <f t="shared" si="62"/>
        <v>Destino</v>
      </c>
      <c r="H371" s="43" t="str">
        <f t="shared" si="62"/>
        <v>Valor de exportación (USD)</v>
      </c>
      <c r="I371" s="39">
        <v>99</v>
      </c>
      <c r="J371" s="43" t="s">
        <v>164</v>
      </c>
      <c r="K371" s="46" t="str">
        <f t="shared" si="58"/>
        <v>Informe Interactivo 2 - Kuwait</v>
      </c>
      <c r="V371" t="s">
        <v>286</v>
      </c>
    </row>
    <row r="372" spans="1:22" x14ac:dyDescent="0.35">
      <c r="A372" s="39">
        <f t="shared" si="59"/>
        <v>51</v>
      </c>
      <c r="B372" s="39">
        <f t="shared" si="60"/>
        <v>4.2</v>
      </c>
      <c r="C372" s="40" t="str">
        <f t="shared" si="63"/>
        <v>Informe Interactivo 2 - Letonia</v>
      </c>
      <c r="D372" s="41" t="str">
        <f t="shared" si="56"/>
        <v>https://analytics.zoho.com/open-view/2395394000006204176?ZOHO_CRITERIA=%22Trasposicion_4.2%22.%22C%C3%B3digo_Pa%C3%ADs%22%20%3D%20102</v>
      </c>
      <c r="E372" s="42">
        <f t="shared" si="62"/>
        <v>86</v>
      </c>
      <c r="F372" s="43" t="str">
        <f t="shared" si="62"/>
        <v>Informe Interactivo 2</v>
      </c>
      <c r="G372" s="43" t="str">
        <f t="shared" si="62"/>
        <v>Destino</v>
      </c>
      <c r="H372" s="43" t="str">
        <f t="shared" si="62"/>
        <v>Valor de exportación (USD)</v>
      </c>
      <c r="I372" s="39">
        <v>102</v>
      </c>
      <c r="J372" s="43" t="s">
        <v>174</v>
      </c>
      <c r="K372" s="46" t="str">
        <f t="shared" si="58"/>
        <v>Informe Interactivo 2 - Letonia</v>
      </c>
      <c r="V372" t="s">
        <v>286</v>
      </c>
    </row>
    <row r="373" spans="1:22" x14ac:dyDescent="0.35">
      <c r="A373" s="39">
        <f t="shared" si="59"/>
        <v>52</v>
      </c>
      <c r="B373" s="39">
        <f t="shared" si="60"/>
        <v>4.2</v>
      </c>
      <c r="C373" s="40" t="str">
        <f t="shared" si="63"/>
        <v>Informe Interactivo 2 - Líbano</v>
      </c>
      <c r="D373" s="41" t="str">
        <f t="shared" si="56"/>
        <v>https://analytics.zoho.com/open-view/2395394000006204176?ZOHO_CRITERIA=%22Trasposicion_4.2%22.%22C%C3%B3digo_Pa%C3%ADs%22%20%3D%20103</v>
      </c>
      <c r="E373" s="42">
        <f t="shared" si="62"/>
        <v>86</v>
      </c>
      <c r="F373" s="43" t="str">
        <f t="shared" si="62"/>
        <v>Informe Interactivo 2</v>
      </c>
      <c r="G373" s="43" t="str">
        <f t="shared" si="62"/>
        <v>Destino</v>
      </c>
      <c r="H373" s="43" t="str">
        <f t="shared" si="62"/>
        <v>Valor de exportación (USD)</v>
      </c>
      <c r="I373" s="39">
        <v>103</v>
      </c>
      <c r="J373" s="43" t="s">
        <v>166</v>
      </c>
      <c r="K373" s="46" t="str">
        <f t="shared" si="58"/>
        <v>Informe Interactivo 2 - Líbano</v>
      </c>
      <c r="V373" t="s">
        <v>286</v>
      </c>
    </row>
    <row r="374" spans="1:22" x14ac:dyDescent="0.35">
      <c r="A374" s="39">
        <f t="shared" si="59"/>
        <v>53</v>
      </c>
      <c r="B374" s="39">
        <f t="shared" si="60"/>
        <v>4.2</v>
      </c>
      <c r="C374" s="40" t="str">
        <f t="shared" si="63"/>
        <v>Informe Interactivo 2 - Libia</v>
      </c>
      <c r="D374" s="41" t="str">
        <f t="shared" si="56"/>
        <v>https://analytics.zoho.com/open-view/2395394000006204176?ZOHO_CRITERIA=%22Trasposicion_4.2%22.%22C%C3%B3digo_Pa%C3%ADs%22%20%3D%20105</v>
      </c>
      <c r="E374" s="42">
        <f t="shared" si="62"/>
        <v>86</v>
      </c>
      <c r="F374" s="43" t="str">
        <f t="shared" si="62"/>
        <v>Informe Interactivo 2</v>
      </c>
      <c r="G374" s="43" t="str">
        <f t="shared" si="62"/>
        <v>Destino</v>
      </c>
      <c r="H374" s="43" t="str">
        <f t="shared" si="62"/>
        <v>Valor de exportación (USD)</v>
      </c>
      <c r="I374" s="39">
        <v>105</v>
      </c>
      <c r="J374" s="43" t="s">
        <v>168</v>
      </c>
      <c r="K374" s="46" t="str">
        <f t="shared" si="58"/>
        <v>Informe Interactivo 2 - Libia</v>
      </c>
      <c r="V374" t="s">
        <v>286</v>
      </c>
    </row>
    <row r="375" spans="1:22" x14ac:dyDescent="0.35">
      <c r="A375" s="39">
        <f t="shared" si="59"/>
        <v>54</v>
      </c>
      <c r="B375" s="39">
        <f t="shared" si="60"/>
        <v>4.2</v>
      </c>
      <c r="C375" s="40" t="str">
        <f t="shared" si="63"/>
        <v>Informe Interactivo 2 - Lituania</v>
      </c>
      <c r="D375" s="41" t="str">
        <f t="shared" si="56"/>
        <v>https://analytics.zoho.com/open-view/2395394000006204176?ZOHO_CRITERIA=%22Trasposicion_4.2%22.%22C%C3%B3digo_Pa%C3%ADs%22%20%3D%20107</v>
      </c>
      <c r="E375" s="42">
        <f t="shared" si="62"/>
        <v>86</v>
      </c>
      <c r="F375" s="43" t="str">
        <f t="shared" si="62"/>
        <v>Informe Interactivo 2</v>
      </c>
      <c r="G375" s="43" t="str">
        <f t="shared" si="62"/>
        <v>Destino</v>
      </c>
      <c r="H375" s="43" t="str">
        <f t="shared" si="62"/>
        <v>Valor de exportación (USD)</v>
      </c>
      <c r="I375" s="39">
        <v>107</v>
      </c>
      <c r="J375" s="43" t="s">
        <v>172</v>
      </c>
      <c r="K375" s="46" t="str">
        <f t="shared" si="58"/>
        <v>Informe Interactivo 2 - Lituania</v>
      </c>
      <c r="V375" t="s">
        <v>286</v>
      </c>
    </row>
    <row r="376" spans="1:22" x14ac:dyDescent="0.35">
      <c r="A376" s="39">
        <f t="shared" si="59"/>
        <v>55</v>
      </c>
      <c r="B376" s="39">
        <f t="shared" si="60"/>
        <v>4.2</v>
      </c>
      <c r="C376" s="40" t="str">
        <f t="shared" si="63"/>
        <v>Informe Interactivo 2 - Malasia</v>
      </c>
      <c r="D376" s="41" t="str">
        <f t="shared" si="56"/>
        <v>https://analytics.zoho.com/open-view/2395394000006204176?ZOHO_CRITERIA=%22Trasposicion_4.2%22.%22C%C3%B3digo_Pa%C3%ADs%22%20%3D%20111</v>
      </c>
      <c r="E376" s="42">
        <f t="shared" si="62"/>
        <v>86</v>
      </c>
      <c r="F376" s="43" t="str">
        <f t="shared" si="62"/>
        <v>Informe Interactivo 2</v>
      </c>
      <c r="G376" s="43" t="str">
        <f t="shared" si="62"/>
        <v>Destino</v>
      </c>
      <c r="H376" s="43" t="str">
        <f t="shared" si="62"/>
        <v>Valor de exportación (USD)</v>
      </c>
      <c r="I376" s="39">
        <v>111</v>
      </c>
      <c r="J376" s="43" t="s">
        <v>184</v>
      </c>
      <c r="K376" s="46" t="str">
        <f t="shared" si="58"/>
        <v>Informe Interactivo 2 - Malasia</v>
      </c>
      <c r="V376" t="s">
        <v>286</v>
      </c>
    </row>
    <row r="377" spans="1:22" x14ac:dyDescent="0.35">
      <c r="A377" s="39">
        <f t="shared" si="59"/>
        <v>56</v>
      </c>
      <c r="B377" s="39">
        <f t="shared" si="60"/>
        <v>4.2</v>
      </c>
      <c r="C377" s="40" t="str">
        <f t="shared" si="63"/>
        <v>Informe Interactivo 2 - Malaui</v>
      </c>
      <c r="D377" s="41" t="str">
        <f t="shared" si="56"/>
        <v>https://analytics.zoho.com/open-view/2395394000006204176?ZOHO_CRITERIA=%22Trasposicion_4.2%22.%22C%C3%B3digo_Pa%C3%ADs%22%20%3D%20112</v>
      </c>
      <c r="E377" s="42">
        <f t="shared" si="62"/>
        <v>86</v>
      </c>
      <c r="F377" s="43" t="str">
        <f t="shared" si="62"/>
        <v>Informe Interactivo 2</v>
      </c>
      <c r="G377" s="43" t="str">
        <f t="shared" si="62"/>
        <v>Destino</v>
      </c>
      <c r="H377" s="43" t="str">
        <f t="shared" si="62"/>
        <v>Valor de exportación (USD)</v>
      </c>
      <c r="I377" s="39">
        <v>112</v>
      </c>
      <c r="J377" s="43" t="s">
        <v>182</v>
      </c>
      <c r="K377" s="46" t="str">
        <f t="shared" si="58"/>
        <v>Informe Interactivo 2 - Malaui</v>
      </c>
      <c r="V377" t="s">
        <v>286</v>
      </c>
    </row>
    <row r="378" spans="1:22" x14ac:dyDescent="0.35">
      <c r="A378" s="39">
        <f t="shared" si="59"/>
        <v>57</v>
      </c>
      <c r="B378" s="39">
        <f t="shared" si="60"/>
        <v>4.2</v>
      </c>
      <c r="C378" s="40" t="str">
        <f t="shared" si="63"/>
        <v>Informe Interactivo 2 - Marruecos</v>
      </c>
      <c r="D378" s="41" t="str">
        <f t="shared" si="56"/>
        <v>https://analytics.zoho.com/open-view/2395394000006204176?ZOHO_CRITERIA=%22Trasposicion_4.2%22.%22C%C3%B3digo_Pa%C3%ADs%22%20%3D%20116</v>
      </c>
      <c r="E378" s="42">
        <f t="shared" si="62"/>
        <v>86</v>
      </c>
      <c r="F378" s="43" t="str">
        <f t="shared" si="62"/>
        <v>Informe Interactivo 2</v>
      </c>
      <c r="G378" s="43" t="str">
        <f t="shared" si="62"/>
        <v>Destino</v>
      </c>
      <c r="H378" s="43" t="str">
        <f t="shared" si="62"/>
        <v>Valor de exportación (USD)</v>
      </c>
      <c r="I378" s="39">
        <v>116</v>
      </c>
      <c r="J378" s="43" t="s">
        <v>76</v>
      </c>
      <c r="K378" s="46" t="str">
        <f t="shared" si="58"/>
        <v>Informe Interactivo 2 - Marruecos</v>
      </c>
      <c r="V378" t="s">
        <v>286</v>
      </c>
    </row>
    <row r="379" spans="1:22" x14ac:dyDescent="0.35">
      <c r="A379" s="39">
        <f t="shared" si="59"/>
        <v>58</v>
      </c>
      <c r="B379" s="39">
        <f t="shared" si="60"/>
        <v>4.2</v>
      </c>
      <c r="C379" s="40" t="str">
        <f t="shared" si="63"/>
        <v>Informe Interactivo 2 - México</v>
      </c>
      <c r="D379" s="41" t="str">
        <f t="shared" si="56"/>
        <v>https://analytics.zoho.com/open-view/2395394000006204176?ZOHO_CRITERIA=%22Trasposicion_4.2%22.%22C%C3%B3digo_Pa%C3%ADs%22%20%3D%20119</v>
      </c>
      <c r="E379" s="42">
        <f t="shared" si="62"/>
        <v>86</v>
      </c>
      <c r="F379" s="43" t="str">
        <f t="shared" si="62"/>
        <v>Informe Interactivo 2</v>
      </c>
      <c r="G379" s="43" t="str">
        <f t="shared" si="62"/>
        <v>Destino</v>
      </c>
      <c r="H379" s="43" t="str">
        <f t="shared" si="62"/>
        <v>Valor de exportación (USD)</v>
      </c>
      <c r="I379" s="39">
        <v>119</v>
      </c>
      <c r="J379" s="43" t="s">
        <v>178</v>
      </c>
      <c r="K379" s="46" t="str">
        <f t="shared" si="58"/>
        <v>Informe Interactivo 2 - México</v>
      </c>
      <c r="V379" t="s">
        <v>286</v>
      </c>
    </row>
    <row r="380" spans="1:22" x14ac:dyDescent="0.35">
      <c r="A380" s="39">
        <f t="shared" si="59"/>
        <v>59</v>
      </c>
      <c r="B380" s="39">
        <f t="shared" si="60"/>
        <v>4.2</v>
      </c>
      <c r="C380" s="40" t="str">
        <f t="shared" si="63"/>
        <v>Informe Interactivo 2 - Nicaragua</v>
      </c>
      <c r="D380" s="41" t="str">
        <f t="shared" si="56"/>
        <v>https://analytics.zoho.com/open-view/2395394000006204176?ZOHO_CRITERIA=%22Trasposicion_4.2%22.%22C%C3%B3digo_Pa%C3%ADs%22%20%3D%20129</v>
      </c>
      <c r="E380" s="42">
        <f t="shared" ref="E380:H395" si="64">+E379</f>
        <v>86</v>
      </c>
      <c r="F380" s="43" t="str">
        <f t="shared" si="64"/>
        <v>Informe Interactivo 2</v>
      </c>
      <c r="G380" s="43" t="str">
        <f t="shared" si="64"/>
        <v>Destino</v>
      </c>
      <c r="H380" s="43" t="str">
        <f t="shared" si="64"/>
        <v>Valor de exportación (USD)</v>
      </c>
      <c r="I380" s="39">
        <v>129</v>
      </c>
      <c r="J380" s="43" t="s">
        <v>188</v>
      </c>
      <c r="K380" s="46" t="str">
        <f t="shared" si="58"/>
        <v>Informe Interactivo 2 - Nicaragua</v>
      </c>
      <c r="V380" t="s">
        <v>286</v>
      </c>
    </row>
    <row r="381" spans="1:22" x14ac:dyDescent="0.35">
      <c r="A381" s="39">
        <f t="shared" si="59"/>
        <v>60</v>
      </c>
      <c r="B381" s="39">
        <f t="shared" si="60"/>
        <v>4.2</v>
      </c>
      <c r="C381" s="40" t="str">
        <f t="shared" si="63"/>
        <v>Informe Interactivo 2 - Noruega</v>
      </c>
      <c r="D381" s="41" t="str">
        <f t="shared" si="56"/>
        <v>https://analytics.zoho.com/open-view/2395394000006204176?ZOHO_CRITERIA=%22Trasposicion_4.2%22.%22C%C3%B3digo_Pa%C3%ADs%22%20%3D%20132</v>
      </c>
      <c r="E381" s="42">
        <f t="shared" si="64"/>
        <v>86</v>
      </c>
      <c r="F381" s="43" t="str">
        <f t="shared" si="64"/>
        <v>Informe Interactivo 2</v>
      </c>
      <c r="G381" s="43" t="str">
        <f t="shared" si="64"/>
        <v>Destino</v>
      </c>
      <c r="H381" s="43" t="str">
        <f t="shared" si="64"/>
        <v>Valor de exportación (USD)</v>
      </c>
      <c r="I381" s="39">
        <v>132</v>
      </c>
      <c r="J381" s="43" t="s">
        <v>192</v>
      </c>
      <c r="K381" s="46" t="str">
        <f t="shared" si="58"/>
        <v>Informe Interactivo 2 - Noruega</v>
      </c>
      <c r="V381" t="s">
        <v>286</v>
      </c>
    </row>
    <row r="382" spans="1:22" x14ac:dyDescent="0.35">
      <c r="A382" s="39">
        <f t="shared" si="59"/>
        <v>61</v>
      </c>
      <c r="B382" s="39">
        <f t="shared" si="60"/>
        <v>4.2</v>
      </c>
      <c r="C382" s="40" t="str">
        <f t="shared" si="63"/>
        <v>Informe Interactivo 2 - Nueva Zelanda</v>
      </c>
      <c r="D382" s="41" t="str">
        <f t="shared" si="56"/>
        <v>https://analytics.zoho.com/open-view/2395394000006204176?ZOHO_CRITERIA=%22Trasposicion_4.2%22.%22C%C3%B3digo_Pa%C3%ADs%22%20%3D%20133</v>
      </c>
      <c r="E382" s="42">
        <f t="shared" si="64"/>
        <v>86</v>
      </c>
      <c r="F382" s="43" t="str">
        <f t="shared" si="64"/>
        <v>Informe Interactivo 2</v>
      </c>
      <c r="G382" s="43" t="str">
        <f t="shared" si="64"/>
        <v>Destino</v>
      </c>
      <c r="H382" s="43" t="str">
        <f t="shared" si="64"/>
        <v>Valor de exportación (USD)</v>
      </c>
      <c r="I382" s="39">
        <v>133</v>
      </c>
      <c r="J382" s="43" t="s">
        <v>194</v>
      </c>
      <c r="K382" s="46" t="str">
        <f t="shared" si="58"/>
        <v>Informe Interactivo 2 - Nueva Zelanda</v>
      </c>
      <c r="V382" t="s">
        <v>286</v>
      </c>
    </row>
    <row r="383" spans="1:22" x14ac:dyDescent="0.35">
      <c r="A383" s="39">
        <f t="shared" si="59"/>
        <v>62</v>
      </c>
      <c r="B383" s="39">
        <f t="shared" si="60"/>
        <v>4.2</v>
      </c>
      <c r="C383" s="40" t="str">
        <f t="shared" si="63"/>
        <v>Informe Interactivo 2 - Omán</v>
      </c>
      <c r="D383" s="41" t="str">
        <f t="shared" si="56"/>
        <v>https://analytics.zoho.com/open-view/2395394000006204176?ZOHO_CRITERIA=%22Trasposicion_4.2%22.%22C%C3%B3digo_Pa%C3%ADs%22%20%3D%20134</v>
      </c>
      <c r="E383" s="42">
        <f t="shared" si="64"/>
        <v>86</v>
      </c>
      <c r="F383" s="43" t="str">
        <f t="shared" si="64"/>
        <v>Informe Interactivo 2</v>
      </c>
      <c r="G383" s="43" t="str">
        <f t="shared" si="64"/>
        <v>Destino</v>
      </c>
      <c r="H383" s="43" t="str">
        <f t="shared" si="64"/>
        <v>Valor de exportación (USD)</v>
      </c>
      <c r="I383" s="39">
        <v>134</v>
      </c>
      <c r="J383" s="43" t="s">
        <v>196</v>
      </c>
      <c r="K383" s="46" t="str">
        <f t="shared" si="58"/>
        <v>Informe Interactivo 2 - Omán</v>
      </c>
      <c r="V383" t="s">
        <v>286</v>
      </c>
    </row>
    <row r="384" spans="1:22" x14ac:dyDescent="0.35">
      <c r="A384" s="39">
        <f t="shared" si="59"/>
        <v>63</v>
      </c>
      <c r="B384" s="39">
        <f t="shared" si="60"/>
        <v>4.2</v>
      </c>
      <c r="C384" s="40" t="str">
        <f t="shared" si="63"/>
        <v>Informe Interactivo 2 - Países Bajos</v>
      </c>
      <c r="D384" s="41" t="str">
        <f t="shared" si="56"/>
        <v>https://analytics.zoho.com/open-view/2395394000006204176?ZOHO_CRITERIA=%22Trasposicion_4.2%22.%22C%C3%B3digo_Pa%C3%ADs%22%20%3D%20135</v>
      </c>
      <c r="E384" s="42">
        <f t="shared" si="64"/>
        <v>86</v>
      </c>
      <c r="F384" s="43" t="str">
        <f t="shared" si="64"/>
        <v>Informe Interactivo 2</v>
      </c>
      <c r="G384" s="43" t="str">
        <f t="shared" si="64"/>
        <v>Destino</v>
      </c>
      <c r="H384" s="43" t="str">
        <f t="shared" si="64"/>
        <v>Valor de exportación (USD)</v>
      </c>
      <c r="I384" s="39">
        <v>135</v>
      </c>
      <c r="J384" s="43" t="s">
        <v>190</v>
      </c>
      <c r="K384" s="46" t="str">
        <f t="shared" si="58"/>
        <v>Informe Interactivo 2 - Países Bajos</v>
      </c>
      <c r="V384" t="s">
        <v>286</v>
      </c>
    </row>
    <row r="385" spans="1:22" x14ac:dyDescent="0.35">
      <c r="A385" s="39">
        <f t="shared" si="59"/>
        <v>64</v>
      </c>
      <c r="B385" s="39">
        <f t="shared" si="60"/>
        <v>4.2</v>
      </c>
      <c r="C385" s="40" t="str">
        <f t="shared" si="63"/>
        <v>Informe Interactivo 2 - Panamá</v>
      </c>
      <c r="D385" s="41" t="str">
        <f t="shared" si="56"/>
        <v>https://analytics.zoho.com/open-view/2395394000006204176?ZOHO_CRITERIA=%22Trasposicion_4.2%22.%22C%C3%B3digo_Pa%C3%ADs%22%20%3D%20139</v>
      </c>
      <c r="E385" s="42">
        <f t="shared" si="64"/>
        <v>86</v>
      </c>
      <c r="F385" s="43" t="str">
        <f t="shared" si="64"/>
        <v>Informe Interactivo 2</v>
      </c>
      <c r="G385" s="43" t="str">
        <f t="shared" si="64"/>
        <v>Destino</v>
      </c>
      <c r="H385" s="43" t="str">
        <f t="shared" si="64"/>
        <v>Valor de exportación (USD)</v>
      </c>
      <c r="I385" s="39">
        <v>139</v>
      </c>
      <c r="J385" s="43" t="s">
        <v>198</v>
      </c>
      <c r="K385" s="46" t="str">
        <f t="shared" si="58"/>
        <v>Informe Interactivo 2 - Panamá</v>
      </c>
      <c r="V385" t="s">
        <v>286</v>
      </c>
    </row>
    <row r="386" spans="1:22" x14ac:dyDescent="0.35">
      <c r="A386" s="39">
        <f t="shared" si="59"/>
        <v>65</v>
      </c>
      <c r="B386" s="39">
        <f t="shared" si="60"/>
        <v>4.2</v>
      </c>
      <c r="C386" s="40" t="str">
        <f t="shared" si="63"/>
        <v>Informe Interactivo 2 - Paraguay</v>
      </c>
      <c r="D386" s="41" t="str">
        <f t="shared" si="56"/>
        <v>https://analytics.zoho.com/open-view/2395394000006204176?ZOHO_CRITERIA=%22Trasposicion_4.2%22.%22C%C3%B3digo_Pa%C3%ADs%22%20%3D%20141</v>
      </c>
      <c r="E386" s="42">
        <f t="shared" si="64"/>
        <v>86</v>
      </c>
      <c r="F386" s="43" t="str">
        <f t="shared" si="64"/>
        <v>Informe Interactivo 2</v>
      </c>
      <c r="G386" s="43" t="str">
        <f t="shared" si="64"/>
        <v>Destino</v>
      </c>
      <c r="H386" s="43" t="str">
        <f t="shared" si="64"/>
        <v>Valor de exportación (USD)</v>
      </c>
      <c r="I386" s="39">
        <v>141</v>
      </c>
      <c r="J386" s="43" t="s">
        <v>210</v>
      </c>
      <c r="K386" s="46" t="str">
        <f t="shared" si="58"/>
        <v>Informe Interactivo 2 - Paraguay</v>
      </c>
      <c r="V386" t="s">
        <v>286</v>
      </c>
    </row>
    <row r="387" spans="1:22" x14ac:dyDescent="0.35">
      <c r="A387" s="39">
        <f t="shared" si="59"/>
        <v>66</v>
      </c>
      <c r="B387" s="39">
        <f t="shared" si="60"/>
        <v>4.2</v>
      </c>
      <c r="C387" s="40" t="str">
        <f t="shared" si="63"/>
        <v>Informe Interactivo 2 - Perú</v>
      </c>
      <c r="D387" s="41" t="str">
        <f t="shared" ref="D387:D412" si="65">+"https://analytics.zoho.com/open-view/2395394000006204176?ZOHO_CRITERIA=%22Trasposicion_4.2%22.%22C%C3%B3digo_Pa%C3%ADs%22%20%3D%20"&amp;I387</f>
        <v>https://analytics.zoho.com/open-view/2395394000006204176?ZOHO_CRITERIA=%22Trasposicion_4.2%22.%22C%C3%B3digo_Pa%C3%ADs%22%20%3D%20142</v>
      </c>
      <c r="E387" s="42">
        <f t="shared" si="64"/>
        <v>86</v>
      </c>
      <c r="F387" s="43" t="str">
        <f t="shared" si="64"/>
        <v>Informe Interactivo 2</v>
      </c>
      <c r="G387" s="43" t="str">
        <f t="shared" si="64"/>
        <v>Destino</v>
      </c>
      <c r="H387" s="43" t="str">
        <f t="shared" si="64"/>
        <v>Valor de exportación (USD)</v>
      </c>
      <c r="I387" s="39">
        <v>142</v>
      </c>
      <c r="J387" s="43" t="s">
        <v>200</v>
      </c>
      <c r="K387" s="46" t="str">
        <f t="shared" si="58"/>
        <v>Informe Interactivo 2 - Perú</v>
      </c>
      <c r="V387" t="s">
        <v>286</v>
      </c>
    </row>
    <row r="388" spans="1:22" x14ac:dyDescent="0.35">
      <c r="A388" s="39">
        <f t="shared" si="59"/>
        <v>67</v>
      </c>
      <c r="B388" s="39">
        <f t="shared" si="60"/>
        <v>4.2</v>
      </c>
      <c r="C388" s="40" t="str">
        <f t="shared" si="63"/>
        <v>Informe Interactivo 2 - Polonia</v>
      </c>
      <c r="D388" s="41" t="str">
        <f t="shared" si="65"/>
        <v>https://analytics.zoho.com/open-view/2395394000006204176?ZOHO_CRITERIA=%22Trasposicion_4.2%22.%22C%C3%B3digo_Pa%C3%ADs%22%20%3D%20143</v>
      </c>
      <c r="E388" s="42">
        <f t="shared" si="64"/>
        <v>86</v>
      </c>
      <c r="F388" s="43" t="str">
        <f t="shared" si="64"/>
        <v>Informe Interactivo 2</v>
      </c>
      <c r="G388" s="43" t="str">
        <f t="shared" si="64"/>
        <v>Destino</v>
      </c>
      <c r="H388" s="43" t="str">
        <f t="shared" si="64"/>
        <v>Valor de exportación (USD)</v>
      </c>
      <c r="I388" s="39">
        <v>143</v>
      </c>
      <c r="J388" s="43" t="s">
        <v>204</v>
      </c>
      <c r="K388" s="46" t="str">
        <f t="shared" si="58"/>
        <v>Informe Interactivo 2 - Polonia</v>
      </c>
      <c r="V388" t="s">
        <v>286</v>
      </c>
    </row>
    <row r="389" spans="1:22" x14ac:dyDescent="0.35">
      <c r="A389" s="39">
        <f t="shared" si="59"/>
        <v>68</v>
      </c>
      <c r="B389" s="39">
        <f t="shared" si="60"/>
        <v>4.2</v>
      </c>
      <c r="C389" s="40" t="str">
        <f t="shared" si="63"/>
        <v>Informe Interactivo 2 - Portugal</v>
      </c>
      <c r="D389" s="41" t="str">
        <f t="shared" si="65"/>
        <v>https://analytics.zoho.com/open-view/2395394000006204176?ZOHO_CRITERIA=%22Trasposicion_4.2%22.%22C%C3%B3digo_Pa%C3%ADs%22%20%3D%20144</v>
      </c>
      <c r="E389" s="42">
        <f t="shared" si="64"/>
        <v>86</v>
      </c>
      <c r="F389" s="43" t="str">
        <f t="shared" si="64"/>
        <v>Informe Interactivo 2</v>
      </c>
      <c r="G389" s="43" t="str">
        <f t="shared" si="64"/>
        <v>Destino</v>
      </c>
      <c r="H389" s="43" t="str">
        <f t="shared" si="64"/>
        <v>Valor de exportación (USD)</v>
      </c>
      <c r="I389" s="39">
        <v>144</v>
      </c>
      <c r="J389" s="43" t="s">
        <v>208</v>
      </c>
      <c r="K389" s="46" t="str">
        <f t="shared" si="58"/>
        <v>Informe Interactivo 2 - Portugal</v>
      </c>
      <c r="V389" t="s">
        <v>286</v>
      </c>
    </row>
    <row r="390" spans="1:22" x14ac:dyDescent="0.35">
      <c r="A390" s="39">
        <f t="shared" si="59"/>
        <v>69</v>
      </c>
      <c r="B390" s="39">
        <f t="shared" si="60"/>
        <v>4.2</v>
      </c>
      <c r="C390" s="40" t="str">
        <f t="shared" si="63"/>
        <v>Informe Interactivo 2 - Reino Unido</v>
      </c>
      <c r="D390" s="41" t="str">
        <f t="shared" si="65"/>
        <v>https://analytics.zoho.com/open-view/2395394000006204176?ZOHO_CRITERIA=%22Trasposicion_4.2%22.%22C%C3%B3digo_Pa%C3%ADs%22%20%3D%20145</v>
      </c>
      <c r="E390" s="42">
        <f t="shared" si="64"/>
        <v>86</v>
      </c>
      <c r="F390" s="43" t="str">
        <f t="shared" si="64"/>
        <v>Informe Interactivo 2</v>
      </c>
      <c r="G390" s="43" t="str">
        <f t="shared" si="64"/>
        <v>Destino</v>
      </c>
      <c r="H390" s="43" t="str">
        <f t="shared" si="64"/>
        <v>Valor de exportación (USD)</v>
      </c>
      <c r="I390" s="39">
        <v>145</v>
      </c>
      <c r="J390" s="43" t="s">
        <v>132</v>
      </c>
      <c r="K390" s="46" t="str">
        <f t="shared" si="58"/>
        <v>Informe Interactivo 2 - Reino Unido</v>
      </c>
      <c r="V390" t="s">
        <v>286</v>
      </c>
    </row>
    <row r="391" spans="1:22" x14ac:dyDescent="0.35">
      <c r="A391" s="39">
        <f t="shared" si="59"/>
        <v>70</v>
      </c>
      <c r="B391" s="39">
        <f t="shared" si="60"/>
        <v>4.2</v>
      </c>
      <c r="C391" s="40" t="str">
        <f t="shared" si="63"/>
        <v>Informe Interactivo 2 - República Checa</v>
      </c>
      <c r="D391" s="41" t="str">
        <f t="shared" si="65"/>
        <v>https://analytics.zoho.com/open-view/2395394000006204176?ZOHO_CRITERIA=%22Trasposicion_4.2%22.%22C%C3%B3digo_Pa%C3%ADs%22%20%3D%20147</v>
      </c>
      <c r="E391" s="42">
        <f t="shared" si="64"/>
        <v>86</v>
      </c>
      <c r="F391" s="43" t="str">
        <f t="shared" si="64"/>
        <v>Informe Interactivo 2</v>
      </c>
      <c r="G391" s="43" t="str">
        <f t="shared" si="64"/>
        <v>Destino</v>
      </c>
      <c r="H391" s="43" t="str">
        <f t="shared" si="64"/>
        <v>Valor de exportación (USD)</v>
      </c>
      <c r="I391" s="39">
        <v>147</v>
      </c>
      <c r="J391" s="43" t="s">
        <v>112</v>
      </c>
      <c r="K391" s="46" t="str">
        <f t="shared" si="58"/>
        <v>Informe Interactivo 2 - República Checa</v>
      </c>
      <c r="V391" t="s">
        <v>286</v>
      </c>
    </row>
    <row r="392" spans="1:22" x14ac:dyDescent="0.35">
      <c r="A392" s="39">
        <f t="shared" si="59"/>
        <v>71</v>
      </c>
      <c r="B392" s="39">
        <f t="shared" si="60"/>
        <v>4.2</v>
      </c>
      <c r="C392" s="40" t="str">
        <f t="shared" si="63"/>
        <v>Informe Interactivo 2 - República Dominicana</v>
      </c>
      <c r="D392" s="41" t="str">
        <f t="shared" si="65"/>
        <v>https://analytics.zoho.com/open-view/2395394000006204176?ZOHO_CRITERIA=%22Trasposicion_4.2%22.%22C%C3%B3digo_Pa%C3%ADs%22%20%3D%20149</v>
      </c>
      <c r="E392" s="42">
        <f t="shared" si="64"/>
        <v>86</v>
      </c>
      <c r="F392" s="43" t="str">
        <f t="shared" si="64"/>
        <v>Informe Interactivo 2</v>
      </c>
      <c r="G392" s="43" t="str">
        <f t="shared" si="64"/>
        <v>Destino</v>
      </c>
      <c r="H392" s="43" t="str">
        <f t="shared" si="64"/>
        <v>Valor de exportación (USD)</v>
      </c>
      <c r="I392" s="39">
        <v>149</v>
      </c>
      <c r="J392" s="43" t="s">
        <v>74</v>
      </c>
      <c r="K392" s="46" t="str">
        <f t="shared" si="58"/>
        <v>Informe Interactivo 2 - República Dominicana</v>
      </c>
      <c r="V392" t="s">
        <v>286</v>
      </c>
    </row>
    <row r="393" spans="1:22" x14ac:dyDescent="0.35">
      <c r="A393" s="39">
        <f t="shared" si="59"/>
        <v>72</v>
      </c>
      <c r="B393" s="39">
        <f t="shared" si="60"/>
        <v>4.2</v>
      </c>
      <c r="C393" s="40" t="str">
        <f t="shared" si="63"/>
        <v>Informe Interactivo 2 - Rumania</v>
      </c>
      <c r="D393" s="41" t="str">
        <f t="shared" si="65"/>
        <v>https://analytics.zoho.com/open-view/2395394000006204176?ZOHO_CRITERIA=%22Trasposicion_4.2%22.%22C%C3%B3digo_Pa%C3%ADs%22%20%3D%20151</v>
      </c>
      <c r="E393" s="42">
        <f t="shared" si="64"/>
        <v>86</v>
      </c>
      <c r="F393" s="43" t="str">
        <f t="shared" si="64"/>
        <v>Informe Interactivo 2</v>
      </c>
      <c r="G393" s="43" t="str">
        <f t="shared" si="64"/>
        <v>Destino</v>
      </c>
      <c r="H393" s="43" t="str">
        <f t="shared" si="64"/>
        <v>Valor de exportación (USD)</v>
      </c>
      <c r="I393" s="39">
        <v>151</v>
      </c>
      <c r="J393" s="43" t="s">
        <v>212</v>
      </c>
      <c r="K393" s="46" t="str">
        <f t="shared" si="58"/>
        <v>Informe Interactivo 2 - Rumania</v>
      </c>
      <c r="V393" t="s">
        <v>286</v>
      </c>
    </row>
    <row r="394" spans="1:22" x14ac:dyDescent="0.35">
      <c r="A394" s="39">
        <f t="shared" si="59"/>
        <v>73</v>
      </c>
      <c r="B394" s="39">
        <f t="shared" si="60"/>
        <v>4.2</v>
      </c>
      <c r="C394" s="40" t="str">
        <f t="shared" si="63"/>
        <v>Informe Interactivo 2 - Rusia</v>
      </c>
      <c r="D394" s="41" t="str">
        <f t="shared" si="65"/>
        <v>https://analytics.zoho.com/open-view/2395394000006204176?ZOHO_CRITERIA=%22Trasposicion_4.2%22.%22C%C3%B3digo_Pa%C3%ADs%22%20%3D%20152</v>
      </c>
      <c r="E394" s="42">
        <f t="shared" si="64"/>
        <v>86</v>
      </c>
      <c r="F394" s="43" t="str">
        <f t="shared" si="64"/>
        <v>Informe Interactivo 2</v>
      </c>
      <c r="G394" s="43" t="str">
        <f t="shared" si="64"/>
        <v>Destino</v>
      </c>
      <c r="H394" s="43" t="str">
        <f t="shared" si="64"/>
        <v>Valor de exportación (USD)</v>
      </c>
      <c r="I394" s="39">
        <v>152</v>
      </c>
      <c r="J394" s="43" t="s">
        <v>214</v>
      </c>
      <c r="K394" s="46" t="str">
        <f t="shared" si="58"/>
        <v>Informe Interactivo 2 - Rusia</v>
      </c>
      <c r="V394" t="s">
        <v>286</v>
      </c>
    </row>
    <row r="395" spans="1:22" x14ac:dyDescent="0.35">
      <c r="A395" s="39">
        <f t="shared" si="59"/>
        <v>74</v>
      </c>
      <c r="B395" s="39">
        <f t="shared" si="60"/>
        <v>4.2</v>
      </c>
      <c r="C395" s="40" t="str">
        <f t="shared" si="63"/>
        <v>Informe Interactivo 2 - Singapur</v>
      </c>
      <c r="D395" s="41" t="str">
        <f t="shared" si="65"/>
        <v>https://analytics.zoho.com/open-view/2395394000006204176?ZOHO_CRITERIA=%22Trasposicion_4.2%22.%22C%C3%B3digo_Pa%C3%ADs%22%20%3D%20163</v>
      </c>
      <c r="E395" s="42">
        <f t="shared" si="64"/>
        <v>86</v>
      </c>
      <c r="F395" s="43" t="str">
        <f t="shared" si="64"/>
        <v>Informe Interactivo 2</v>
      </c>
      <c r="G395" s="43" t="str">
        <f t="shared" si="64"/>
        <v>Destino</v>
      </c>
      <c r="H395" s="43" t="str">
        <f t="shared" si="64"/>
        <v>Valor de exportación (USD)</v>
      </c>
      <c r="I395" s="39">
        <v>163</v>
      </c>
      <c r="J395" s="43" t="s">
        <v>218</v>
      </c>
      <c r="K395" s="46" t="str">
        <f t="shared" si="58"/>
        <v>Informe Interactivo 2 - Singapur</v>
      </c>
      <c r="V395" t="s">
        <v>286</v>
      </c>
    </row>
    <row r="396" spans="1:22" x14ac:dyDescent="0.35">
      <c r="A396" s="39">
        <f t="shared" si="59"/>
        <v>75</v>
      </c>
      <c r="B396" s="39">
        <f t="shared" si="60"/>
        <v>4.2</v>
      </c>
      <c r="C396" s="40" t="str">
        <f t="shared" si="63"/>
        <v>Informe Interactivo 2 - Sri Lanka</v>
      </c>
      <c r="D396" s="41" t="str">
        <f t="shared" si="65"/>
        <v>https://analytics.zoho.com/open-view/2395394000006204176?ZOHO_CRITERIA=%22Trasposicion_4.2%22.%22C%C3%B3digo_Pa%C3%ADs%22%20%3D%20166</v>
      </c>
      <c r="E396" s="42">
        <f t="shared" ref="E396:H411" si="66">+E395</f>
        <v>86</v>
      </c>
      <c r="F396" s="43" t="str">
        <f t="shared" si="66"/>
        <v>Informe Interactivo 2</v>
      </c>
      <c r="G396" s="43" t="str">
        <f t="shared" si="66"/>
        <v>Destino</v>
      </c>
      <c r="H396" s="43" t="str">
        <f t="shared" si="66"/>
        <v>Valor de exportación (USD)</v>
      </c>
      <c r="I396" s="39">
        <v>166</v>
      </c>
      <c r="J396" s="43" t="s">
        <v>170</v>
      </c>
      <c r="K396" s="46" t="str">
        <f t="shared" ref="K396:K459" si="67">+HYPERLINK(D396,C396)</f>
        <v>Informe Interactivo 2 - Sri Lanka</v>
      </c>
      <c r="V396" t="s">
        <v>286</v>
      </c>
    </row>
    <row r="397" spans="1:22" x14ac:dyDescent="0.35">
      <c r="A397" s="39">
        <f t="shared" ref="A397:A460" si="68">+A396+1</f>
        <v>76</v>
      </c>
      <c r="B397" s="39">
        <f t="shared" si="60"/>
        <v>4.2</v>
      </c>
      <c r="C397" s="40" t="str">
        <f t="shared" si="63"/>
        <v>Informe Interactivo 2 - Sudáfrica</v>
      </c>
      <c r="D397" s="41" t="str">
        <f t="shared" si="65"/>
        <v>https://analytics.zoho.com/open-view/2395394000006204176?ZOHO_CRITERIA=%22Trasposicion_4.2%22.%22C%C3%B3digo_Pa%C3%ADs%22%20%3D%20168</v>
      </c>
      <c r="E397" s="42">
        <f t="shared" si="66"/>
        <v>86</v>
      </c>
      <c r="F397" s="43" t="str">
        <f t="shared" si="66"/>
        <v>Informe Interactivo 2</v>
      </c>
      <c r="G397" s="43" t="str">
        <f t="shared" si="66"/>
        <v>Destino</v>
      </c>
      <c r="H397" s="43" t="str">
        <f t="shared" si="66"/>
        <v>Valor de exportación (USD)</v>
      </c>
      <c r="I397" s="39">
        <v>168</v>
      </c>
      <c r="J397" s="43" t="s">
        <v>244</v>
      </c>
      <c r="K397" s="46" t="str">
        <f t="shared" si="67"/>
        <v>Informe Interactivo 2 - Sudáfrica</v>
      </c>
      <c r="V397" t="s">
        <v>286</v>
      </c>
    </row>
    <row r="398" spans="1:22" x14ac:dyDescent="0.35">
      <c r="A398" s="39">
        <f t="shared" si="68"/>
        <v>77</v>
      </c>
      <c r="B398" s="39">
        <f t="shared" si="60"/>
        <v>4.2</v>
      </c>
      <c r="C398" s="40" t="str">
        <f t="shared" si="63"/>
        <v>Informe Interactivo 2 - Suecia</v>
      </c>
      <c r="D398" s="41" t="str">
        <f t="shared" si="65"/>
        <v>https://analytics.zoho.com/open-view/2395394000006204176?ZOHO_CRITERIA=%22Trasposicion_4.2%22.%22C%C3%B3digo_Pa%C3%ADs%22%20%3D%20171</v>
      </c>
      <c r="E398" s="42">
        <f t="shared" si="66"/>
        <v>86</v>
      </c>
      <c r="F398" s="43" t="str">
        <f t="shared" si="66"/>
        <v>Informe Interactivo 2</v>
      </c>
      <c r="G398" s="43" t="str">
        <f t="shared" si="66"/>
        <v>Destino</v>
      </c>
      <c r="H398" s="43" t="str">
        <f t="shared" si="66"/>
        <v>Valor de exportación (USD)</v>
      </c>
      <c r="I398" s="39">
        <v>171</v>
      </c>
      <c r="J398" s="43" t="s">
        <v>226</v>
      </c>
      <c r="K398" s="46" t="str">
        <f t="shared" si="67"/>
        <v>Informe Interactivo 2 - Suecia</v>
      </c>
      <c r="V398" t="s">
        <v>286</v>
      </c>
    </row>
    <row r="399" spans="1:22" x14ac:dyDescent="0.35">
      <c r="A399" s="39">
        <f t="shared" si="68"/>
        <v>78</v>
      </c>
      <c r="B399" s="39">
        <f t="shared" si="60"/>
        <v>4.2</v>
      </c>
      <c r="C399" s="40" t="str">
        <f t="shared" si="63"/>
        <v>Informe Interactivo 2 - Suiza</v>
      </c>
      <c r="D399" s="41" t="str">
        <f t="shared" si="65"/>
        <v>https://analytics.zoho.com/open-view/2395394000006204176?ZOHO_CRITERIA=%22Trasposicion_4.2%22.%22C%C3%B3digo_Pa%C3%ADs%22%20%3D%20172</v>
      </c>
      <c r="E399" s="42">
        <f t="shared" si="66"/>
        <v>86</v>
      </c>
      <c r="F399" s="43" t="str">
        <f t="shared" si="66"/>
        <v>Informe Interactivo 2</v>
      </c>
      <c r="G399" s="43" t="str">
        <f t="shared" si="66"/>
        <v>Destino</v>
      </c>
      <c r="H399" s="43" t="str">
        <f t="shared" si="66"/>
        <v>Valor de exportación (USD)</v>
      </c>
      <c r="I399" s="39">
        <v>172</v>
      </c>
      <c r="J399" s="43" t="s">
        <v>102</v>
      </c>
      <c r="K399" s="46" t="str">
        <f t="shared" si="67"/>
        <v>Informe Interactivo 2 - Suiza</v>
      </c>
      <c r="V399" t="s">
        <v>286</v>
      </c>
    </row>
    <row r="400" spans="1:22" x14ac:dyDescent="0.35">
      <c r="A400" s="39">
        <f t="shared" si="68"/>
        <v>79</v>
      </c>
      <c r="B400" s="39">
        <f t="shared" si="60"/>
        <v>4.2</v>
      </c>
      <c r="C400" s="40" t="str">
        <f t="shared" si="63"/>
        <v>Informe Interactivo 2 - Tailandia</v>
      </c>
      <c r="D400" s="41" t="str">
        <f t="shared" si="65"/>
        <v>https://analytics.zoho.com/open-view/2395394000006204176?ZOHO_CRITERIA=%22Trasposicion_4.2%22.%22C%C3%B3digo_Pa%C3%ADs%22%20%3D%20174</v>
      </c>
      <c r="E400" s="42">
        <f t="shared" si="66"/>
        <v>86</v>
      </c>
      <c r="F400" s="43" t="str">
        <f t="shared" si="66"/>
        <v>Informe Interactivo 2</v>
      </c>
      <c r="G400" s="43" t="str">
        <f t="shared" si="66"/>
        <v>Destino</v>
      </c>
      <c r="H400" s="43" t="str">
        <f t="shared" si="66"/>
        <v>Valor de exportación (USD)</v>
      </c>
      <c r="I400" s="39">
        <v>174</v>
      </c>
      <c r="J400" s="43" t="s">
        <v>228</v>
      </c>
      <c r="K400" s="46" t="str">
        <f t="shared" si="67"/>
        <v>Informe Interactivo 2 - Tailandia</v>
      </c>
      <c r="V400" t="s">
        <v>286</v>
      </c>
    </row>
    <row r="401" spans="1:22" x14ac:dyDescent="0.35">
      <c r="A401" s="39">
        <f t="shared" si="68"/>
        <v>80</v>
      </c>
      <c r="B401" s="39">
        <f t="shared" si="60"/>
        <v>4.2</v>
      </c>
      <c r="C401" s="40" t="str">
        <f t="shared" si="63"/>
        <v>Informe Interactivo 2 - Taiwán</v>
      </c>
      <c r="D401" s="41" t="str">
        <f t="shared" si="65"/>
        <v>https://analytics.zoho.com/open-view/2395394000006204176?ZOHO_CRITERIA=%22Trasposicion_4.2%22.%22C%C3%B3digo_Pa%C3%ADs%22%20%3D%20175</v>
      </c>
      <c r="E401" s="42">
        <f t="shared" si="66"/>
        <v>86</v>
      </c>
      <c r="F401" s="43" t="str">
        <f t="shared" si="66"/>
        <v>Informe Interactivo 2</v>
      </c>
      <c r="G401" s="43" t="str">
        <f t="shared" si="66"/>
        <v>Destino</v>
      </c>
      <c r="H401" s="43" t="str">
        <f t="shared" si="66"/>
        <v>Valor de exportación (USD)</v>
      </c>
      <c r="I401" s="39">
        <v>175</v>
      </c>
      <c r="J401" s="43" t="s">
        <v>232</v>
      </c>
      <c r="K401" s="46" t="str">
        <f t="shared" si="67"/>
        <v>Informe Interactivo 2 - Taiwán</v>
      </c>
      <c r="V401" t="s">
        <v>286</v>
      </c>
    </row>
    <row r="402" spans="1:22" x14ac:dyDescent="0.35">
      <c r="A402" s="39">
        <f t="shared" si="68"/>
        <v>81</v>
      </c>
      <c r="B402" s="39">
        <f t="shared" si="60"/>
        <v>4.2</v>
      </c>
      <c r="C402" s="40" t="str">
        <f t="shared" si="63"/>
        <v>Informe Interactivo 2 - Turquía</v>
      </c>
      <c r="D402" s="41" t="str">
        <f t="shared" si="65"/>
        <v>https://analytics.zoho.com/open-view/2395394000006204176?ZOHO_CRITERIA=%22Trasposicion_4.2%22.%22C%C3%B3digo_Pa%C3%ADs%22%20%3D%20184</v>
      </c>
      <c r="E402" s="42">
        <f t="shared" si="66"/>
        <v>86</v>
      </c>
      <c r="F402" s="43" t="str">
        <f t="shared" si="66"/>
        <v>Informe Interactivo 2</v>
      </c>
      <c r="G402" s="43" t="str">
        <f t="shared" si="66"/>
        <v>Destino</v>
      </c>
      <c r="H402" s="43" t="str">
        <f t="shared" si="66"/>
        <v>Valor de exportación (USD)</v>
      </c>
      <c r="I402" s="39">
        <v>184</v>
      </c>
      <c r="J402" s="43" t="s">
        <v>230</v>
      </c>
      <c r="K402" s="46" t="str">
        <f t="shared" si="67"/>
        <v>Informe Interactivo 2 - Turquía</v>
      </c>
      <c r="V402" t="s">
        <v>286</v>
      </c>
    </row>
    <row r="403" spans="1:22" x14ac:dyDescent="0.35">
      <c r="A403" s="39">
        <f t="shared" si="68"/>
        <v>82</v>
      </c>
      <c r="B403" s="39">
        <f t="shared" si="60"/>
        <v>4.2</v>
      </c>
      <c r="C403" s="40" t="str">
        <f t="shared" si="63"/>
        <v>Informe Interactivo 2 - Ucrania</v>
      </c>
      <c r="D403" s="41" t="str">
        <f t="shared" si="65"/>
        <v>https://analytics.zoho.com/open-view/2395394000006204176?ZOHO_CRITERIA=%22Trasposicion_4.2%22.%22C%C3%B3digo_Pa%C3%ADs%22%20%3D%20186</v>
      </c>
      <c r="E403" s="42">
        <f t="shared" si="66"/>
        <v>86</v>
      </c>
      <c r="F403" s="43" t="str">
        <f t="shared" si="66"/>
        <v>Informe Interactivo 2</v>
      </c>
      <c r="G403" s="43" t="str">
        <f t="shared" si="66"/>
        <v>Destino</v>
      </c>
      <c r="H403" s="43" t="str">
        <f t="shared" si="66"/>
        <v>Valor de exportación (USD)</v>
      </c>
      <c r="I403" s="39">
        <v>186</v>
      </c>
      <c r="J403" s="43" t="s">
        <v>234</v>
      </c>
      <c r="K403" s="46" t="str">
        <f t="shared" si="67"/>
        <v>Informe Interactivo 2 - Ucrania</v>
      </c>
      <c r="V403" t="s">
        <v>286</v>
      </c>
    </row>
    <row r="404" spans="1:22" x14ac:dyDescent="0.35">
      <c r="A404" s="39">
        <f t="shared" si="68"/>
        <v>83</v>
      </c>
      <c r="B404" s="39">
        <f t="shared" si="60"/>
        <v>4.2</v>
      </c>
      <c r="C404" s="40" t="str">
        <f t="shared" si="63"/>
        <v>Informe Interactivo 2 - Uruguay</v>
      </c>
      <c r="D404" s="41" t="str">
        <f t="shared" si="65"/>
        <v>https://analytics.zoho.com/open-view/2395394000006204176?ZOHO_CRITERIA=%22Trasposicion_4.2%22.%22C%C3%B3digo_Pa%C3%ADs%22%20%3D%20188</v>
      </c>
      <c r="E404" s="42">
        <f t="shared" si="66"/>
        <v>86</v>
      </c>
      <c r="F404" s="43" t="str">
        <f t="shared" si="66"/>
        <v>Informe Interactivo 2</v>
      </c>
      <c r="G404" s="43" t="str">
        <f t="shared" si="66"/>
        <v>Destino</v>
      </c>
      <c r="H404" s="43" t="str">
        <f t="shared" si="66"/>
        <v>Valor de exportación (USD)</v>
      </c>
      <c r="I404" s="39">
        <v>188</v>
      </c>
      <c r="J404" s="43" t="s">
        <v>236</v>
      </c>
      <c r="K404" s="46" t="str">
        <f t="shared" si="67"/>
        <v>Informe Interactivo 2 - Uruguay</v>
      </c>
      <c r="V404" t="s">
        <v>286</v>
      </c>
    </row>
    <row r="405" spans="1:22" x14ac:dyDescent="0.35">
      <c r="A405" s="39">
        <f t="shared" si="68"/>
        <v>84</v>
      </c>
      <c r="B405" s="39">
        <f t="shared" si="60"/>
        <v>4.2</v>
      </c>
      <c r="C405" s="40" t="str">
        <f t="shared" si="63"/>
        <v>Informe Interactivo 2 - Venezuela</v>
      </c>
      <c r="D405" s="41" t="str">
        <f t="shared" si="65"/>
        <v>https://analytics.zoho.com/open-view/2395394000006204176?ZOHO_CRITERIA=%22Trasposicion_4.2%22.%22C%C3%B3digo_Pa%C3%ADs%22%20%3D%20192</v>
      </c>
      <c r="E405" s="42">
        <f t="shared" si="66"/>
        <v>86</v>
      </c>
      <c r="F405" s="43" t="str">
        <f t="shared" si="66"/>
        <v>Informe Interactivo 2</v>
      </c>
      <c r="G405" s="43" t="str">
        <f t="shared" si="66"/>
        <v>Destino</v>
      </c>
      <c r="H405" s="43" t="str">
        <f t="shared" si="66"/>
        <v>Valor de exportación (USD)</v>
      </c>
      <c r="I405" s="39">
        <v>192</v>
      </c>
      <c r="J405" s="43" t="s">
        <v>240</v>
      </c>
      <c r="K405" s="46" t="str">
        <f t="shared" si="67"/>
        <v>Informe Interactivo 2 - Venezuela</v>
      </c>
      <c r="V405" t="s">
        <v>286</v>
      </c>
    </row>
    <row r="406" spans="1:22" x14ac:dyDescent="0.35">
      <c r="A406" s="39">
        <f t="shared" si="68"/>
        <v>85</v>
      </c>
      <c r="B406" s="39">
        <f t="shared" si="60"/>
        <v>4.2</v>
      </c>
      <c r="C406" s="40" t="str">
        <f t="shared" si="63"/>
        <v>Informe Interactivo 2 - Vietnam</v>
      </c>
      <c r="D406" s="41" t="str">
        <f t="shared" si="65"/>
        <v>https://analytics.zoho.com/open-view/2395394000006204176?ZOHO_CRITERIA=%22Trasposicion_4.2%22.%22C%C3%B3digo_Pa%C3%ADs%22%20%3D%20193</v>
      </c>
      <c r="E406" s="42">
        <f t="shared" si="66"/>
        <v>86</v>
      </c>
      <c r="F406" s="43" t="str">
        <f t="shared" si="66"/>
        <v>Informe Interactivo 2</v>
      </c>
      <c r="G406" s="43" t="str">
        <f t="shared" si="66"/>
        <v>Destino</v>
      </c>
      <c r="H406" s="43" t="str">
        <f t="shared" si="66"/>
        <v>Valor de exportación (USD)</v>
      </c>
      <c r="I406" s="39">
        <v>193</v>
      </c>
      <c r="J406" s="43" t="s">
        <v>242</v>
      </c>
      <c r="K406" s="46" t="str">
        <f t="shared" si="67"/>
        <v>Informe Interactivo 2 - Vietnam</v>
      </c>
      <c r="V406" t="s">
        <v>286</v>
      </c>
    </row>
    <row r="407" spans="1:22" x14ac:dyDescent="0.35">
      <c r="A407" s="39">
        <f t="shared" si="68"/>
        <v>86</v>
      </c>
      <c r="B407" s="39">
        <f t="shared" si="60"/>
        <v>4.2</v>
      </c>
      <c r="C407" s="40" t="str">
        <f t="shared" si="63"/>
        <v>Informe Interactivo 2 - Hong Kong</v>
      </c>
      <c r="D407" s="41" t="str">
        <f t="shared" si="65"/>
        <v>https://analytics.zoho.com/open-view/2395394000006204176?ZOHO_CRITERIA=%22Trasposicion_4.2%22.%22C%C3%B3digo_Pa%C3%ADs%22%20%3D%203096</v>
      </c>
      <c r="E407" s="42">
        <f t="shared" si="66"/>
        <v>86</v>
      </c>
      <c r="F407" s="43" t="str">
        <f t="shared" si="66"/>
        <v>Informe Interactivo 2</v>
      </c>
      <c r="G407" s="43" t="str">
        <f t="shared" si="66"/>
        <v>Destino</v>
      </c>
      <c r="H407" s="43" t="str">
        <f t="shared" si="66"/>
        <v>Valor de exportación (USD)</v>
      </c>
      <c r="I407" s="39">
        <v>3096</v>
      </c>
      <c r="J407" s="43" t="s">
        <v>138</v>
      </c>
      <c r="K407" s="46" t="str">
        <f t="shared" si="67"/>
        <v>Informe Interactivo 2 - Hong Kong</v>
      </c>
      <c r="V407" t="s">
        <v>286</v>
      </c>
    </row>
    <row r="408" spans="1:22" x14ac:dyDescent="0.35">
      <c r="A408" s="39">
        <f t="shared" si="68"/>
        <v>87</v>
      </c>
      <c r="B408" s="39">
        <f t="shared" si="60"/>
        <v>4.2</v>
      </c>
      <c r="C408" s="40" t="str">
        <f t="shared" si="63"/>
        <v>Informe Interactivo 2 - Puerto Rico</v>
      </c>
      <c r="D408" s="41" t="str">
        <f t="shared" si="65"/>
        <v>https://analytics.zoho.com/open-view/2395394000006204176?ZOHO_CRITERIA=%22Trasposicion_4.2%22.%22C%C3%B3digo_Pa%C3%ADs%22%20%3D%203097</v>
      </c>
      <c r="E408" s="42">
        <f t="shared" si="66"/>
        <v>86</v>
      </c>
      <c r="F408" s="43" t="str">
        <f t="shared" si="66"/>
        <v>Informe Interactivo 2</v>
      </c>
      <c r="G408" s="43" t="str">
        <f t="shared" si="66"/>
        <v>Destino</v>
      </c>
      <c r="H408" s="43" t="str">
        <f t="shared" si="66"/>
        <v>Valor de exportación (USD)</v>
      </c>
      <c r="I408" s="39">
        <v>3097</v>
      </c>
      <c r="J408" s="43" t="s">
        <v>206</v>
      </c>
      <c r="K408" s="46" t="str">
        <f t="shared" si="67"/>
        <v>Informe Interactivo 2 - Puerto Rico</v>
      </c>
      <c r="V408" t="s">
        <v>286</v>
      </c>
    </row>
    <row r="409" spans="1:22" x14ac:dyDescent="0.35">
      <c r="A409" s="39">
        <f t="shared" si="68"/>
        <v>88</v>
      </c>
      <c r="B409" s="39">
        <f t="shared" si="60"/>
        <v>4.2</v>
      </c>
      <c r="C409" s="40" t="str">
        <f t="shared" si="63"/>
        <v>Informe Interactivo 2 - Martinica</v>
      </c>
      <c r="D409" s="41" t="str">
        <f t="shared" si="65"/>
        <v>https://analytics.zoho.com/open-view/2395394000006204176?ZOHO_CRITERIA=%22Trasposicion_4.2%22.%22C%C3%B3digo_Pa%C3%ADs%22%20%3D%203098</v>
      </c>
      <c r="E409" s="42">
        <f t="shared" si="66"/>
        <v>86</v>
      </c>
      <c r="F409" s="43" t="str">
        <f t="shared" si="66"/>
        <v>Informe Interactivo 2</v>
      </c>
      <c r="G409" s="43" t="str">
        <f t="shared" si="66"/>
        <v>Destino</v>
      </c>
      <c r="H409" s="43" t="str">
        <f t="shared" si="66"/>
        <v>Valor de exportación (USD)</v>
      </c>
      <c r="I409" s="39">
        <v>3098</v>
      </c>
      <c r="J409" s="43" t="s">
        <v>180</v>
      </c>
      <c r="K409" s="46" t="str">
        <f t="shared" si="67"/>
        <v>Informe Interactivo 2 - Martinica</v>
      </c>
      <c r="V409" t="s">
        <v>286</v>
      </c>
    </row>
    <row r="410" spans="1:22" x14ac:dyDescent="0.35">
      <c r="A410" s="39">
        <f t="shared" si="68"/>
        <v>89</v>
      </c>
      <c r="B410" s="39">
        <f t="shared" si="60"/>
        <v>4.2</v>
      </c>
      <c r="C410" s="40" t="str">
        <f t="shared" si="63"/>
        <v>Informe Interactivo 2 - Aruba</v>
      </c>
      <c r="D410" s="41" t="str">
        <f t="shared" si="65"/>
        <v>https://analytics.zoho.com/open-view/2395394000006204176?ZOHO_CRITERIA=%22Trasposicion_4.2%22.%22C%C3%B3digo_Pa%C3%ADs%22%20%3D%203099</v>
      </c>
      <c r="E410" s="42">
        <f t="shared" si="66"/>
        <v>86</v>
      </c>
      <c r="F410" s="43" t="str">
        <f t="shared" si="66"/>
        <v>Informe Interactivo 2</v>
      </c>
      <c r="G410" s="43" t="str">
        <f t="shared" si="66"/>
        <v>Destino</v>
      </c>
      <c r="H410" s="43" t="str">
        <f t="shared" si="66"/>
        <v>Valor de exportación (USD)</v>
      </c>
      <c r="I410" s="39">
        <v>3099</v>
      </c>
      <c r="J410" s="43" t="s">
        <v>78</v>
      </c>
      <c r="K410" s="46" t="str">
        <f t="shared" si="67"/>
        <v>Informe Interactivo 2 - Aruba</v>
      </c>
      <c r="V410" t="s">
        <v>286</v>
      </c>
    </row>
    <row r="411" spans="1:22" x14ac:dyDescent="0.35">
      <c r="A411" s="39">
        <f t="shared" si="68"/>
        <v>90</v>
      </c>
      <c r="B411" s="39">
        <f t="shared" si="60"/>
        <v>4.2</v>
      </c>
      <c r="C411" s="40" t="str">
        <f t="shared" si="63"/>
        <v>Informe Interactivo 2 - Macao</v>
      </c>
      <c r="D411" s="41" t="str">
        <f t="shared" si="65"/>
        <v>https://analytics.zoho.com/open-view/2395394000006204176?ZOHO_CRITERIA=%22Trasposicion_4.2%22.%22C%C3%B3digo_Pa%C3%ADs%22%20%3D%203100</v>
      </c>
      <c r="E411" s="42">
        <f t="shared" si="66"/>
        <v>86</v>
      </c>
      <c r="F411" s="43" t="str">
        <f t="shared" si="66"/>
        <v>Informe Interactivo 2</v>
      </c>
      <c r="G411" s="43" t="str">
        <f t="shared" si="66"/>
        <v>Destino</v>
      </c>
      <c r="H411" s="43" t="str">
        <f t="shared" si="66"/>
        <v>Valor de exportación (USD)</v>
      </c>
      <c r="I411" s="39">
        <v>3100</v>
      </c>
      <c r="J411" s="43" t="s">
        <v>176</v>
      </c>
      <c r="K411" s="46" t="str">
        <f t="shared" si="67"/>
        <v>Informe Interactivo 2 - Macao</v>
      </c>
      <c r="V411" t="s">
        <v>286</v>
      </c>
    </row>
    <row r="412" spans="1:22" x14ac:dyDescent="0.35">
      <c r="A412" s="39">
        <f t="shared" si="68"/>
        <v>91</v>
      </c>
      <c r="B412" s="39">
        <f t="shared" ref="B412:B475" si="69">+B411</f>
        <v>4.2</v>
      </c>
      <c r="C412" s="40" t="str">
        <f t="shared" si="63"/>
        <v>Informe Interactivo 2 - Nueva Caledonia</v>
      </c>
      <c r="D412" s="41" t="str">
        <f t="shared" si="65"/>
        <v>https://analytics.zoho.com/open-view/2395394000006204176?ZOHO_CRITERIA=%22Trasposicion_4.2%22.%22C%C3%B3digo_Pa%C3%ADs%22%20%3D%203101</v>
      </c>
      <c r="E412" s="42">
        <f t="shared" ref="E412:H427" si="70">+E411</f>
        <v>86</v>
      </c>
      <c r="F412" s="43" t="str">
        <f t="shared" si="70"/>
        <v>Informe Interactivo 2</v>
      </c>
      <c r="G412" s="43" t="str">
        <f t="shared" si="70"/>
        <v>Destino</v>
      </c>
      <c r="H412" s="43" t="str">
        <f t="shared" si="70"/>
        <v>Valor de exportación (USD)</v>
      </c>
      <c r="I412" s="39">
        <v>3101</v>
      </c>
      <c r="J412" s="43" t="s">
        <v>186</v>
      </c>
      <c r="K412" s="46" t="str">
        <f t="shared" si="67"/>
        <v>Informe Interactivo 2 - Nueva Caledonia</v>
      </c>
      <c r="V412" t="s">
        <v>286</v>
      </c>
    </row>
    <row r="413" spans="1:22" x14ac:dyDescent="0.35">
      <c r="A413" s="21">
        <f t="shared" si="68"/>
        <v>92</v>
      </c>
      <c r="B413" s="21">
        <f t="shared" si="69"/>
        <v>4.2</v>
      </c>
      <c r="C413" s="22" t="str">
        <f t="shared" si="63"/>
        <v>Informe Interactivo 3 - Berries</v>
      </c>
      <c r="D413" s="23" t="str">
        <f>+"https://analytics.zoho.com/open-view/2395394000006199160?ZOHO_CRITERIA=%22Trasposicion_4.2%22.%22Id_Producto%22%20%3D%20"&amp;I413</f>
        <v>https://analytics.zoho.com/open-view/2395394000006199160?ZOHO_CRITERIA=%22Trasposicion_4.2%22.%22Id_Producto%22%20%3D%20100101</v>
      </c>
      <c r="E413" s="24">
        <v>10</v>
      </c>
      <c r="F413" s="25" t="s">
        <v>71</v>
      </c>
      <c r="G413" s="25" t="s">
        <v>265</v>
      </c>
      <c r="H413" s="25" t="s">
        <v>258</v>
      </c>
      <c r="I413" s="21">
        <v>100101</v>
      </c>
      <c r="J413" s="25" t="s">
        <v>266</v>
      </c>
      <c r="K413" s="1" t="str">
        <f t="shared" si="67"/>
        <v>Informe Interactivo 3 - Berries</v>
      </c>
    </row>
    <row r="414" spans="1:22" x14ac:dyDescent="0.35">
      <c r="A414" s="2">
        <f t="shared" si="68"/>
        <v>93</v>
      </c>
      <c r="B414" s="2">
        <f t="shared" si="69"/>
        <v>4.2</v>
      </c>
      <c r="C414" s="5" t="str">
        <f t="shared" si="63"/>
        <v>Informe Interactivo 3 - Cítricos</v>
      </c>
      <c r="D414" s="38" t="str">
        <f t="shared" ref="D414:D422" si="71">+"https://analytics.zoho.com/open-view/2395394000006199160?ZOHO_CRITERIA=%22Trasposicion_4.2%22.%22Id_Producto%22%20%3D%20"&amp;I414</f>
        <v>https://analytics.zoho.com/open-view/2395394000006199160?ZOHO_CRITERIA=%22Trasposicion_4.2%22.%22Id_Producto%22%20%3D%20100102</v>
      </c>
      <c r="E414" s="4">
        <f t="shared" si="70"/>
        <v>10</v>
      </c>
      <c r="F414" t="str">
        <f t="shared" si="70"/>
        <v>Informe Interactivo 3</v>
      </c>
      <c r="G414" t="str">
        <f t="shared" si="70"/>
        <v>Producto</v>
      </c>
      <c r="H414" t="str">
        <f t="shared" si="70"/>
        <v>Valor de exportación (USD)</v>
      </c>
      <c r="I414" s="2">
        <v>100102</v>
      </c>
      <c r="J414" t="s">
        <v>267</v>
      </c>
      <c r="K414" s="1" t="str">
        <f t="shared" si="67"/>
        <v>Informe Interactivo 3 - Cítricos</v>
      </c>
    </row>
    <row r="415" spans="1:22" x14ac:dyDescent="0.35">
      <c r="A415" s="2">
        <f t="shared" si="68"/>
        <v>94</v>
      </c>
      <c r="B415" s="2">
        <f t="shared" si="69"/>
        <v>4.2</v>
      </c>
      <c r="C415" s="5" t="str">
        <f t="shared" si="63"/>
        <v>Informe Interactivo 3 - Frutos de hueso (carozo)</v>
      </c>
      <c r="D415" s="38" t="str">
        <f t="shared" si="71"/>
        <v>https://analytics.zoho.com/open-view/2395394000006199160?ZOHO_CRITERIA=%22Trasposicion_4.2%22.%22Id_Producto%22%20%3D%20100103</v>
      </c>
      <c r="E415" s="4">
        <f t="shared" si="70"/>
        <v>10</v>
      </c>
      <c r="F415" t="str">
        <f t="shared" si="70"/>
        <v>Informe Interactivo 3</v>
      </c>
      <c r="G415" t="str">
        <f t="shared" si="70"/>
        <v>Producto</v>
      </c>
      <c r="H415" t="str">
        <f t="shared" si="70"/>
        <v>Valor de exportación (USD)</v>
      </c>
      <c r="I415" s="2">
        <v>100103</v>
      </c>
      <c r="J415" t="s">
        <v>268</v>
      </c>
      <c r="K415" s="1" t="str">
        <f t="shared" si="67"/>
        <v>Informe Interactivo 3 - Frutos de hueso (carozo)</v>
      </c>
    </row>
    <row r="416" spans="1:22" x14ac:dyDescent="0.35">
      <c r="A416" s="2">
        <f t="shared" si="68"/>
        <v>95</v>
      </c>
      <c r="B416" s="2">
        <f t="shared" si="69"/>
        <v>4.2</v>
      </c>
      <c r="C416" s="5" t="str">
        <f t="shared" si="63"/>
        <v>Informe Interactivo 3 - Frutos de pepita</v>
      </c>
      <c r="D416" s="38" t="str">
        <f t="shared" si="71"/>
        <v>https://analytics.zoho.com/open-view/2395394000006199160?ZOHO_CRITERIA=%22Trasposicion_4.2%22.%22Id_Producto%22%20%3D%20100104</v>
      </c>
      <c r="E416" s="4">
        <f t="shared" si="70"/>
        <v>10</v>
      </c>
      <c r="F416" t="str">
        <f t="shared" si="70"/>
        <v>Informe Interactivo 3</v>
      </c>
      <c r="G416" t="str">
        <f t="shared" si="70"/>
        <v>Producto</v>
      </c>
      <c r="H416" t="str">
        <f t="shared" si="70"/>
        <v>Valor de exportación (USD)</v>
      </c>
      <c r="I416" s="2">
        <v>100104</v>
      </c>
      <c r="J416" t="s">
        <v>269</v>
      </c>
      <c r="K416" s="1" t="str">
        <f t="shared" si="67"/>
        <v>Informe Interactivo 3 - Frutos de pepita</v>
      </c>
    </row>
    <row r="417" spans="1:11" x14ac:dyDescent="0.35">
      <c r="A417" s="2">
        <f t="shared" si="68"/>
        <v>96</v>
      </c>
      <c r="B417" s="2">
        <f t="shared" si="69"/>
        <v>4.2</v>
      </c>
      <c r="C417" s="5" t="str">
        <f t="shared" si="63"/>
        <v>Informe Interactivo 3 - Frutos secos</v>
      </c>
      <c r="D417" s="38" t="str">
        <f t="shared" si="71"/>
        <v>https://analytics.zoho.com/open-view/2395394000006199160?ZOHO_CRITERIA=%22Trasposicion_4.2%22.%22Id_Producto%22%20%3D%20100105</v>
      </c>
      <c r="E417" s="4">
        <f t="shared" si="70"/>
        <v>10</v>
      </c>
      <c r="F417" t="str">
        <f t="shared" si="70"/>
        <v>Informe Interactivo 3</v>
      </c>
      <c r="G417" t="str">
        <f t="shared" si="70"/>
        <v>Producto</v>
      </c>
      <c r="H417" t="str">
        <f t="shared" si="70"/>
        <v>Valor de exportación (USD)</v>
      </c>
      <c r="I417" s="2">
        <v>100105</v>
      </c>
      <c r="J417" t="s">
        <v>251</v>
      </c>
      <c r="K417" s="1" t="str">
        <f t="shared" si="67"/>
        <v>Informe Interactivo 3 - Frutos secos</v>
      </c>
    </row>
    <row r="418" spans="1:11" x14ac:dyDescent="0.35">
      <c r="A418" s="2">
        <f t="shared" si="68"/>
        <v>97</v>
      </c>
      <c r="B418" s="2">
        <f t="shared" si="69"/>
        <v>4.2</v>
      </c>
      <c r="C418" s="5" t="str">
        <f t="shared" si="63"/>
        <v>Informe Interactivo 3 - Frutos oleaginosos</v>
      </c>
      <c r="D418" s="38" t="str">
        <f t="shared" si="71"/>
        <v>https://analytics.zoho.com/open-view/2395394000006199160?ZOHO_CRITERIA=%22Trasposicion_4.2%22.%22Id_Producto%22%20%3D%20100106</v>
      </c>
      <c r="E418" s="4">
        <f t="shared" si="70"/>
        <v>10</v>
      </c>
      <c r="F418" t="str">
        <f t="shared" si="70"/>
        <v>Informe Interactivo 3</v>
      </c>
      <c r="G418" t="str">
        <f t="shared" si="70"/>
        <v>Producto</v>
      </c>
      <c r="H418" t="str">
        <f t="shared" si="70"/>
        <v>Valor de exportación (USD)</v>
      </c>
      <c r="I418" s="2">
        <v>100106</v>
      </c>
      <c r="J418" t="s">
        <v>270</v>
      </c>
      <c r="K418" s="1" t="str">
        <f t="shared" si="67"/>
        <v>Informe Interactivo 3 - Frutos oleaginosos</v>
      </c>
    </row>
    <row r="419" spans="1:11" x14ac:dyDescent="0.35">
      <c r="A419" s="2">
        <f t="shared" si="68"/>
        <v>98</v>
      </c>
      <c r="B419" s="2">
        <f t="shared" si="69"/>
        <v>4.2</v>
      </c>
      <c r="C419" s="5" t="str">
        <f t="shared" si="63"/>
        <v>Informe Interactivo 3 - Otros</v>
      </c>
      <c r="D419" s="38" t="str">
        <f t="shared" si="71"/>
        <v>https://analytics.zoho.com/open-view/2395394000006199160?ZOHO_CRITERIA=%22Trasposicion_4.2%22.%22Id_Producto%22%20%3D%20100107</v>
      </c>
      <c r="E419" s="4">
        <f t="shared" si="70"/>
        <v>10</v>
      </c>
      <c r="F419" t="str">
        <f t="shared" si="70"/>
        <v>Informe Interactivo 3</v>
      </c>
      <c r="G419" t="str">
        <f t="shared" si="70"/>
        <v>Producto</v>
      </c>
      <c r="H419" t="str">
        <f t="shared" si="70"/>
        <v>Valor de exportación (USD)</v>
      </c>
      <c r="I419" s="2">
        <v>100107</v>
      </c>
      <c r="J419" t="s">
        <v>261</v>
      </c>
      <c r="K419" s="1" t="str">
        <f t="shared" si="67"/>
        <v>Informe Interactivo 3 - Otros</v>
      </c>
    </row>
    <row r="420" spans="1:11" x14ac:dyDescent="0.35">
      <c r="A420" s="2">
        <f t="shared" si="68"/>
        <v>99</v>
      </c>
      <c r="B420" s="2">
        <f t="shared" si="69"/>
        <v>4.2</v>
      </c>
      <c r="C420" s="5" t="str">
        <f t="shared" si="63"/>
        <v>Informe Interactivo 3 - Tropicales y subtropicales</v>
      </c>
      <c r="D420" s="38" t="str">
        <f t="shared" si="71"/>
        <v>https://analytics.zoho.com/open-view/2395394000006199160?ZOHO_CRITERIA=%22Trasposicion_4.2%22.%22Id_Producto%22%20%3D%20100108</v>
      </c>
      <c r="E420" s="4">
        <f t="shared" si="70"/>
        <v>10</v>
      </c>
      <c r="F420" t="str">
        <f t="shared" si="70"/>
        <v>Informe Interactivo 3</v>
      </c>
      <c r="G420" t="str">
        <f t="shared" si="70"/>
        <v>Producto</v>
      </c>
      <c r="H420" t="str">
        <f t="shared" si="70"/>
        <v>Valor de exportación (USD)</v>
      </c>
      <c r="I420" s="2">
        <v>100108</v>
      </c>
      <c r="J420" t="s">
        <v>271</v>
      </c>
      <c r="K420" s="1" t="str">
        <f t="shared" si="67"/>
        <v>Informe Interactivo 3 - Tropicales y subtropicales</v>
      </c>
    </row>
    <row r="421" spans="1:11" x14ac:dyDescent="0.35">
      <c r="A421" s="2">
        <f t="shared" si="68"/>
        <v>100</v>
      </c>
      <c r="B421" s="2">
        <f t="shared" si="69"/>
        <v>4.2</v>
      </c>
      <c r="C421" s="5" t="str">
        <f t="shared" si="63"/>
        <v>Informe Interactivo 3 - Uva</v>
      </c>
      <c r="D421" s="38" t="str">
        <f t="shared" si="71"/>
        <v>https://analytics.zoho.com/open-view/2395394000006199160?ZOHO_CRITERIA=%22Trasposicion_4.2%22.%22Id_Producto%22%20%3D%20100109</v>
      </c>
      <c r="E421" s="4">
        <f t="shared" si="70"/>
        <v>10</v>
      </c>
      <c r="F421" t="str">
        <f t="shared" si="70"/>
        <v>Informe Interactivo 3</v>
      </c>
      <c r="G421" t="str">
        <f t="shared" si="70"/>
        <v>Producto</v>
      </c>
      <c r="H421" t="str">
        <f t="shared" si="70"/>
        <v>Valor de exportación (USD)</v>
      </c>
      <c r="I421" s="2">
        <v>100109</v>
      </c>
      <c r="J421" t="s">
        <v>44</v>
      </c>
      <c r="K421" s="1" t="str">
        <f t="shared" si="67"/>
        <v>Informe Interactivo 3 - Uva</v>
      </c>
    </row>
    <row r="422" spans="1:11" x14ac:dyDescent="0.35">
      <c r="A422" s="2">
        <f t="shared" si="68"/>
        <v>101</v>
      </c>
      <c r="B422" s="2">
        <f t="shared" si="69"/>
        <v>4.2</v>
      </c>
      <c r="C422" s="5" t="str">
        <f t="shared" si="63"/>
        <v>Informe Interactivo 3 - Industrial</v>
      </c>
      <c r="D422" s="38" t="str">
        <f t="shared" si="71"/>
        <v>https://analytics.zoho.com/open-view/2395394000006199160?ZOHO_CRITERIA=%22Trasposicion_4.2%22.%22Id_Producto%22%20%3D%20100113</v>
      </c>
      <c r="E422" s="4">
        <f t="shared" si="70"/>
        <v>10</v>
      </c>
      <c r="F422" t="str">
        <f t="shared" si="70"/>
        <v>Informe Interactivo 3</v>
      </c>
      <c r="G422" t="str">
        <f t="shared" si="70"/>
        <v>Producto</v>
      </c>
      <c r="H422" t="str">
        <f t="shared" si="70"/>
        <v>Valor de exportación (USD)</v>
      </c>
      <c r="I422" s="2">
        <v>100113</v>
      </c>
      <c r="J422" t="s">
        <v>272</v>
      </c>
      <c r="K422" s="1" t="str">
        <f t="shared" si="67"/>
        <v>Informe Interactivo 3 - Industrial</v>
      </c>
    </row>
    <row r="423" spans="1:11" x14ac:dyDescent="0.35">
      <c r="A423" s="21">
        <f t="shared" si="68"/>
        <v>102</v>
      </c>
      <c r="B423" s="21">
        <f t="shared" si="69"/>
        <v>4.2</v>
      </c>
      <c r="C423" s="22" t="str">
        <f t="shared" si="63"/>
        <v>Informe Interactivo 4 - Arándano</v>
      </c>
      <c r="D423" s="23" t="str">
        <f>+"https://analytics.zoho.com/open-view/2395394000006200013?ZOHO_CRITERIA=%22Trasposicion_4.2%22.%22Id_Categor%C3%ADa%22%20%3D%20"&amp;I423</f>
        <v>https://analytics.zoho.com/open-view/2395394000006200013?ZOHO_CRITERIA=%22Trasposicion_4.2%22.%22Id_Categor%C3%ADa%22%20%3D%20100101001</v>
      </c>
      <c r="E423" s="24">
        <v>37</v>
      </c>
      <c r="F423" s="25" t="s">
        <v>0</v>
      </c>
      <c r="G423" s="25" t="s">
        <v>17</v>
      </c>
      <c r="H423" s="25" t="s">
        <v>258</v>
      </c>
      <c r="I423" s="21">
        <v>100101001</v>
      </c>
      <c r="J423" s="25" t="s">
        <v>18</v>
      </c>
      <c r="K423" s="1" t="str">
        <f t="shared" si="67"/>
        <v>Informe Interactivo 4 - Arándano</v>
      </c>
    </row>
    <row r="424" spans="1:11" x14ac:dyDescent="0.35">
      <c r="A424" s="2">
        <f t="shared" si="68"/>
        <v>103</v>
      </c>
      <c r="B424" s="2">
        <f t="shared" si="69"/>
        <v>4.2</v>
      </c>
      <c r="C424" s="5" t="str">
        <f t="shared" si="63"/>
        <v>Informe Interactivo 4 - Frambuesa</v>
      </c>
      <c r="D424" s="38" t="str">
        <f t="shared" ref="D424:D459" si="72">+"https://analytics.zoho.com/open-view/2395394000006200013?ZOHO_CRITERIA=%22Trasposicion_4.2%22.%22Id_Categor%C3%ADa%22%20%3D%20"&amp;I424</f>
        <v>https://analytics.zoho.com/open-view/2395394000006200013?ZOHO_CRITERIA=%22Trasposicion_4.2%22.%22Id_Categor%C3%ADa%22%20%3D%20100101004</v>
      </c>
      <c r="E424" s="4">
        <f t="shared" si="70"/>
        <v>37</v>
      </c>
      <c r="F424" t="str">
        <f t="shared" si="70"/>
        <v>Informe Interactivo 4</v>
      </c>
      <c r="G424" t="str">
        <f t="shared" si="70"/>
        <v>Categoría</v>
      </c>
      <c r="H424" t="str">
        <f t="shared" si="70"/>
        <v>Valor de exportación (USD)</v>
      </c>
      <c r="I424" s="2">
        <v>100101004</v>
      </c>
      <c r="J424" t="s">
        <v>12</v>
      </c>
      <c r="K424" s="1" t="str">
        <f t="shared" si="67"/>
        <v>Informe Interactivo 4 - Frambuesa</v>
      </c>
    </row>
    <row r="425" spans="1:11" x14ac:dyDescent="0.35">
      <c r="A425" s="2">
        <f t="shared" si="68"/>
        <v>104</v>
      </c>
      <c r="B425" s="2">
        <f t="shared" si="69"/>
        <v>4.2</v>
      </c>
      <c r="C425" s="5" t="str">
        <f t="shared" si="63"/>
        <v>Informe Interactivo 4 - Higo</v>
      </c>
      <c r="D425" s="38" t="str">
        <f t="shared" si="72"/>
        <v>https://analytics.zoho.com/open-view/2395394000006200013?ZOHO_CRITERIA=%22Trasposicion_4.2%22.%22Id_Categor%C3%ADa%22%20%3D%20100101006</v>
      </c>
      <c r="E425" s="4">
        <f t="shared" si="70"/>
        <v>37</v>
      </c>
      <c r="F425" t="str">
        <f t="shared" si="70"/>
        <v>Informe Interactivo 4</v>
      </c>
      <c r="G425" t="str">
        <f t="shared" si="70"/>
        <v>Categoría</v>
      </c>
      <c r="H425" t="str">
        <f t="shared" si="70"/>
        <v>Valor de exportación (USD)</v>
      </c>
      <c r="I425" s="2">
        <v>100101006</v>
      </c>
      <c r="J425" t="s">
        <v>19</v>
      </c>
      <c r="K425" s="1" t="str">
        <f t="shared" si="67"/>
        <v>Informe Interactivo 4 - Higo</v>
      </c>
    </row>
    <row r="426" spans="1:11" x14ac:dyDescent="0.35">
      <c r="A426" s="2">
        <f t="shared" si="68"/>
        <v>105</v>
      </c>
      <c r="B426" s="2">
        <f t="shared" si="69"/>
        <v>4.2</v>
      </c>
      <c r="C426" s="5" t="str">
        <f t="shared" si="63"/>
        <v>Informe Interactivo 4 - Kiwi</v>
      </c>
      <c r="D426" s="38" t="str">
        <f t="shared" si="72"/>
        <v>https://analytics.zoho.com/open-view/2395394000006200013?ZOHO_CRITERIA=%22Trasposicion_4.2%22.%22Id_Categor%C3%ADa%22%20%3D%20100101007</v>
      </c>
      <c r="E426" s="4">
        <f t="shared" si="70"/>
        <v>37</v>
      </c>
      <c r="F426" t="str">
        <f t="shared" si="70"/>
        <v>Informe Interactivo 4</v>
      </c>
      <c r="G426" t="str">
        <f t="shared" si="70"/>
        <v>Categoría</v>
      </c>
      <c r="H426" t="str">
        <f t="shared" si="70"/>
        <v>Valor de exportación (USD)</v>
      </c>
      <c r="I426" s="2">
        <v>100101007</v>
      </c>
      <c r="J426" t="s">
        <v>7</v>
      </c>
      <c r="K426" s="1" t="str">
        <f t="shared" si="67"/>
        <v>Informe Interactivo 4 - Kiwi</v>
      </c>
    </row>
    <row r="427" spans="1:11" x14ac:dyDescent="0.35">
      <c r="A427" s="2">
        <f t="shared" si="68"/>
        <v>106</v>
      </c>
      <c r="B427" s="2">
        <f t="shared" si="69"/>
        <v>4.2</v>
      </c>
      <c r="C427" s="5" t="str">
        <f t="shared" si="63"/>
        <v>Informe Interactivo 4 - Mora</v>
      </c>
      <c r="D427" s="38" t="str">
        <f t="shared" si="72"/>
        <v>https://analytics.zoho.com/open-view/2395394000006200013?ZOHO_CRITERIA=%22Trasposicion_4.2%22.%22Id_Categor%C3%ADa%22%20%3D%20100101008</v>
      </c>
      <c r="E427" s="4">
        <f t="shared" si="70"/>
        <v>37</v>
      </c>
      <c r="F427" t="str">
        <f t="shared" si="70"/>
        <v>Informe Interactivo 4</v>
      </c>
      <c r="G427" t="str">
        <f t="shared" si="70"/>
        <v>Categoría</v>
      </c>
      <c r="H427" t="str">
        <f t="shared" si="70"/>
        <v>Valor de exportación (USD)</v>
      </c>
      <c r="I427" s="2">
        <v>100101008</v>
      </c>
      <c r="J427" t="s">
        <v>20</v>
      </c>
      <c r="K427" s="1" t="str">
        <f t="shared" si="67"/>
        <v>Informe Interactivo 4 - Mora</v>
      </c>
    </row>
    <row r="428" spans="1:11" x14ac:dyDescent="0.35">
      <c r="A428" s="2">
        <f t="shared" si="68"/>
        <v>107</v>
      </c>
      <c r="B428" s="2">
        <f t="shared" si="69"/>
        <v>4.2</v>
      </c>
      <c r="C428" s="5" t="str">
        <f t="shared" si="63"/>
        <v>Informe Interactivo 4 - Otros berries</v>
      </c>
      <c r="D428" s="38" t="str">
        <f t="shared" si="72"/>
        <v>https://analytics.zoho.com/open-view/2395394000006200013?ZOHO_CRITERIA=%22Trasposicion_4.2%22.%22Id_Categor%C3%ADa%22%20%3D%20100101011</v>
      </c>
      <c r="E428" s="4">
        <f t="shared" ref="E428:H443" si="73">+E427</f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100101011</v>
      </c>
      <c r="J428" t="s">
        <v>21</v>
      </c>
      <c r="K428" s="1" t="str">
        <f t="shared" si="67"/>
        <v>Informe Interactivo 4 - Otros berries</v>
      </c>
    </row>
    <row r="429" spans="1:11" x14ac:dyDescent="0.35">
      <c r="A429" s="2">
        <f t="shared" si="68"/>
        <v>108</v>
      </c>
      <c r="B429" s="2">
        <f t="shared" si="69"/>
        <v>4.2</v>
      </c>
      <c r="C429" s="5" t="str">
        <f t="shared" si="63"/>
        <v>Informe Interactivo 4 - Limón</v>
      </c>
      <c r="D429" s="38" t="str">
        <f t="shared" si="72"/>
        <v>https://analytics.zoho.com/open-view/2395394000006200013?ZOHO_CRITERIA=%22Trasposicion_4.2%22.%22Id_Categor%C3%ADa%22%20%3D%20100102003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100102003</v>
      </c>
      <c r="J429" t="s">
        <v>22</v>
      </c>
      <c r="K429" s="1" t="str">
        <f t="shared" si="67"/>
        <v>Informe Interactivo 4 - Limón</v>
      </c>
    </row>
    <row r="430" spans="1:11" x14ac:dyDescent="0.35">
      <c r="A430" s="2">
        <f t="shared" si="68"/>
        <v>109</v>
      </c>
      <c r="B430" s="2">
        <f t="shared" si="69"/>
        <v>4.2</v>
      </c>
      <c r="C430" s="5" t="str">
        <f t="shared" si="63"/>
        <v>Informe Interactivo 4 - Mandarina</v>
      </c>
      <c r="D430" s="38" t="str">
        <f t="shared" si="72"/>
        <v>https://analytics.zoho.com/open-view/2395394000006200013?ZOHO_CRITERIA=%22Trasposicion_4.2%22.%22Id_Categor%C3%ADa%22%20%3D%20100102004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100102004</v>
      </c>
      <c r="J430" t="s">
        <v>23</v>
      </c>
      <c r="K430" s="1" t="str">
        <f t="shared" si="67"/>
        <v>Informe Interactivo 4 - Mandarina</v>
      </c>
    </row>
    <row r="431" spans="1:11" x14ac:dyDescent="0.35">
      <c r="A431" s="2">
        <f t="shared" si="68"/>
        <v>110</v>
      </c>
      <c r="B431" s="2">
        <f t="shared" si="69"/>
        <v>4.2</v>
      </c>
      <c r="C431" s="5" t="str">
        <f t="shared" si="63"/>
        <v>Informe Interactivo 4 - Naranja</v>
      </c>
      <c r="D431" s="38" t="str">
        <f t="shared" si="72"/>
        <v>https://analytics.zoho.com/open-view/2395394000006200013?ZOHO_CRITERIA=%22Trasposicion_4.2%22.%22Id_Categor%C3%ADa%22%20%3D%20100102005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100102005</v>
      </c>
      <c r="J431" t="s">
        <v>24</v>
      </c>
      <c r="K431" s="1" t="str">
        <f t="shared" si="67"/>
        <v>Informe Interactivo 4 - Naranja</v>
      </c>
    </row>
    <row r="432" spans="1:11" x14ac:dyDescent="0.35">
      <c r="A432" s="2">
        <f t="shared" si="68"/>
        <v>111</v>
      </c>
      <c r="B432" s="2">
        <f t="shared" si="69"/>
        <v>4.2</v>
      </c>
      <c r="C432" s="5" t="str">
        <f t="shared" ref="C432:C495" si="74">+F432&amp;" - "&amp;J432</f>
        <v>Informe Interactivo 4 - Pomelo</v>
      </c>
      <c r="D432" s="38" t="str">
        <f t="shared" si="72"/>
        <v>https://analytics.zoho.com/open-view/2395394000006200013?ZOHO_CRITERIA=%22Trasposicion_4.2%22.%22Id_Categor%C3%ADa%22%20%3D%20100102006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100102006</v>
      </c>
      <c r="J432" t="s">
        <v>9</v>
      </c>
      <c r="K432" s="1" t="str">
        <f t="shared" si="67"/>
        <v>Informe Interactivo 4 - Pomelo</v>
      </c>
    </row>
    <row r="433" spans="1:11" x14ac:dyDescent="0.35">
      <c r="A433" s="2">
        <f t="shared" si="68"/>
        <v>112</v>
      </c>
      <c r="B433" s="2">
        <f t="shared" si="69"/>
        <v>4.2</v>
      </c>
      <c r="C433" s="5" t="str">
        <f t="shared" si="74"/>
        <v>Informe Interactivo 4 - Otros cítricos</v>
      </c>
      <c r="D433" s="38" t="str">
        <f t="shared" si="72"/>
        <v>https://analytics.zoho.com/open-view/2395394000006200013?ZOHO_CRITERIA=%22Trasposicion_4.2%22.%22Id_Categor%C3%ADa%22%20%3D%20100102008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100102008</v>
      </c>
      <c r="J433" t="s">
        <v>25</v>
      </c>
      <c r="K433" s="1" t="str">
        <f t="shared" si="67"/>
        <v>Informe Interactivo 4 - Otros cítricos</v>
      </c>
    </row>
    <row r="434" spans="1:11" x14ac:dyDescent="0.35">
      <c r="A434" s="2">
        <f t="shared" si="68"/>
        <v>113</v>
      </c>
      <c r="B434" s="2">
        <f t="shared" si="69"/>
        <v>4.2</v>
      </c>
      <c r="C434" s="5" t="str">
        <f t="shared" si="74"/>
        <v>Informe Interactivo 4 - Cereza</v>
      </c>
      <c r="D434" s="38" t="str">
        <f t="shared" si="72"/>
        <v>https://analytics.zoho.com/open-view/2395394000006200013?ZOHO_CRITERIA=%22Trasposicion_4.2%22.%22Id_Categor%C3%ADa%22%20%3D%20100103001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100103001</v>
      </c>
      <c r="J434" t="s">
        <v>26</v>
      </c>
      <c r="K434" s="1" t="str">
        <f t="shared" si="67"/>
        <v>Informe Interactivo 4 - Cereza</v>
      </c>
    </row>
    <row r="435" spans="1:11" x14ac:dyDescent="0.35">
      <c r="A435" s="2">
        <f t="shared" si="68"/>
        <v>114</v>
      </c>
      <c r="B435" s="2">
        <f t="shared" si="69"/>
        <v>4.2</v>
      </c>
      <c r="C435" s="5" t="str">
        <f t="shared" si="74"/>
        <v>Informe Interactivo 4 - Ciruela</v>
      </c>
      <c r="D435" s="38" t="str">
        <f t="shared" si="72"/>
        <v>https://analytics.zoho.com/open-view/2395394000006200013?ZOHO_CRITERIA=%22Trasposicion_4.2%22.%22Id_Categor%C3%ADa%22%20%3D%20100103002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100103002</v>
      </c>
      <c r="J435" t="s">
        <v>27</v>
      </c>
      <c r="K435" s="1" t="str">
        <f t="shared" si="67"/>
        <v>Informe Interactivo 4 - Ciruela</v>
      </c>
    </row>
    <row r="436" spans="1:11" x14ac:dyDescent="0.35">
      <c r="A436" s="2">
        <f t="shared" si="68"/>
        <v>115</v>
      </c>
      <c r="B436" s="2">
        <f t="shared" si="69"/>
        <v>4.2</v>
      </c>
      <c r="C436" s="5" t="str">
        <f t="shared" si="74"/>
        <v>Informe Interactivo 4 - Damasco</v>
      </c>
      <c r="D436" s="38" t="str">
        <f t="shared" si="72"/>
        <v>https://analytics.zoho.com/open-view/2395394000006200013?ZOHO_CRITERIA=%22Trasposicion_4.2%22.%22Id_Categor%C3%ADa%22%20%3D%20100103003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100103003</v>
      </c>
      <c r="J436" t="s">
        <v>11</v>
      </c>
      <c r="K436" s="1" t="str">
        <f t="shared" si="67"/>
        <v>Informe Interactivo 4 - Damasco</v>
      </c>
    </row>
    <row r="437" spans="1:11" x14ac:dyDescent="0.35">
      <c r="A437" s="2">
        <f t="shared" si="68"/>
        <v>116</v>
      </c>
      <c r="B437" s="2">
        <f t="shared" si="69"/>
        <v>4.2</v>
      </c>
      <c r="C437" s="5" t="str">
        <f t="shared" si="74"/>
        <v>Informe Interactivo 4 - Durazno</v>
      </c>
      <c r="D437" s="38" t="str">
        <f t="shared" si="72"/>
        <v>https://analytics.zoho.com/open-view/2395394000006200013?ZOHO_CRITERIA=%22Trasposicion_4.2%22.%22Id_Categor%C3%ADa%22%20%3D%20100103004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100103004</v>
      </c>
      <c r="J437" t="s">
        <v>28</v>
      </c>
      <c r="K437" s="1" t="str">
        <f t="shared" si="67"/>
        <v>Informe Interactivo 4 - Durazno</v>
      </c>
    </row>
    <row r="438" spans="1:11" x14ac:dyDescent="0.35">
      <c r="A438" s="2">
        <f t="shared" si="68"/>
        <v>117</v>
      </c>
      <c r="B438" s="2">
        <f t="shared" si="69"/>
        <v>4.2</v>
      </c>
      <c r="C438" s="5" t="str">
        <f t="shared" si="74"/>
        <v>Informe Interactivo 4 - Nectarín</v>
      </c>
      <c r="D438" s="38" t="str">
        <f t="shared" si="72"/>
        <v>https://analytics.zoho.com/open-view/2395394000006200013?ZOHO_CRITERIA=%22Trasposicion_4.2%22.%22Id_Categor%C3%ADa%22%20%3D%20100103006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100103006</v>
      </c>
      <c r="J438" t="s">
        <v>29</v>
      </c>
      <c r="K438" s="1" t="str">
        <f t="shared" si="67"/>
        <v>Informe Interactivo 4 - Nectarín</v>
      </c>
    </row>
    <row r="439" spans="1:11" x14ac:dyDescent="0.35">
      <c r="A439" s="2">
        <f t="shared" si="68"/>
        <v>118</v>
      </c>
      <c r="B439" s="2">
        <f t="shared" si="69"/>
        <v>4.2</v>
      </c>
      <c r="C439" s="5" t="str">
        <f t="shared" si="74"/>
        <v>Informe Interactivo 4 - Manzana</v>
      </c>
      <c r="D439" s="38" t="str">
        <f t="shared" si="72"/>
        <v>https://analytics.zoho.com/open-view/2395394000006200013?ZOHO_CRITERIA=%22Trasposicion_4.2%22.%22Id_Categor%C3%ADa%22%20%3D%20100104002</v>
      </c>
      <c r="E439" s="4">
        <f t="shared" si="73"/>
        <v>37</v>
      </c>
      <c r="F439" t="str">
        <f t="shared" si="73"/>
        <v>Informe Interactivo 4</v>
      </c>
      <c r="G439" t="str">
        <f t="shared" si="73"/>
        <v>Categoría</v>
      </c>
      <c r="H439" t="str">
        <f t="shared" si="73"/>
        <v>Valor de exportación (USD)</v>
      </c>
      <c r="I439" s="2">
        <v>100104002</v>
      </c>
      <c r="J439" t="s">
        <v>30</v>
      </c>
      <c r="K439" s="1" t="str">
        <f t="shared" si="67"/>
        <v>Informe Interactivo 4 - Manzana</v>
      </c>
    </row>
    <row r="440" spans="1:11" x14ac:dyDescent="0.35">
      <c r="A440" s="2">
        <f t="shared" si="68"/>
        <v>119</v>
      </c>
      <c r="B440" s="2">
        <f t="shared" si="69"/>
        <v>4.2</v>
      </c>
      <c r="C440" s="5" t="str">
        <f t="shared" si="74"/>
        <v>Informe Interactivo 4 - Membrillo</v>
      </c>
      <c r="D440" s="38" t="str">
        <f t="shared" si="72"/>
        <v>https://analytics.zoho.com/open-view/2395394000006200013?ZOHO_CRITERIA=%22Trasposicion_4.2%22.%22Id_Categor%C3%ADa%22%20%3D%20100104003</v>
      </c>
      <c r="E440" s="4">
        <f t="shared" si="73"/>
        <v>37</v>
      </c>
      <c r="F440" t="str">
        <f t="shared" si="73"/>
        <v>Informe Interactivo 4</v>
      </c>
      <c r="G440" t="str">
        <f t="shared" si="73"/>
        <v>Categoría</v>
      </c>
      <c r="H440" t="str">
        <f t="shared" si="73"/>
        <v>Valor de exportación (USD)</v>
      </c>
      <c r="I440" s="2">
        <v>100104003</v>
      </c>
      <c r="J440" t="s">
        <v>5</v>
      </c>
      <c r="K440" s="1" t="str">
        <f t="shared" si="67"/>
        <v>Informe Interactivo 4 - Membrillo</v>
      </c>
    </row>
    <row r="441" spans="1:11" x14ac:dyDescent="0.35">
      <c r="A441" s="2">
        <f t="shared" si="68"/>
        <v>120</v>
      </c>
      <c r="B441" s="2">
        <f t="shared" si="69"/>
        <v>4.2</v>
      </c>
      <c r="C441" s="5" t="str">
        <f t="shared" si="74"/>
        <v>Informe Interactivo 4 - Pera</v>
      </c>
      <c r="D441" s="38" t="str">
        <f t="shared" si="72"/>
        <v>https://analytics.zoho.com/open-view/2395394000006200013?ZOHO_CRITERIA=%22Trasposicion_4.2%22.%22Id_Categor%C3%ADa%22%20%3D%20100104005</v>
      </c>
      <c r="E441" s="4">
        <f t="shared" si="73"/>
        <v>37</v>
      </c>
      <c r="F441" t="str">
        <f t="shared" si="73"/>
        <v>Informe Interactivo 4</v>
      </c>
      <c r="G441" t="str">
        <f t="shared" si="73"/>
        <v>Categoría</v>
      </c>
      <c r="H441" t="str">
        <f t="shared" si="73"/>
        <v>Valor de exportación (USD)</v>
      </c>
      <c r="I441" s="2">
        <v>100104005</v>
      </c>
      <c r="J441" t="s">
        <v>31</v>
      </c>
      <c r="K441" s="1" t="str">
        <f t="shared" si="67"/>
        <v>Informe Interactivo 4 - Pera</v>
      </c>
    </row>
    <row r="442" spans="1:11" x14ac:dyDescent="0.35">
      <c r="A442" s="2">
        <f t="shared" si="68"/>
        <v>121</v>
      </c>
      <c r="B442" s="2">
        <f t="shared" si="69"/>
        <v>4.2</v>
      </c>
      <c r="C442" s="5" t="str">
        <f t="shared" si="74"/>
        <v>Informe Interactivo 4 - Almendra</v>
      </c>
      <c r="D442" s="38" t="str">
        <f t="shared" si="72"/>
        <v>https://analytics.zoho.com/open-view/2395394000006200013?ZOHO_CRITERIA=%22Trasposicion_4.2%22.%22Id_Categor%C3%ADa%22%20%3D%20100105001</v>
      </c>
      <c r="E442" s="4">
        <f t="shared" si="73"/>
        <v>37</v>
      </c>
      <c r="F442" t="str">
        <f t="shared" si="73"/>
        <v>Informe Interactivo 4</v>
      </c>
      <c r="G442" t="str">
        <f t="shared" si="73"/>
        <v>Categoría</v>
      </c>
      <c r="H442" t="str">
        <f t="shared" si="73"/>
        <v>Valor de exportación (USD)</v>
      </c>
      <c r="I442" s="2">
        <v>100105001</v>
      </c>
      <c r="J442" t="s">
        <v>32</v>
      </c>
      <c r="K442" s="1" t="str">
        <f t="shared" si="67"/>
        <v>Informe Interactivo 4 - Almendra</v>
      </c>
    </row>
    <row r="443" spans="1:11" x14ac:dyDescent="0.35">
      <c r="A443" s="2">
        <f t="shared" si="68"/>
        <v>122</v>
      </c>
      <c r="B443" s="2">
        <f t="shared" si="69"/>
        <v>4.2</v>
      </c>
      <c r="C443" s="5" t="str">
        <f t="shared" si="74"/>
        <v>Informe Interactivo 4 - Avellana</v>
      </c>
      <c r="D443" s="38" t="str">
        <f t="shared" si="72"/>
        <v>https://analytics.zoho.com/open-view/2395394000006200013?ZOHO_CRITERIA=%22Trasposicion_4.2%22.%22Id_Categor%C3%ADa%22%20%3D%20100105002</v>
      </c>
      <c r="E443" s="4">
        <f t="shared" si="73"/>
        <v>37</v>
      </c>
      <c r="F443" t="str">
        <f t="shared" si="73"/>
        <v>Informe Interactivo 4</v>
      </c>
      <c r="G443" t="str">
        <f t="shared" si="73"/>
        <v>Categoría</v>
      </c>
      <c r="H443" t="str">
        <f t="shared" si="73"/>
        <v>Valor de exportación (USD)</v>
      </c>
      <c r="I443" s="2">
        <v>100105002</v>
      </c>
      <c r="J443" t="s">
        <v>33</v>
      </c>
      <c r="K443" s="1" t="str">
        <f t="shared" si="67"/>
        <v>Informe Interactivo 4 - Avellana</v>
      </c>
    </row>
    <row r="444" spans="1:11" x14ac:dyDescent="0.35">
      <c r="A444" s="2">
        <f t="shared" si="68"/>
        <v>123</v>
      </c>
      <c r="B444" s="2">
        <f t="shared" si="69"/>
        <v>4.2</v>
      </c>
      <c r="C444" s="5" t="str">
        <f t="shared" si="74"/>
        <v>Informe Interactivo 4 - Castaña</v>
      </c>
      <c r="D444" s="38" t="str">
        <f t="shared" si="72"/>
        <v>https://analytics.zoho.com/open-view/2395394000006200013?ZOHO_CRITERIA=%22Trasposicion_4.2%22.%22Id_Categor%C3%ADa%22%20%3D%20100105003</v>
      </c>
      <c r="E444" s="4">
        <f t="shared" ref="E444:H459" si="75">+E443</f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100105003</v>
      </c>
      <c r="J444" t="s">
        <v>34</v>
      </c>
      <c r="K444" s="1" t="str">
        <f t="shared" si="67"/>
        <v>Informe Interactivo 4 - Castaña</v>
      </c>
    </row>
    <row r="445" spans="1:11" x14ac:dyDescent="0.35">
      <c r="A445" s="2">
        <f t="shared" si="68"/>
        <v>124</v>
      </c>
      <c r="B445" s="2">
        <f t="shared" si="69"/>
        <v>4.2</v>
      </c>
      <c r="C445" s="5" t="str">
        <f t="shared" si="74"/>
        <v>Informe Interactivo 4 - Nuez</v>
      </c>
      <c r="D445" s="38" t="str">
        <f t="shared" si="72"/>
        <v>https://analytics.zoho.com/open-view/2395394000006200013?ZOHO_CRITERIA=%22Trasposicion_4.2%22.%22Id_Categor%C3%ADa%22%20%3D%20100105004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100105004</v>
      </c>
      <c r="J445" t="s">
        <v>35</v>
      </c>
      <c r="K445" s="1" t="str">
        <f t="shared" si="67"/>
        <v>Informe Interactivo 4 - Nuez</v>
      </c>
    </row>
    <row r="446" spans="1:11" x14ac:dyDescent="0.35">
      <c r="A446" s="2">
        <f t="shared" si="68"/>
        <v>125</v>
      </c>
      <c r="B446" s="2">
        <f t="shared" si="69"/>
        <v>4.2</v>
      </c>
      <c r="C446" s="5" t="str">
        <f t="shared" si="74"/>
        <v>Informe Interactivo 4 - Pistacho</v>
      </c>
      <c r="D446" s="38" t="str">
        <f t="shared" si="72"/>
        <v>https://analytics.zoho.com/open-view/2395394000006200013?ZOHO_CRITERIA=%22Trasposicion_4.2%22.%22Id_Categor%C3%ADa%22%20%3D%20100105005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100105005</v>
      </c>
      <c r="J446" t="s">
        <v>8</v>
      </c>
      <c r="K446" s="1" t="str">
        <f t="shared" si="67"/>
        <v>Informe Interactivo 4 - Pistacho</v>
      </c>
    </row>
    <row r="447" spans="1:11" x14ac:dyDescent="0.35">
      <c r="A447" s="2">
        <f t="shared" si="68"/>
        <v>126</v>
      </c>
      <c r="B447" s="2">
        <f t="shared" si="69"/>
        <v>4.2</v>
      </c>
      <c r="C447" s="5" t="str">
        <f t="shared" si="74"/>
        <v>Informe Interactivo 4 - Otros frutos secos</v>
      </c>
      <c r="D447" s="38" t="str">
        <f t="shared" si="72"/>
        <v>https://analytics.zoho.com/open-view/2395394000006200013?ZOHO_CRITERIA=%22Trasposicion_4.2%22.%22Id_Categor%C3%ADa%22%20%3D%20100105006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100105006</v>
      </c>
      <c r="J447" t="s">
        <v>36</v>
      </c>
      <c r="K447" s="1" t="str">
        <f t="shared" si="67"/>
        <v>Informe Interactivo 4 - Otros frutos secos</v>
      </c>
    </row>
    <row r="448" spans="1:11" x14ac:dyDescent="0.35">
      <c r="A448" s="2">
        <f t="shared" si="68"/>
        <v>127</v>
      </c>
      <c r="B448" s="2">
        <f t="shared" si="69"/>
        <v>4.2</v>
      </c>
      <c r="C448" s="5" t="str">
        <f t="shared" si="74"/>
        <v>Informe Interactivo 4 - Olivo</v>
      </c>
      <c r="D448" s="38" t="str">
        <f t="shared" si="72"/>
        <v>https://analytics.zoho.com/open-view/2395394000006200013?ZOHO_CRITERIA=%22Trasposicion_4.2%22.%22Id_Categor%C3%ADa%22%20%3D%20100106001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100106001</v>
      </c>
      <c r="J448" t="s">
        <v>6</v>
      </c>
      <c r="K448" s="1" t="str">
        <f t="shared" si="67"/>
        <v>Informe Interactivo 4 - Olivo</v>
      </c>
    </row>
    <row r="449" spans="1:11" x14ac:dyDescent="0.35">
      <c r="A449" s="2">
        <f t="shared" si="68"/>
        <v>128</v>
      </c>
      <c r="B449" s="2">
        <f t="shared" si="69"/>
        <v>4.2</v>
      </c>
      <c r="C449" s="5" t="str">
        <f t="shared" si="74"/>
        <v>Informe Interactivo 4 - Palta</v>
      </c>
      <c r="D449" s="38" t="str">
        <f t="shared" si="72"/>
        <v>https://analytics.zoho.com/open-view/2395394000006200013?ZOHO_CRITERIA=%22Trasposicion_4.2%22.%22Id_Categor%C3%ADa%22%20%3D%20100106002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100106002</v>
      </c>
      <c r="J449" t="s">
        <v>37</v>
      </c>
      <c r="K449" s="1" t="str">
        <f t="shared" si="67"/>
        <v>Informe Interactivo 4 - Palta</v>
      </c>
    </row>
    <row r="450" spans="1:11" x14ac:dyDescent="0.35">
      <c r="A450" s="2">
        <f t="shared" si="68"/>
        <v>129</v>
      </c>
      <c r="B450" s="2">
        <f t="shared" si="69"/>
        <v>4.2</v>
      </c>
      <c r="C450" s="5" t="str">
        <f t="shared" si="74"/>
        <v>Informe Interactivo 4 - Chirimoya</v>
      </c>
      <c r="D450" s="38" t="str">
        <f t="shared" si="72"/>
        <v>https://analytics.zoho.com/open-view/2395394000006200013?ZOHO_CRITERIA=%22Trasposicion_4.2%22.%22Id_Categor%C3%ADa%22%20%3D%20100107002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100107002</v>
      </c>
      <c r="J450" t="s">
        <v>38</v>
      </c>
      <c r="K450" s="1" t="str">
        <f t="shared" si="67"/>
        <v>Informe Interactivo 4 - Chirimoya</v>
      </c>
    </row>
    <row r="451" spans="1:11" x14ac:dyDescent="0.35">
      <c r="A451" s="2">
        <f t="shared" si="68"/>
        <v>130</v>
      </c>
      <c r="B451" s="2">
        <f t="shared" si="69"/>
        <v>4.2</v>
      </c>
      <c r="C451" s="5" t="str">
        <f t="shared" si="74"/>
        <v>Informe Interactivo 4 - Otros frutos</v>
      </c>
      <c r="D451" s="38" t="str">
        <f t="shared" si="72"/>
        <v>https://analytics.zoho.com/open-view/2395394000006200013?ZOHO_CRITERIA=%22Trasposicion_4.2%22.%22Id_Categor%C3%ADa%22%20%3D%20100107012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100107012</v>
      </c>
      <c r="J451" t="s">
        <v>39</v>
      </c>
      <c r="K451" s="1" t="str">
        <f t="shared" si="67"/>
        <v>Informe Interactivo 4 - Otros frutos</v>
      </c>
    </row>
    <row r="452" spans="1:11" x14ac:dyDescent="0.35">
      <c r="A452" s="2">
        <f t="shared" si="68"/>
        <v>131</v>
      </c>
      <c r="B452" s="2">
        <f t="shared" si="69"/>
        <v>4.2</v>
      </c>
      <c r="C452" s="5" t="str">
        <f t="shared" si="74"/>
        <v>Informe Interactivo 4 - Plumcots</v>
      </c>
      <c r="D452" s="38" t="str">
        <f t="shared" si="72"/>
        <v>https://analytics.zoho.com/open-view/2395394000006200013?ZOHO_CRITERIA=%22Trasposicion_4.2%22.%22Id_Categor%C3%ADa%22%20%3D%20100107013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100107013</v>
      </c>
      <c r="J452" t="s">
        <v>40</v>
      </c>
      <c r="K452" s="1" t="str">
        <f t="shared" si="67"/>
        <v>Informe Interactivo 4 - Plumcots</v>
      </c>
    </row>
    <row r="453" spans="1:11" x14ac:dyDescent="0.35">
      <c r="A453" s="2">
        <f t="shared" si="68"/>
        <v>132</v>
      </c>
      <c r="B453" s="2">
        <f t="shared" si="69"/>
        <v>4.2</v>
      </c>
      <c r="C453" s="5" t="str">
        <f t="shared" si="74"/>
        <v>Informe Interactivo 4 - Mango</v>
      </c>
      <c r="D453" s="38" t="str">
        <f t="shared" si="72"/>
        <v>https://analytics.zoho.com/open-view/2395394000006200013?ZOHO_CRITERIA=%22Trasposicion_4.2%22.%22Id_Categor%C3%ADa%22%20%3D%20100108002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100108002</v>
      </c>
      <c r="J453" t="s">
        <v>10</v>
      </c>
      <c r="K453" s="1" t="str">
        <f t="shared" si="67"/>
        <v>Informe Interactivo 4 - Mango</v>
      </c>
    </row>
    <row r="454" spans="1:11" x14ac:dyDescent="0.35">
      <c r="A454" s="2">
        <f t="shared" si="68"/>
        <v>133</v>
      </c>
      <c r="B454" s="2">
        <f t="shared" si="69"/>
        <v>4.2</v>
      </c>
      <c r="C454" s="5" t="str">
        <f t="shared" si="74"/>
        <v>Informe Interactivo 4 - Papaya</v>
      </c>
      <c r="D454" s="38" t="str">
        <f t="shared" si="72"/>
        <v>https://analytics.zoho.com/open-view/2395394000006200013?ZOHO_CRITERIA=%22Trasposicion_4.2%22.%22Id_Categor%C3%ADa%22%20%3D%20100108004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100108004</v>
      </c>
      <c r="J454" t="s">
        <v>41</v>
      </c>
      <c r="K454" s="1" t="str">
        <f t="shared" si="67"/>
        <v>Informe Interactivo 4 - Papaya</v>
      </c>
    </row>
    <row r="455" spans="1:11" x14ac:dyDescent="0.35">
      <c r="A455" s="2">
        <f t="shared" si="68"/>
        <v>134</v>
      </c>
      <c r="B455" s="2">
        <f t="shared" si="69"/>
        <v>4.2</v>
      </c>
      <c r="C455" s="5" t="str">
        <f t="shared" si="74"/>
        <v>Informe Interactivo 4 - Piña</v>
      </c>
      <c r="D455" s="38" t="str">
        <f t="shared" si="72"/>
        <v>https://analytics.zoho.com/open-view/2395394000006200013?ZOHO_CRITERIA=%22Trasposicion_4.2%22.%22Id_Categor%C3%ADa%22%20%3D%20100108005</v>
      </c>
      <c r="E455" s="4">
        <f t="shared" si="75"/>
        <v>37</v>
      </c>
      <c r="F455" t="str">
        <f t="shared" si="75"/>
        <v>Informe Interactivo 4</v>
      </c>
      <c r="G455" t="str">
        <f t="shared" si="75"/>
        <v>Categoría</v>
      </c>
      <c r="H455" t="str">
        <f t="shared" si="75"/>
        <v>Valor de exportación (USD)</v>
      </c>
      <c r="I455" s="2">
        <v>100108005</v>
      </c>
      <c r="J455" t="s">
        <v>42</v>
      </c>
      <c r="K455" s="1" t="str">
        <f t="shared" si="67"/>
        <v>Informe Interactivo 4 - Piña</v>
      </c>
    </row>
    <row r="456" spans="1:11" x14ac:dyDescent="0.35">
      <c r="A456" s="2">
        <f t="shared" si="68"/>
        <v>135</v>
      </c>
      <c r="B456" s="2">
        <f t="shared" si="69"/>
        <v>4.2</v>
      </c>
      <c r="C456" s="5" t="str">
        <f t="shared" si="74"/>
        <v>Informe Interactivo 4 - Plátano</v>
      </c>
      <c r="D456" s="38" t="str">
        <f t="shared" si="72"/>
        <v>https://analytics.zoho.com/open-view/2395394000006200013?ZOHO_CRITERIA=%22Trasposicion_4.2%22.%22Id_Categor%C3%ADa%22%20%3D%20100108006</v>
      </c>
      <c r="E456" s="4">
        <f t="shared" si="75"/>
        <v>37</v>
      </c>
      <c r="F456" t="str">
        <f t="shared" si="75"/>
        <v>Informe Interactivo 4</v>
      </c>
      <c r="G456" t="str">
        <f t="shared" si="75"/>
        <v>Categoría</v>
      </c>
      <c r="H456" t="str">
        <f t="shared" si="75"/>
        <v>Valor de exportación (USD)</v>
      </c>
      <c r="I456" s="2">
        <v>100108006</v>
      </c>
      <c r="J456" t="s">
        <v>14</v>
      </c>
      <c r="K456" s="1" t="str">
        <f t="shared" si="67"/>
        <v>Informe Interactivo 4 - Plátano</v>
      </c>
    </row>
    <row r="457" spans="1:11" x14ac:dyDescent="0.35">
      <c r="A457" s="2">
        <f t="shared" si="68"/>
        <v>136</v>
      </c>
      <c r="B457" s="2">
        <f t="shared" si="69"/>
        <v>4.2</v>
      </c>
      <c r="C457" s="5" t="str">
        <f t="shared" si="74"/>
        <v>Informe Interactivo 4 - Coco</v>
      </c>
      <c r="D457" s="38" t="str">
        <f t="shared" si="72"/>
        <v>https://analytics.zoho.com/open-view/2395394000006200013?ZOHO_CRITERIA=%22Trasposicion_4.2%22.%22Id_Categor%C3%ADa%22%20%3D%20100108007</v>
      </c>
      <c r="E457" s="4">
        <f t="shared" si="75"/>
        <v>37</v>
      </c>
      <c r="F457" t="str">
        <f t="shared" si="75"/>
        <v>Informe Interactivo 4</v>
      </c>
      <c r="G457" t="str">
        <f t="shared" si="75"/>
        <v>Categoría</v>
      </c>
      <c r="H457" t="str">
        <f t="shared" si="75"/>
        <v>Valor de exportación (USD)</v>
      </c>
      <c r="I457" s="2">
        <v>100108007</v>
      </c>
      <c r="J457" t="s">
        <v>43</v>
      </c>
      <c r="K457" s="1" t="str">
        <f t="shared" si="67"/>
        <v>Informe Interactivo 4 - Coco</v>
      </c>
    </row>
    <row r="458" spans="1:11" x14ac:dyDescent="0.35">
      <c r="A458" s="2">
        <f t="shared" si="68"/>
        <v>137</v>
      </c>
      <c r="B458" s="2">
        <f t="shared" si="69"/>
        <v>4.2</v>
      </c>
      <c r="C458" s="5" t="str">
        <f t="shared" si="74"/>
        <v>Informe Interactivo 4 - Uva</v>
      </c>
      <c r="D458" s="38" t="str">
        <f t="shared" si="72"/>
        <v>https://analytics.zoho.com/open-view/2395394000006200013?ZOHO_CRITERIA=%22Trasposicion_4.2%22.%22Id_Categor%C3%ADa%22%20%3D%20100109001</v>
      </c>
      <c r="E458" s="4">
        <f t="shared" si="75"/>
        <v>37</v>
      </c>
      <c r="F458" t="str">
        <f t="shared" si="75"/>
        <v>Informe Interactivo 4</v>
      </c>
      <c r="G458" t="str">
        <f t="shared" si="75"/>
        <v>Categoría</v>
      </c>
      <c r="H458" t="str">
        <f t="shared" si="75"/>
        <v>Valor de exportación (USD)</v>
      </c>
      <c r="I458" s="2">
        <v>100109001</v>
      </c>
      <c r="J458" t="s">
        <v>44</v>
      </c>
      <c r="K458" s="1" t="str">
        <f t="shared" si="67"/>
        <v>Informe Interactivo 4 - Uva</v>
      </c>
    </row>
    <row r="459" spans="1:11" x14ac:dyDescent="0.35">
      <c r="A459" s="2">
        <f t="shared" si="68"/>
        <v>138</v>
      </c>
      <c r="B459" s="2">
        <f t="shared" si="69"/>
        <v>4.2</v>
      </c>
      <c r="C459" s="5" t="str">
        <f t="shared" si="74"/>
        <v>Informe Interactivo 4 - Frutilla</v>
      </c>
      <c r="D459" s="38" t="str">
        <f t="shared" si="72"/>
        <v>https://analytics.zoho.com/open-view/2395394000006200013?ZOHO_CRITERIA=%22Trasposicion_4.2%22.%22Id_Categor%C3%ADa%22%20%3D%20100112025</v>
      </c>
      <c r="E459" s="4">
        <f t="shared" si="75"/>
        <v>37</v>
      </c>
      <c r="F459" t="str">
        <f t="shared" si="75"/>
        <v>Informe Interactivo 4</v>
      </c>
      <c r="G459" t="str">
        <f t="shared" si="75"/>
        <v>Categoría</v>
      </c>
      <c r="H459" t="str">
        <f t="shared" si="75"/>
        <v>Valor de exportación (USD)</v>
      </c>
      <c r="I459" s="2">
        <v>100112025</v>
      </c>
      <c r="J459" t="s">
        <v>13</v>
      </c>
      <c r="K459" s="1" t="str">
        <f t="shared" si="67"/>
        <v>Informe Interactivo 4 - Frutilla</v>
      </c>
    </row>
    <row r="460" spans="1:11" x14ac:dyDescent="0.35">
      <c r="A460" s="21">
        <f t="shared" si="68"/>
        <v>139</v>
      </c>
      <c r="B460" s="21">
        <f t="shared" si="69"/>
        <v>4.2</v>
      </c>
      <c r="C460" s="22" t="str">
        <f t="shared" si="74"/>
        <v>Informe Interactivo 5 - Aceites</v>
      </c>
      <c r="D460" s="23" t="str">
        <f>+"https://analytics.zoho.com/open-view/2395394000006201514?ZOHO_CRITERIA=%22Trasposicion_4.2%22.%22Id_Procesamiento%22%20%3D%20"&amp;I460</f>
        <v>https://analytics.zoho.com/open-view/2395394000006201514?ZOHO_CRITERIA=%22Trasposicion_4.2%22.%22Id_Procesamiento%22%20%3D%201</v>
      </c>
      <c r="E460" s="24">
        <v>7</v>
      </c>
      <c r="F460" s="25" t="s">
        <v>253</v>
      </c>
      <c r="G460" s="25" t="s">
        <v>245</v>
      </c>
      <c r="H460" s="25" t="s">
        <v>258</v>
      </c>
      <c r="I460" s="21">
        <v>1</v>
      </c>
      <c r="J460" s="25" t="s">
        <v>246</v>
      </c>
      <c r="K460" s="1" t="str">
        <f t="shared" ref="K460:K523" si="76">+HYPERLINK(D460,C460)</f>
        <v>Informe Interactivo 5 - Aceites</v>
      </c>
    </row>
    <row r="461" spans="1:11" x14ac:dyDescent="0.35">
      <c r="A461" s="2">
        <f t="shared" ref="A461:A524" si="77">+A460+1</f>
        <v>140</v>
      </c>
      <c r="B461" s="2">
        <f t="shared" si="69"/>
        <v>4.2</v>
      </c>
      <c r="C461" s="5" t="str">
        <f t="shared" si="74"/>
        <v>Informe Interactivo 5 - Congelados</v>
      </c>
      <c r="D461" s="38" t="str">
        <f t="shared" ref="D461:D466" si="78">+"https://analytics.zoho.com/open-view/2395394000006201514?ZOHO_CRITERIA=%22Trasposicion_4.2%22.%22Id_Procesamiento%22%20%3D%20"&amp;I461</f>
        <v>https://analytics.zoho.com/open-view/2395394000006201514?ZOHO_CRITERIA=%22Trasposicion_4.2%22.%22Id_Procesamiento%22%20%3D%202</v>
      </c>
      <c r="E461" s="4">
        <f t="shared" ref="E461:H475" si="79">+E460</f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2</v>
      </c>
      <c r="J461" t="s">
        <v>247</v>
      </c>
      <c r="K461" s="1" t="str">
        <f t="shared" si="76"/>
        <v>Informe Interactivo 5 - Congelados</v>
      </c>
    </row>
    <row r="462" spans="1:11" x14ac:dyDescent="0.35">
      <c r="A462" s="2">
        <f t="shared" si="77"/>
        <v>141</v>
      </c>
      <c r="B462" s="2">
        <f t="shared" si="69"/>
        <v>4.2</v>
      </c>
      <c r="C462" s="5" t="str">
        <f t="shared" si="74"/>
        <v>Informe Interactivo 5 - Conservas</v>
      </c>
      <c r="D462" s="38" t="str">
        <f t="shared" si="78"/>
        <v>https://analytics.zoho.com/open-view/2395394000006201514?ZOHO_CRITERIA=%22Trasposicion_4.2%22.%22Id_Procesamiento%22%20%3D%203</v>
      </c>
      <c r="E462" s="4">
        <f t="shared" si="79"/>
        <v>7</v>
      </c>
      <c r="F462" t="str">
        <f t="shared" si="79"/>
        <v>Informe Interactivo 5</v>
      </c>
      <c r="G462" t="str">
        <f t="shared" si="79"/>
        <v>Procesamiento</v>
      </c>
      <c r="H462" t="str">
        <f t="shared" si="79"/>
        <v>Valor de exportación (USD)</v>
      </c>
      <c r="I462" s="2">
        <v>3</v>
      </c>
      <c r="J462" t="s">
        <v>248</v>
      </c>
      <c r="K462" s="1" t="str">
        <f t="shared" si="76"/>
        <v>Informe Interactivo 5 - Conservas</v>
      </c>
    </row>
    <row r="463" spans="1:11" x14ac:dyDescent="0.35">
      <c r="A463" s="2">
        <f t="shared" si="77"/>
        <v>142</v>
      </c>
      <c r="B463" s="2">
        <f t="shared" si="69"/>
        <v>4.2</v>
      </c>
      <c r="C463" s="5" t="str">
        <f t="shared" si="74"/>
        <v>Informe Interactivo 5 - Deshidratados</v>
      </c>
      <c r="D463" s="38" t="str">
        <f t="shared" si="78"/>
        <v>https://analytics.zoho.com/open-view/2395394000006201514?ZOHO_CRITERIA=%22Trasposicion_4.2%22.%22Id_Procesamiento%22%20%3D%204</v>
      </c>
      <c r="E463" s="4">
        <f t="shared" si="79"/>
        <v>7</v>
      </c>
      <c r="F463" t="str">
        <f t="shared" si="79"/>
        <v>Informe Interactivo 5</v>
      </c>
      <c r="G463" t="str">
        <f t="shared" si="79"/>
        <v>Procesamiento</v>
      </c>
      <c r="H463" t="str">
        <f t="shared" si="79"/>
        <v>Valor de exportación (USD)</v>
      </c>
      <c r="I463" s="2">
        <v>4</v>
      </c>
      <c r="J463" t="s">
        <v>249</v>
      </c>
      <c r="K463" s="1" t="str">
        <f t="shared" si="76"/>
        <v>Informe Interactivo 5 - Deshidratados</v>
      </c>
    </row>
    <row r="464" spans="1:11" x14ac:dyDescent="0.35">
      <c r="A464" s="2">
        <f t="shared" si="77"/>
        <v>143</v>
      </c>
      <c r="B464" s="2">
        <f t="shared" si="69"/>
        <v>4.2</v>
      </c>
      <c r="C464" s="5" t="str">
        <f t="shared" si="74"/>
        <v>Informe Interactivo 5 - Fresca</v>
      </c>
      <c r="D464" s="38" t="str">
        <f t="shared" si="78"/>
        <v>https://analytics.zoho.com/open-view/2395394000006201514?ZOHO_CRITERIA=%22Trasposicion_4.2%22.%22Id_Procesamiento%22%20%3D%205</v>
      </c>
      <c r="E464" s="4">
        <f t="shared" si="79"/>
        <v>7</v>
      </c>
      <c r="F464" t="str">
        <f t="shared" si="79"/>
        <v>Informe Interactivo 5</v>
      </c>
      <c r="G464" t="str">
        <f t="shared" si="79"/>
        <v>Procesamiento</v>
      </c>
      <c r="H464" t="str">
        <f t="shared" si="79"/>
        <v>Valor de exportación (USD)</v>
      </c>
      <c r="I464" s="2">
        <v>5</v>
      </c>
      <c r="J464" t="s">
        <v>250</v>
      </c>
      <c r="K464" s="1" t="str">
        <f t="shared" si="76"/>
        <v>Informe Interactivo 5 - Fresca</v>
      </c>
    </row>
    <row r="465" spans="1:11" x14ac:dyDescent="0.35">
      <c r="A465" s="2">
        <f t="shared" si="77"/>
        <v>144</v>
      </c>
      <c r="B465" s="2">
        <f t="shared" si="69"/>
        <v>4.2</v>
      </c>
      <c r="C465" s="5" t="str">
        <f t="shared" si="74"/>
        <v>Informe Interactivo 5 - Frutos secos</v>
      </c>
      <c r="D465" s="38" t="str">
        <f t="shared" si="78"/>
        <v>https://analytics.zoho.com/open-view/2395394000006201514?ZOHO_CRITERIA=%22Trasposicion_4.2%22.%22Id_Procesamiento%22%20%3D%206</v>
      </c>
      <c r="E465" s="4">
        <f t="shared" si="79"/>
        <v>7</v>
      </c>
      <c r="F465" t="str">
        <f t="shared" si="79"/>
        <v>Informe Interactivo 5</v>
      </c>
      <c r="G465" t="str">
        <f t="shared" si="79"/>
        <v>Procesamiento</v>
      </c>
      <c r="H465" t="str">
        <f t="shared" si="79"/>
        <v>Valor de exportación (USD)</v>
      </c>
      <c r="I465" s="2">
        <v>6</v>
      </c>
      <c r="J465" t="s">
        <v>251</v>
      </c>
      <c r="K465" s="1" t="str">
        <f t="shared" si="76"/>
        <v>Informe Interactivo 5 - Frutos secos</v>
      </c>
    </row>
    <row r="466" spans="1:11" x14ac:dyDescent="0.35">
      <c r="A466" s="2">
        <f t="shared" si="77"/>
        <v>145</v>
      </c>
      <c r="B466" s="2">
        <f t="shared" si="69"/>
        <v>4.2</v>
      </c>
      <c r="C466" s="5" t="str">
        <f t="shared" si="74"/>
        <v>Informe Interactivo 5 - Jugos</v>
      </c>
      <c r="D466" s="38" t="str">
        <f t="shared" si="78"/>
        <v>https://analytics.zoho.com/open-view/2395394000006201514?ZOHO_CRITERIA=%22Trasposicion_4.2%22.%22Id_Procesamiento%22%20%3D%207</v>
      </c>
      <c r="E466" s="4">
        <f t="shared" si="79"/>
        <v>7</v>
      </c>
      <c r="F466" t="str">
        <f t="shared" si="79"/>
        <v>Informe Interactivo 5</v>
      </c>
      <c r="G466" t="str">
        <f t="shared" si="79"/>
        <v>Procesamiento</v>
      </c>
      <c r="H466" t="str">
        <f t="shared" si="79"/>
        <v>Valor de exportación (USD)</v>
      </c>
      <c r="I466" s="2">
        <v>7</v>
      </c>
      <c r="J466" t="s">
        <v>252</v>
      </c>
      <c r="K466" s="1" t="str">
        <f t="shared" si="76"/>
        <v>Informe Interactivo 5 - Jugos</v>
      </c>
    </row>
    <row r="467" spans="1:11" x14ac:dyDescent="0.35">
      <c r="A467" s="21">
        <f t="shared" si="77"/>
        <v>146</v>
      </c>
      <c r="B467" s="21">
        <f t="shared" si="69"/>
        <v>4.2</v>
      </c>
      <c r="C467" s="22" t="str">
        <f t="shared" si="74"/>
        <v>Informe Interactivo 6 - Tarapacá</v>
      </c>
      <c r="D467" s="23" t="str">
        <f>+"https://analytics.zoho.com/open-view/2395394000006203272?ZOHO_CRITERIA=%22Trasposicion_4.2%22.%22C%C3%B3digo_Regi%C3%B3n%22%20%3D%201"&amp;I467</f>
        <v>https://analytics.zoho.com/open-view/2395394000006203272?ZOHO_CRITERIA=%22Trasposicion_4.2%22.%22C%C3%B3digo_Regi%C3%B3n%22%20%3D%2011</v>
      </c>
      <c r="E467" s="24">
        <v>17</v>
      </c>
      <c r="F467" s="25" t="s">
        <v>254</v>
      </c>
      <c r="G467" s="25" t="s">
        <v>257</v>
      </c>
      <c r="H467" s="25" t="s">
        <v>258</v>
      </c>
      <c r="I467" s="21">
        <v>1</v>
      </c>
      <c r="J467" s="25" t="s">
        <v>53</v>
      </c>
      <c r="K467" s="1" t="str">
        <f t="shared" si="76"/>
        <v>Informe Interactivo 6 - Tarapacá</v>
      </c>
    </row>
    <row r="468" spans="1:11" x14ac:dyDescent="0.35">
      <c r="A468" s="2">
        <f t="shared" si="77"/>
        <v>147</v>
      </c>
      <c r="B468" s="2">
        <f t="shared" si="69"/>
        <v>4.2</v>
      </c>
      <c r="C468" s="5" t="str">
        <f t="shared" si="74"/>
        <v>Informe Interactivo 6 - Antofagasta</v>
      </c>
      <c r="D468" s="38" t="str">
        <f t="shared" ref="D468:D483" si="80">+"https://analytics.zoho.com/open-view/2395394000006203272?ZOHO_CRITERIA=%22Trasposicion_4.2%22.%22C%C3%B3digo_Regi%C3%B3n%22%20%3D%201"&amp;I468</f>
        <v>https://analytics.zoho.com/open-view/2395394000006203272?ZOHO_CRITERIA=%22Trasposicion_4.2%22.%22C%C3%B3digo_Regi%C3%B3n%22%20%3D%2012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2</v>
      </c>
      <c r="J468" t="s">
        <v>54</v>
      </c>
      <c r="K468" s="1" t="str">
        <f t="shared" si="76"/>
        <v>Informe Interactivo 6 - Antofagasta</v>
      </c>
    </row>
    <row r="469" spans="1:11" x14ac:dyDescent="0.35">
      <c r="A469" s="2">
        <f t="shared" si="77"/>
        <v>148</v>
      </c>
      <c r="B469" s="2">
        <f t="shared" si="69"/>
        <v>4.2</v>
      </c>
      <c r="C469" s="5" t="str">
        <f t="shared" si="74"/>
        <v>Informe Interactivo 6 - Atacama</v>
      </c>
      <c r="D469" s="38" t="str">
        <f t="shared" si="80"/>
        <v>https://analytics.zoho.com/open-view/2395394000006203272?ZOHO_CRITERIA=%22Trasposicion_4.2%22.%22C%C3%B3digo_Regi%C3%B3n%22%20%3D%2013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3</v>
      </c>
      <c r="J469" t="s">
        <v>55</v>
      </c>
      <c r="K469" s="1" t="str">
        <f t="shared" si="76"/>
        <v>Informe Interactivo 6 - Atacama</v>
      </c>
    </row>
    <row r="470" spans="1:11" x14ac:dyDescent="0.35">
      <c r="A470" s="2">
        <f t="shared" si="77"/>
        <v>149</v>
      </c>
      <c r="B470" s="2">
        <f t="shared" si="69"/>
        <v>4.2</v>
      </c>
      <c r="C470" s="5" t="str">
        <f t="shared" si="74"/>
        <v>Informe Interactivo 6 - Coquimbo</v>
      </c>
      <c r="D470" s="38" t="str">
        <f t="shared" si="80"/>
        <v>https://analytics.zoho.com/open-view/2395394000006203272?ZOHO_CRITERIA=%22Trasposicion_4.2%22.%22C%C3%B3digo_Regi%C3%B3n%22%20%3D%2014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4</v>
      </c>
      <c r="J470" t="s">
        <v>56</v>
      </c>
      <c r="K470" s="1" t="str">
        <f t="shared" si="76"/>
        <v>Informe Interactivo 6 - Coquimbo</v>
      </c>
    </row>
    <row r="471" spans="1:11" x14ac:dyDescent="0.35">
      <c r="A471" s="2">
        <f t="shared" si="77"/>
        <v>150</v>
      </c>
      <c r="B471" s="2">
        <f t="shared" si="69"/>
        <v>4.2</v>
      </c>
      <c r="C471" s="5" t="str">
        <f t="shared" si="74"/>
        <v>Informe Interactivo 6 - Valparaíso</v>
      </c>
      <c r="D471" s="38" t="str">
        <f t="shared" si="80"/>
        <v>https://analytics.zoho.com/open-view/2395394000006203272?ZOHO_CRITERIA=%22Trasposicion_4.2%22.%22C%C3%B3digo_Regi%C3%B3n%22%20%3D%2015</v>
      </c>
      <c r="E471" s="4">
        <f t="shared" si="79"/>
        <v>17</v>
      </c>
      <c r="F471" t="str">
        <f t="shared" si="79"/>
        <v>Informe Interactivo 6</v>
      </c>
      <c r="G471" t="str">
        <f t="shared" si="79"/>
        <v>Región</v>
      </c>
      <c r="H471" t="str">
        <f t="shared" si="79"/>
        <v>Valor de exportación (USD)</v>
      </c>
      <c r="I471" s="2">
        <v>5</v>
      </c>
      <c r="J471" t="s">
        <v>57</v>
      </c>
      <c r="K471" s="1" t="str">
        <f t="shared" si="76"/>
        <v>Informe Interactivo 6 - Valparaíso</v>
      </c>
    </row>
    <row r="472" spans="1:11" x14ac:dyDescent="0.35">
      <c r="A472" s="2">
        <f t="shared" si="77"/>
        <v>151</v>
      </c>
      <c r="B472" s="2">
        <f t="shared" si="69"/>
        <v>4.2</v>
      </c>
      <c r="C472" s="5" t="str">
        <f t="shared" si="74"/>
        <v>Informe Interactivo 6 - O'Higgins</v>
      </c>
      <c r="D472" s="38" t="str">
        <f t="shared" si="80"/>
        <v>https://analytics.zoho.com/open-view/2395394000006203272?ZOHO_CRITERIA=%22Trasposicion_4.2%22.%22C%C3%B3digo_Regi%C3%B3n%22%20%3D%2016</v>
      </c>
      <c r="E472" s="4">
        <f t="shared" si="79"/>
        <v>17</v>
      </c>
      <c r="F472" t="str">
        <f t="shared" si="79"/>
        <v>Informe Interactivo 6</v>
      </c>
      <c r="G472" t="str">
        <f t="shared" si="79"/>
        <v>Región</v>
      </c>
      <c r="H472" t="str">
        <f t="shared" si="79"/>
        <v>Valor de exportación (USD)</v>
      </c>
      <c r="I472" s="2">
        <v>6</v>
      </c>
      <c r="J472" t="s">
        <v>58</v>
      </c>
      <c r="K472" s="1" t="str">
        <f t="shared" si="76"/>
        <v>Informe Interactivo 6 - O'Higgins</v>
      </c>
    </row>
    <row r="473" spans="1:11" x14ac:dyDescent="0.35">
      <c r="A473" s="2">
        <f t="shared" si="77"/>
        <v>152</v>
      </c>
      <c r="B473" s="2">
        <f t="shared" si="69"/>
        <v>4.2</v>
      </c>
      <c r="C473" s="5" t="str">
        <f t="shared" si="74"/>
        <v>Informe Interactivo 6 - Maule</v>
      </c>
      <c r="D473" s="38" t="str">
        <f t="shared" si="80"/>
        <v>https://analytics.zoho.com/open-view/2395394000006203272?ZOHO_CRITERIA=%22Trasposicion_4.2%22.%22C%C3%B3digo_Regi%C3%B3n%22%20%3D%2017</v>
      </c>
      <c r="E473" s="4">
        <f t="shared" si="79"/>
        <v>17</v>
      </c>
      <c r="F473" t="str">
        <f t="shared" si="79"/>
        <v>Informe Interactivo 6</v>
      </c>
      <c r="G473" t="str">
        <f t="shared" si="79"/>
        <v>Región</v>
      </c>
      <c r="H473" t="str">
        <f t="shared" si="79"/>
        <v>Valor de exportación (USD)</v>
      </c>
      <c r="I473" s="2">
        <v>7</v>
      </c>
      <c r="J473" t="s">
        <v>59</v>
      </c>
      <c r="K473" s="1" t="str">
        <f t="shared" si="76"/>
        <v>Informe Interactivo 6 - Maule</v>
      </c>
    </row>
    <row r="474" spans="1:11" x14ac:dyDescent="0.35">
      <c r="A474" s="2">
        <f t="shared" si="77"/>
        <v>153</v>
      </c>
      <c r="B474" s="2">
        <f t="shared" si="69"/>
        <v>4.2</v>
      </c>
      <c r="C474" s="5" t="str">
        <f t="shared" si="74"/>
        <v>Informe Interactivo 6 - Biobío</v>
      </c>
      <c r="D474" s="38" t="str">
        <f t="shared" si="80"/>
        <v>https://analytics.zoho.com/open-view/2395394000006203272?ZOHO_CRITERIA=%22Trasposicion_4.2%22.%22C%C3%B3digo_Regi%C3%B3n%22%20%3D%2018</v>
      </c>
      <c r="E474" s="4">
        <f t="shared" si="79"/>
        <v>17</v>
      </c>
      <c r="F474" t="str">
        <f t="shared" si="79"/>
        <v>Informe Interactivo 6</v>
      </c>
      <c r="G474" t="str">
        <f t="shared" si="79"/>
        <v>Región</v>
      </c>
      <c r="H474" t="str">
        <f t="shared" si="79"/>
        <v>Valor de exportación (USD)</v>
      </c>
      <c r="I474" s="2">
        <v>8</v>
      </c>
      <c r="J474" t="s">
        <v>60</v>
      </c>
      <c r="K474" s="1" t="str">
        <f t="shared" si="76"/>
        <v>Informe Interactivo 6 - Biobío</v>
      </c>
    </row>
    <row r="475" spans="1:11" x14ac:dyDescent="0.35">
      <c r="A475" s="2">
        <f t="shared" si="77"/>
        <v>154</v>
      </c>
      <c r="B475" s="2">
        <f t="shared" si="69"/>
        <v>4.2</v>
      </c>
      <c r="C475" s="5" t="str">
        <f t="shared" si="74"/>
        <v>Informe Interactivo 6 - Araucanía</v>
      </c>
      <c r="D475" s="38" t="str">
        <f t="shared" si="80"/>
        <v>https://analytics.zoho.com/open-view/2395394000006203272?ZOHO_CRITERIA=%22Trasposicion_4.2%22.%22C%C3%B3digo_Regi%C3%B3n%22%20%3D%2019</v>
      </c>
      <c r="E475" s="4">
        <f t="shared" si="79"/>
        <v>17</v>
      </c>
      <c r="F475" t="str">
        <f t="shared" si="79"/>
        <v>Informe Interactivo 6</v>
      </c>
      <c r="G475" t="str">
        <f t="shared" si="79"/>
        <v>Región</v>
      </c>
      <c r="H475" t="str">
        <f t="shared" si="79"/>
        <v>Valor de exportación (USD)</v>
      </c>
      <c r="I475" s="2">
        <v>9</v>
      </c>
      <c r="J475" t="s">
        <v>61</v>
      </c>
      <c r="K475" s="1" t="str">
        <f t="shared" si="76"/>
        <v>Informe Interactivo 6 - Araucanía</v>
      </c>
    </row>
    <row r="476" spans="1:11" x14ac:dyDescent="0.35">
      <c r="A476" s="2">
        <f t="shared" si="77"/>
        <v>155</v>
      </c>
      <c r="B476" s="2">
        <f t="shared" ref="B476:B539" si="81">+B475</f>
        <v>4.2</v>
      </c>
      <c r="C476" s="5" t="str">
        <f t="shared" si="74"/>
        <v>Informe Interactivo 6 - Los Lagos</v>
      </c>
      <c r="D476" s="38" t="str">
        <f t="shared" si="80"/>
        <v>https://analytics.zoho.com/open-view/2395394000006203272?ZOHO_CRITERIA=%22Trasposicion_4.2%22.%22C%C3%B3digo_Regi%C3%B3n%22%20%3D%20110</v>
      </c>
      <c r="E476" s="4">
        <f t="shared" ref="E476:H491" si="82">+E475</f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10</v>
      </c>
      <c r="J476" t="s">
        <v>62</v>
      </c>
      <c r="K476" s="1" t="str">
        <f t="shared" si="76"/>
        <v>Informe Interactivo 6 - Los Lagos</v>
      </c>
    </row>
    <row r="477" spans="1:11" x14ac:dyDescent="0.35">
      <c r="A477" s="2">
        <f t="shared" si="77"/>
        <v>156</v>
      </c>
      <c r="B477" s="2">
        <f t="shared" si="81"/>
        <v>4.2</v>
      </c>
      <c r="C477" s="5" t="str">
        <f t="shared" si="74"/>
        <v>Informe Interactivo 6 - Aysén</v>
      </c>
      <c r="D477" s="38" t="str">
        <f t="shared" si="80"/>
        <v>https://analytics.zoho.com/open-view/2395394000006203272?ZOHO_CRITERIA=%22Trasposicion_4.2%22.%22C%C3%B3digo_Regi%C3%B3n%22%20%3D%20111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11</v>
      </c>
      <c r="J477" t="s">
        <v>63</v>
      </c>
      <c r="K477" s="1" t="str">
        <f t="shared" si="76"/>
        <v>Informe Interactivo 6 - Aysén</v>
      </c>
    </row>
    <row r="478" spans="1:11" x14ac:dyDescent="0.35">
      <c r="A478" s="2">
        <f t="shared" si="77"/>
        <v>157</v>
      </c>
      <c r="B478" s="2">
        <f t="shared" si="81"/>
        <v>4.2</v>
      </c>
      <c r="C478" s="5" t="str">
        <f t="shared" si="74"/>
        <v>Informe Interactivo 6 - Magallanes</v>
      </c>
      <c r="D478" s="38" t="str">
        <f t="shared" si="80"/>
        <v>https://analytics.zoho.com/open-view/2395394000006203272?ZOHO_CRITERIA=%22Trasposicion_4.2%22.%22C%C3%B3digo_Regi%C3%B3n%22%20%3D%20112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12</v>
      </c>
      <c r="J478" t="s">
        <v>64</v>
      </c>
      <c r="K478" s="1" t="str">
        <f t="shared" si="76"/>
        <v>Informe Interactivo 6 - Magallanes</v>
      </c>
    </row>
    <row r="479" spans="1:11" x14ac:dyDescent="0.35">
      <c r="A479" s="2">
        <f t="shared" si="77"/>
        <v>158</v>
      </c>
      <c r="B479" s="2">
        <f t="shared" si="81"/>
        <v>4.2</v>
      </c>
      <c r="C479" s="5" t="str">
        <f t="shared" si="74"/>
        <v>Informe Interactivo 6 - Metropolitana</v>
      </c>
      <c r="D479" s="38" t="str">
        <f t="shared" si="80"/>
        <v>https://analytics.zoho.com/open-view/2395394000006203272?ZOHO_CRITERIA=%22Trasposicion_4.2%22.%22C%C3%B3digo_Regi%C3%B3n%22%20%3D%20113</v>
      </c>
      <c r="E479" s="4">
        <f t="shared" si="82"/>
        <v>17</v>
      </c>
      <c r="F479" t="str">
        <f t="shared" si="82"/>
        <v>Informe Interactivo 6</v>
      </c>
      <c r="G479" t="str">
        <f t="shared" si="82"/>
        <v>Región</v>
      </c>
      <c r="H479" t="str">
        <f t="shared" si="82"/>
        <v>Valor de exportación (USD)</v>
      </c>
      <c r="I479" s="2">
        <v>13</v>
      </c>
      <c r="J479" t="s">
        <v>65</v>
      </c>
      <c r="K479" s="1" t="str">
        <f t="shared" si="76"/>
        <v>Informe Interactivo 6 - Metropolitana</v>
      </c>
    </row>
    <row r="480" spans="1:11" x14ac:dyDescent="0.35">
      <c r="A480" s="2">
        <f t="shared" si="77"/>
        <v>159</v>
      </c>
      <c r="B480" s="2">
        <f t="shared" si="81"/>
        <v>4.2</v>
      </c>
      <c r="C480" s="5" t="str">
        <f t="shared" si="74"/>
        <v>Informe Interactivo 6 - Los Ríos</v>
      </c>
      <c r="D480" s="38" t="str">
        <f t="shared" si="80"/>
        <v>https://analytics.zoho.com/open-view/2395394000006203272?ZOHO_CRITERIA=%22Trasposicion_4.2%22.%22C%C3%B3digo_Regi%C3%B3n%22%20%3D%20114</v>
      </c>
      <c r="E480" s="4">
        <f t="shared" si="82"/>
        <v>17</v>
      </c>
      <c r="F480" t="str">
        <f t="shared" si="82"/>
        <v>Informe Interactivo 6</v>
      </c>
      <c r="G480" t="str">
        <f t="shared" si="82"/>
        <v>Región</v>
      </c>
      <c r="H480" t="str">
        <f t="shared" si="82"/>
        <v>Valor de exportación (USD)</v>
      </c>
      <c r="I480" s="2">
        <v>14</v>
      </c>
      <c r="J480" t="s">
        <v>66</v>
      </c>
      <c r="K480" s="1" t="str">
        <f t="shared" si="76"/>
        <v>Informe Interactivo 6 - Los Ríos</v>
      </c>
    </row>
    <row r="481" spans="1:22" x14ac:dyDescent="0.35">
      <c r="A481" s="2">
        <f t="shared" si="77"/>
        <v>160</v>
      </c>
      <c r="B481" s="2">
        <f t="shared" si="81"/>
        <v>4.2</v>
      </c>
      <c r="C481" s="5" t="str">
        <f t="shared" si="74"/>
        <v>Informe Interactivo 6 - Arica y Parinacota</v>
      </c>
      <c r="D481" s="38" t="str">
        <f t="shared" si="80"/>
        <v>https://analytics.zoho.com/open-view/2395394000006203272?ZOHO_CRITERIA=%22Trasposicion_4.2%22.%22C%C3%B3digo_Regi%C3%B3n%22%20%3D%20115</v>
      </c>
      <c r="E481" s="4">
        <f t="shared" si="82"/>
        <v>17</v>
      </c>
      <c r="F481" t="str">
        <f t="shared" si="82"/>
        <v>Informe Interactivo 6</v>
      </c>
      <c r="G481" t="str">
        <f t="shared" si="82"/>
        <v>Región</v>
      </c>
      <c r="H481" t="str">
        <f t="shared" si="82"/>
        <v>Valor de exportación (USD)</v>
      </c>
      <c r="I481" s="2">
        <v>15</v>
      </c>
      <c r="J481" t="s">
        <v>67</v>
      </c>
      <c r="K481" s="1" t="str">
        <f t="shared" si="76"/>
        <v>Informe Interactivo 6 - Arica y Parinacota</v>
      </c>
    </row>
    <row r="482" spans="1:22" x14ac:dyDescent="0.35">
      <c r="A482" s="2">
        <f t="shared" si="77"/>
        <v>161</v>
      </c>
      <c r="B482" s="2">
        <f t="shared" si="81"/>
        <v>4.2</v>
      </c>
      <c r="C482" s="5" t="str">
        <f t="shared" si="74"/>
        <v>Informe Interactivo 6 - Ñuble</v>
      </c>
      <c r="D482" s="38" t="str">
        <f t="shared" si="80"/>
        <v>https://analytics.zoho.com/open-view/2395394000006203272?ZOHO_CRITERIA=%22Trasposicion_4.2%22.%22C%C3%B3digo_Regi%C3%B3n%22%20%3D%20116</v>
      </c>
      <c r="E482" s="4">
        <f t="shared" si="82"/>
        <v>17</v>
      </c>
      <c r="F482" t="str">
        <f t="shared" si="82"/>
        <v>Informe Interactivo 6</v>
      </c>
      <c r="G482" t="str">
        <f t="shared" si="82"/>
        <v>Región</v>
      </c>
      <c r="H482" t="str">
        <f t="shared" si="82"/>
        <v>Valor de exportación (USD)</v>
      </c>
      <c r="I482" s="2">
        <v>16</v>
      </c>
      <c r="J482" t="s">
        <v>68</v>
      </c>
      <c r="K482" s="1" t="str">
        <f t="shared" si="76"/>
        <v>Informe Interactivo 6 - Ñuble</v>
      </c>
    </row>
    <row r="483" spans="1:22" x14ac:dyDescent="0.35">
      <c r="A483" s="2">
        <f t="shared" si="77"/>
        <v>162</v>
      </c>
      <c r="B483" s="2">
        <f t="shared" si="81"/>
        <v>4.2</v>
      </c>
      <c r="C483" s="5" t="str">
        <f t="shared" si="74"/>
        <v>Informe Interactivo 6 - Mercadería extranjera nacionalizada</v>
      </c>
      <c r="D483" s="38" t="str">
        <f t="shared" si="80"/>
        <v>https://analytics.zoho.com/open-view/2395394000006203272?ZOHO_CRITERIA=%22Trasposicion_4.2%22.%22C%C3%B3digo_Regi%C3%B3n%22%20%3D%20120</v>
      </c>
      <c r="E483" s="4">
        <f t="shared" si="82"/>
        <v>17</v>
      </c>
      <c r="F483" t="str">
        <f t="shared" si="82"/>
        <v>Informe Interactivo 6</v>
      </c>
      <c r="G483" t="str">
        <f t="shared" si="82"/>
        <v>Región</v>
      </c>
      <c r="H483" t="str">
        <f t="shared" si="82"/>
        <v>Valor de exportación (USD)</v>
      </c>
      <c r="I483" s="2">
        <v>20</v>
      </c>
      <c r="J483" t="s">
        <v>69</v>
      </c>
      <c r="K483" s="1" t="str">
        <f t="shared" si="76"/>
        <v>Informe Interactivo 6 - Mercadería extranjera nacionalizada</v>
      </c>
    </row>
    <row r="484" spans="1:22" x14ac:dyDescent="0.35">
      <c r="A484" s="21">
        <f t="shared" si="77"/>
        <v>163</v>
      </c>
      <c r="B484" s="21">
        <f t="shared" si="81"/>
        <v>4.2</v>
      </c>
      <c r="C484" s="22" t="str">
        <f t="shared" si="74"/>
        <v>Informe Interactivo 7 - Antillas Neerlandesas</v>
      </c>
      <c r="D484" s="23" t="str">
        <f>+"https://analytics.zoho.com/open-view/2395394000006204176?ZOHO_CRITERIA=%22Trasposicion_4.2%22.%22C%C3%B3digo_Pa%C3%ADs%22%20%3D%20'"&amp;I484&amp;"'"</f>
        <v>https://analytics.zoho.com/open-view/2395394000006204176?ZOHO_CRITERIA=%22Trasposicion_4.2%22.%22C%C3%B3digo_Pa%C3%ADs%22%20%3D%20'0'</v>
      </c>
      <c r="E484" s="24">
        <v>86</v>
      </c>
      <c r="F484" s="25" t="s">
        <v>255</v>
      </c>
      <c r="G484" s="25" t="s">
        <v>259</v>
      </c>
      <c r="H484" s="25" t="s">
        <v>258</v>
      </c>
      <c r="I484" s="32">
        <v>0</v>
      </c>
      <c r="J484" s="29" t="s">
        <v>260</v>
      </c>
      <c r="K484" s="1" t="str">
        <f t="shared" si="76"/>
        <v>Informe Interactivo 7 - Antillas Neerlandesas</v>
      </c>
      <c r="V484" t="s">
        <v>286</v>
      </c>
    </row>
    <row r="485" spans="1:22" x14ac:dyDescent="0.35">
      <c r="A485" s="39">
        <f t="shared" si="77"/>
        <v>164</v>
      </c>
      <c r="B485" s="39">
        <f t="shared" si="81"/>
        <v>4.2</v>
      </c>
      <c r="C485" s="40" t="str">
        <f t="shared" si="74"/>
        <v>Informe Interactivo 7 - Otros</v>
      </c>
      <c r="D485" s="41" t="str">
        <f t="shared" ref="D485:D548" si="83">+"https://analytics.zoho.com/open-view/2395394000006204176?ZOHO_CRITERIA=%22Trasposicion_4.2%22.%22C%C3%B3digo_Pa%C3%ADs%22%20%3D%20'"&amp;I485&amp;"'"</f>
        <v>https://analytics.zoho.com/open-view/2395394000006204176?ZOHO_CRITERIA=%22Trasposicion_4.2%22.%22C%C3%B3digo_Pa%C3%ADs%22%20%3D%20'0'</v>
      </c>
      <c r="E485" s="42">
        <f t="shared" si="82"/>
        <v>86</v>
      </c>
      <c r="F485" s="43" t="str">
        <f t="shared" si="82"/>
        <v>Informe Interactivo 7</v>
      </c>
      <c r="G485" s="43" t="str">
        <f t="shared" si="82"/>
        <v>Destino</v>
      </c>
      <c r="H485" s="43" t="str">
        <f t="shared" si="82"/>
        <v>Valor de exportación (USD)</v>
      </c>
      <c r="I485" s="44">
        <v>0</v>
      </c>
      <c r="J485" s="45" t="s">
        <v>261</v>
      </c>
      <c r="K485" s="46" t="str">
        <f t="shared" si="76"/>
        <v>Informe Interactivo 7 - Otros</v>
      </c>
      <c r="V485" t="s">
        <v>286</v>
      </c>
    </row>
    <row r="486" spans="1:22" x14ac:dyDescent="0.35">
      <c r="A486" s="39">
        <f t="shared" si="77"/>
        <v>165</v>
      </c>
      <c r="B486" s="39">
        <f t="shared" si="81"/>
        <v>4.2</v>
      </c>
      <c r="C486" s="40" t="str">
        <f t="shared" si="74"/>
        <v>Informe Interactivo 7 - Terr. británico en América</v>
      </c>
      <c r="D486" s="41" t="str">
        <f t="shared" si="83"/>
        <v>https://analytics.zoho.com/open-view/2395394000006204176?ZOHO_CRITERIA=%22Trasposicion_4.2%22.%22C%C3%B3digo_Pa%C3%ADs%22%20%3D%20'0'</v>
      </c>
      <c r="E486" s="42">
        <f t="shared" si="82"/>
        <v>86</v>
      </c>
      <c r="F486" s="43" t="str">
        <f t="shared" si="82"/>
        <v>Informe Interactivo 7</v>
      </c>
      <c r="G486" s="43" t="str">
        <f t="shared" si="82"/>
        <v>Destino</v>
      </c>
      <c r="H486" s="43" t="str">
        <f t="shared" si="82"/>
        <v>Valor de exportación (USD)</v>
      </c>
      <c r="I486" s="44">
        <v>0</v>
      </c>
      <c r="J486" s="45" t="s">
        <v>262</v>
      </c>
      <c r="K486" s="46" t="str">
        <f t="shared" si="76"/>
        <v>Informe Interactivo 7 - Terr. británico en América</v>
      </c>
      <c r="V486" t="s">
        <v>286</v>
      </c>
    </row>
    <row r="487" spans="1:22" x14ac:dyDescent="0.35">
      <c r="A487" s="39">
        <f t="shared" si="77"/>
        <v>166</v>
      </c>
      <c r="B487" s="39">
        <f t="shared" si="81"/>
        <v>4.2</v>
      </c>
      <c r="C487" s="40" t="str">
        <f t="shared" si="74"/>
        <v>Informe Interactivo 7 - Terr. francés en América</v>
      </c>
      <c r="D487" s="41" t="str">
        <f t="shared" si="83"/>
        <v>https://analytics.zoho.com/open-view/2395394000006204176?ZOHO_CRITERIA=%22Trasposicion_4.2%22.%22C%C3%B3digo_Pa%C3%ADs%22%20%3D%20'0'</v>
      </c>
      <c r="E487" s="42">
        <f t="shared" si="82"/>
        <v>86</v>
      </c>
      <c r="F487" s="43" t="str">
        <f t="shared" si="82"/>
        <v>Informe Interactivo 7</v>
      </c>
      <c r="G487" s="43" t="str">
        <f t="shared" si="82"/>
        <v>Destino</v>
      </c>
      <c r="H487" s="43" t="str">
        <f t="shared" si="82"/>
        <v>Valor de exportación (USD)</v>
      </c>
      <c r="I487" s="44">
        <v>0</v>
      </c>
      <c r="J487" s="45" t="s">
        <v>263</v>
      </c>
      <c r="K487" s="46" t="str">
        <f t="shared" si="76"/>
        <v>Informe Interactivo 7 - Terr. francés en América</v>
      </c>
      <c r="V487" t="s">
        <v>286</v>
      </c>
    </row>
    <row r="488" spans="1:22" x14ac:dyDescent="0.35">
      <c r="A488" s="39">
        <f t="shared" si="77"/>
        <v>167</v>
      </c>
      <c r="B488" s="39">
        <f t="shared" si="81"/>
        <v>4.2</v>
      </c>
      <c r="C488" s="40" t="str">
        <f t="shared" si="74"/>
        <v>Informe Interactivo 7 - Terr. holandés América</v>
      </c>
      <c r="D488" s="41" t="str">
        <f t="shared" si="83"/>
        <v>https://analytics.zoho.com/open-view/2395394000006204176?ZOHO_CRITERIA=%22Trasposicion_4.2%22.%22C%C3%B3digo_Pa%C3%ADs%22%20%3D%20'0'</v>
      </c>
      <c r="E488" s="42">
        <f t="shared" si="82"/>
        <v>86</v>
      </c>
      <c r="F488" s="43" t="str">
        <f t="shared" si="82"/>
        <v>Informe Interactivo 7</v>
      </c>
      <c r="G488" s="43" t="str">
        <f t="shared" si="82"/>
        <v>Destino</v>
      </c>
      <c r="H488" s="43" t="str">
        <f t="shared" si="82"/>
        <v>Valor de exportación (USD)</v>
      </c>
      <c r="I488" s="44">
        <v>0</v>
      </c>
      <c r="J488" s="45" t="s">
        <v>264</v>
      </c>
      <c r="K488" s="46" t="str">
        <f t="shared" si="76"/>
        <v>Informe Interactivo 7 - Terr. holandés América</v>
      </c>
      <c r="V488" t="s">
        <v>286</v>
      </c>
    </row>
    <row r="489" spans="1:22" x14ac:dyDescent="0.35">
      <c r="A489" s="39">
        <f t="shared" si="77"/>
        <v>168</v>
      </c>
      <c r="B489" s="39">
        <f t="shared" si="81"/>
        <v>4.2</v>
      </c>
      <c r="C489" s="40" t="str">
        <f t="shared" si="74"/>
        <v>Informe Interactivo 7 - Alemania</v>
      </c>
      <c r="D489" s="41" t="str">
        <f t="shared" si="83"/>
        <v>https://analytics.zoho.com/open-view/2395394000006204176?ZOHO_CRITERIA=%22Trasposicion_4.2%22.%22C%C3%B3digo_Pa%C3%ADs%22%20%3D%20'3'</v>
      </c>
      <c r="E489" s="42">
        <f t="shared" si="82"/>
        <v>86</v>
      </c>
      <c r="F489" s="43" t="str">
        <f t="shared" si="82"/>
        <v>Informe Interactivo 7</v>
      </c>
      <c r="G489" s="43" t="str">
        <f t="shared" si="82"/>
        <v>Destino</v>
      </c>
      <c r="H489" s="43" t="str">
        <f t="shared" si="82"/>
        <v>Valor de exportación (USD)</v>
      </c>
      <c r="I489" s="47">
        <v>3</v>
      </c>
      <c r="J489" s="45" t="s">
        <v>114</v>
      </c>
      <c r="K489" s="46" t="str">
        <f t="shared" si="76"/>
        <v>Informe Interactivo 7 - Alemania</v>
      </c>
      <c r="V489" t="s">
        <v>286</v>
      </c>
    </row>
    <row r="490" spans="1:22" x14ac:dyDescent="0.35">
      <c r="A490" s="39">
        <f t="shared" si="77"/>
        <v>169</v>
      </c>
      <c r="B490" s="39">
        <f t="shared" si="81"/>
        <v>4.2</v>
      </c>
      <c r="C490" s="40" t="str">
        <f t="shared" si="74"/>
        <v>Informe Interactivo 7 - Arabia Saudita</v>
      </c>
      <c r="D490" s="41" t="str">
        <f t="shared" si="83"/>
        <v>https://analytics.zoho.com/open-view/2395394000006204176?ZOHO_CRITERIA=%22Trasposicion_4.2%22.%22C%C3%B3digo_Pa%C3%ADs%22%20%3D%20'7'</v>
      </c>
      <c r="E490" s="42">
        <f t="shared" si="82"/>
        <v>86</v>
      </c>
      <c r="F490" s="43" t="str">
        <f t="shared" si="82"/>
        <v>Informe Interactivo 7</v>
      </c>
      <c r="G490" s="43" t="str">
        <f t="shared" si="82"/>
        <v>Destino</v>
      </c>
      <c r="H490" s="43" t="str">
        <f t="shared" si="82"/>
        <v>Valor de exportación (USD)</v>
      </c>
      <c r="I490" s="47">
        <v>7</v>
      </c>
      <c r="J490" s="45" t="s">
        <v>216</v>
      </c>
      <c r="K490" s="46" t="str">
        <f t="shared" si="76"/>
        <v>Informe Interactivo 7 - Arabia Saudita</v>
      </c>
      <c r="V490" t="s">
        <v>286</v>
      </c>
    </row>
    <row r="491" spans="1:22" x14ac:dyDescent="0.35">
      <c r="A491" s="39">
        <f t="shared" si="77"/>
        <v>170</v>
      </c>
      <c r="B491" s="39">
        <f t="shared" si="81"/>
        <v>4.2</v>
      </c>
      <c r="C491" s="40" t="str">
        <f t="shared" si="74"/>
        <v>Informe Interactivo 7 - Argelia</v>
      </c>
      <c r="D491" s="41" t="str">
        <f t="shared" si="83"/>
        <v>https://analytics.zoho.com/open-view/2395394000006204176?ZOHO_CRITERIA=%22Trasposicion_4.2%22.%22C%C3%B3digo_Pa%C3%ADs%22%20%3D%20'8'</v>
      </c>
      <c r="E491" s="42">
        <f t="shared" si="82"/>
        <v>86</v>
      </c>
      <c r="F491" s="43" t="str">
        <f t="shared" si="82"/>
        <v>Informe Interactivo 7</v>
      </c>
      <c r="G491" s="43" t="str">
        <f t="shared" si="82"/>
        <v>Destino</v>
      </c>
      <c r="H491" s="43" t="str">
        <f t="shared" si="82"/>
        <v>Valor de exportación (USD)</v>
      </c>
      <c r="I491" s="47">
        <v>8</v>
      </c>
      <c r="J491" s="45" t="s">
        <v>118</v>
      </c>
      <c r="K491" s="46" t="str">
        <f t="shared" si="76"/>
        <v>Informe Interactivo 7 - Argelia</v>
      </c>
      <c r="V491" t="s">
        <v>286</v>
      </c>
    </row>
    <row r="492" spans="1:22" x14ac:dyDescent="0.35">
      <c r="A492" s="39">
        <f t="shared" si="77"/>
        <v>171</v>
      </c>
      <c r="B492" s="39">
        <f t="shared" si="81"/>
        <v>4.2</v>
      </c>
      <c r="C492" s="40" t="str">
        <f t="shared" si="74"/>
        <v>Informe Interactivo 7 - Argentina</v>
      </c>
      <c r="D492" s="41" t="str">
        <f t="shared" si="83"/>
        <v>https://analytics.zoho.com/open-view/2395394000006204176?ZOHO_CRITERIA=%22Trasposicion_4.2%22.%22C%C3%B3digo_Pa%C3%ADs%22%20%3D%20'9'</v>
      </c>
      <c r="E492" s="42">
        <f t="shared" ref="E492:H507" si="84">+E491</f>
        <v>86</v>
      </c>
      <c r="F492" s="43" t="str">
        <f t="shared" si="84"/>
        <v>Informe Interactivo 7</v>
      </c>
      <c r="G492" s="43" t="str">
        <f t="shared" si="84"/>
        <v>Destino</v>
      </c>
      <c r="H492" s="43" t="str">
        <f t="shared" si="84"/>
        <v>Valor de exportación (USD)</v>
      </c>
      <c r="I492" s="47">
        <v>9</v>
      </c>
      <c r="J492" s="45" t="s">
        <v>82</v>
      </c>
      <c r="K492" s="46" t="str">
        <f t="shared" si="76"/>
        <v>Informe Interactivo 7 - Argentina</v>
      </c>
      <c r="V492" t="s">
        <v>286</v>
      </c>
    </row>
    <row r="493" spans="1:22" x14ac:dyDescent="0.35">
      <c r="A493" s="39">
        <f t="shared" si="77"/>
        <v>172</v>
      </c>
      <c r="B493" s="39">
        <f t="shared" si="81"/>
        <v>4.2</v>
      </c>
      <c r="C493" s="40" t="str">
        <f t="shared" si="74"/>
        <v>Informe Interactivo 7 - Australia</v>
      </c>
      <c r="D493" s="41" t="str">
        <f t="shared" si="83"/>
        <v>https://analytics.zoho.com/open-view/2395394000006204176?ZOHO_CRITERIA=%22Trasposicion_4.2%22.%22C%C3%B3digo_Pa%C3%ADs%22%20%3D%20'11'</v>
      </c>
      <c r="E493" s="42">
        <f t="shared" si="84"/>
        <v>86</v>
      </c>
      <c r="F493" s="43" t="str">
        <f t="shared" si="84"/>
        <v>Informe Interactivo 7</v>
      </c>
      <c r="G493" s="43" t="str">
        <f t="shared" si="84"/>
        <v>Destino</v>
      </c>
      <c r="H493" s="43" t="str">
        <f t="shared" si="84"/>
        <v>Valor de exportación (USD)</v>
      </c>
      <c r="I493" s="47">
        <v>11</v>
      </c>
      <c r="J493" s="45" t="s">
        <v>84</v>
      </c>
      <c r="K493" s="46" t="str">
        <f t="shared" si="76"/>
        <v>Informe Interactivo 7 - Australia</v>
      </c>
      <c r="V493" t="s">
        <v>286</v>
      </c>
    </row>
    <row r="494" spans="1:22" x14ac:dyDescent="0.35">
      <c r="A494" s="39">
        <f t="shared" si="77"/>
        <v>173</v>
      </c>
      <c r="B494" s="39">
        <f t="shared" si="81"/>
        <v>4.2</v>
      </c>
      <c r="C494" s="40" t="str">
        <f t="shared" si="74"/>
        <v>Informe Interactivo 7 - Austria</v>
      </c>
      <c r="D494" s="41" t="str">
        <f t="shared" si="83"/>
        <v>https://analytics.zoho.com/open-view/2395394000006204176?ZOHO_CRITERIA=%22Trasposicion_4.2%22.%22C%C3%B3digo_Pa%C3%ADs%22%20%3D%20'12'</v>
      </c>
      <c r="E494" s="42">
        <f t="shared" si="84"/>
        <v>86</v>
      </c>
      <c r="F494" s="43" t="str">
        <f t="shared" si="84"/>
        <v>Informe Interactivo 7</v>
      </c>
      <c r="G494" s="43" t="str">
        <f t="shared" si="84"/>
        <v>Destino</v>
      </c>
      <c r="H494" s="43" t="str">
        <f t="shared" si="84"/>
        <v>Valor de exportación (USD)</v>
      </c>
      <c r="I494" s="47">
        <v>12</v>
      </c>
      <c r="J494" s="45" t="s">
        <v>86</v>
      </c>
      <c r="K494" s="46" t="str">
        <f t="shared" si="76"/>
        <v>Informe Interactivo 7 - Austria</v>
      </c>
      <c r="V494" t="s">
        <v>286</v>
      </c>
    </row>
    <row r="495" spans="1:22" x14ac:dyDescent="0.35">
      <c r="A495" s="39">
        <f t="shared" si="77"/>
        <v>174</v>
      </c>
      <c r="B495" s="39">
        <f t="shared" si="81"/>
        <v>4.2</v>
      </c>
      <c r="C495" s="40" t="str">
        <f t="shared" si="74"/>
        <v>Informe Interactivo 7 - Azerbaiyán</v>
      </c>
      <c r="D495" s="41" t="str">
        <f t="shared" si="83"/>
        <v>https://analytics.zoho.com/open-view/2395394000006204176?ZOHO_CRITERIA=%22Trasposicion_4.2%22.%22C%C3%B3digo_Pa%C3%ADs%22%20%3D%20'13'</v>
      </c>
      <c r="E495" s="42">
        <f t="shared" si="84"/>
        <v>86</v>
      </c>
      <c r="F495" s="43" t="str">
        <f t="shared" si="84"/>
        <v>Informe Interactivo 7</v>
      </c>
      <c r="G495" s="43" t="str">
        <f t="shared" si="84"/>
        <v>Destino</v>
      </c>
      <c r="H495" s="43" t="str">
        <f t="shared" si="84"/>
        <v>Valor de exportación (USD)</v>
      </c>
      <c r="I495" s="47">
        <v>13</v>
      </c>
      <c r="J495" s="45" t="s">
        <v>88</v>
      </c>
      <c r="K495" s="46" t="str">
        <f t="shared" si="76"/>
        <v>Informe Interactivo 7 - Azerbaiyán</v>
      </c>
      <c r="V495" t="s">
        <v>286</v>
      </c>
    </row>
    <row r="496" spans="1:22" x14ac:dyDescent="0.35">
      <c r="A496" s="39">
        <f t="shared" si="77"/>
        <v>175</v>
      </c>
      <c r="B496" s="39">
        <f t="shared" si="81"/>
        <v>4.2</v>
      </c>
      <c r="C496" s="40" t="str">
        <f t="shared" ref="C496:C559" si="85">+F496&amp;" - "&amp;J496</f>
        <v>Informe Interactivo 7 - Baréin</v>
      </c>
      <c r="D496" s="41" t="str">
        <f t="shared" si="83"/>
        <v>https://analytics.zoho.com/open-view/2395394000006204176?ZOHO_CRITERIA=%22Trasposicion_4.2%22.%22C%C3%B3digo_Pa%C3%ADs%22%20%3D%20'17'</v>
      </c>
      <c r="E496" s="42">
        <f t="shared" si="84"/>
        <v>86</v>
      </c>
      <c r="F496" s="43" t="str">
        <f t="shared" si="84"/>
        <v>Informe Interactivo 7</v>
      </c>
      <c r="G496" s="43" t="str">
        <f t="shared" si="84"/>
        <v>Destino</v>
      </c>
      <c r="H496" s="43" t="str">
        <f t="shared" si="84"/>
        <v>Valor de exportación (USD)</v>
      </c>
      <c r="I496" s="47">
        <v>17</v>
      </c>
      <c r="J496" s="45" t="s">
        <v>92</v>
      </c>
      <c r="K496" s="46" t="str">
        <f t="shared" si="76"/>
        <v>Informe Interactivo 7 - Baréin</v>
      </c>
      <c r="V496" t="s">
        <v>286</v>
      </c>
    </row>
    <row r="497" spans="1:22" x14ac:dyDescent="0.35">
      <c r="A497" s="39">
        <f t="shared" si="77"/>
        <v>176</v>
      </c>
      <c r="B497" s="39">
        <f t="shared" si="81"/>
        <v>4.2</v>
      </c>
      <c r="C497" s="40" t="str">
        <f t="shared" si="85"/>
        <v>Informe Interactivo 7 - Bélgica</v>
      </c>
      <c r="D497" s="41" t="str">
        <f t="shared" si="83"/>
        <v>https://analytics.zoho.com/open-view/2395394000006204176?ZOHO_CRITERIA=%22Trasposicion_4.2%22.%22C%C3%B3digo_Pa%C3%ADs%22%20%3D%20'18'</v>
      </c>
      <c r="E497" s="42">
        <f t="shared" si="84"/>
        <v>86</v>
      </c>
      <c r="F497" s="43" t="str">
        <f t="shared" si="84"/>
        <v>Informe Interactivo 7</v>
      </c>
      <c r="G497" s="43" t="str">
        <f t="shared" si="84"/>
        <v>Destino</v>
      </c>
      <c r="H497" s="43" t="str">
        <f t="shared" si="84"/>
        <v>Valor de exportación (USD)</v>
      </c>
      <c r="I497" s="47">
        <v>18</v>
      </c>
      <c r="J497" s="45" t="s">
        <v>90</v>
      </c>
      <c r="K497" s="46" t="str">
        <f t="shared" si="76"/>
        <v>Informe Interactivo 7 - Bélgica</v>
      </c>
      <c r="V497" t="s">
        <v>286</v>
      </c>
    </row>
    <row r="498" spans="1:22" x14ac:dyDescent="0.35">
      <c r="A498" s="39">
        <f t="shared" si="77"/>
        <v>177</v>
      </c>
      <c r="B498" s="39">
        <f t="shared" si="81"/>
        <v>4.2</v>
      </c>
      <c r="C498" s="40" t="str">
        <f t="shared" si="85"/>
        <v>Informe Interactivo 7 - Bielorrusia</v>
      </c>
      <c r="D498" s="41" t="str">
        <f t="shared" si="83"/>
        <v>https://analytics.zoho.com/open-view/2395394000006204176?ZOHO_CRITERIA=%22Trasposicion_4.2%22.%22C%C3%B3digo_Pa%C3%ADs%22%20%3D%20'21'</v>
      </c>
      <c r="E498" s="42">
        <f t="shared" si="84"/>
        <v>86</v>
      </c>
      <c r="F498" s="43" t="str">
        <f t="shared" si="84"/>
        <v>Informe Interactivo 7</v>
      </c>
      <c r="G498" s="43" t="str">
        <f t="shared" si="84"/>
        <v>Destino</v>
      </c>
      <c r="H498" s="43" t="str">
        <f t="shared" si="84"/>
        <v>Valor de exportación (USD)</v>
      </c>
      <c r="I498" s="47">
        <v>21</v>
      </c>
      <c r="J498" s="45" t="s">
        <v>94</v>
      </c>
      <c r="K498" s="46" t="str">
        <f t="shared" si="76"/>
        <v>Informe Interactivo 7 - Bielorrusia</v>
      </c>
      <c r="V498" t="s">
        <v>286</v>
      </c>
    </row>
    <row r="499" spans="1:22" x14ac:dyDescent="0.35">
      <c r="A499" s="39">
        <f t="shared" si="77"/>
        <v>178</v>
      </c>
      <c r="B499" s="39">
        <f t="shared" si="81"/>
        <v>4.2</v>
      </c>
      <c r="C499" s="40" t="str">
        <f t="shared" si="85"/>
        <v>Informe Interactivo 7 - Bolivia</v>
      </c>
      <c r="D499" s="41" t="str">
        <f t="shared" si="83"/>
        <v>https://analytics.zoho.com/open-view/2395394000006204176?ZOHO_CRITERIA=%22Trasposicion_4.2%22.%22C%C3%B3digo_Pa%C3%ADs%22%20%3D%20'23'</v>
      </c>
      <c r="E499" s="42">
        <f t="shared" si="84"/>
        <v>86</v>
      </c>
      <c r="F499" s="43" t="str">
        <f t="shared" si="84"/>
        <v>Informe Interactivo 7</v>
      </c>
      <c r="G499" s="43" t="str">
        <f t="shared" si="84"/>
        <v>Destino</v>
      </c>
      <c r="H499" s="43" t="str">
        <f t="shared" si="84"/>
        <v>Valor de exportación (USD)</v>
      </c>
      <c r="I499" s="47">
        <v>23</v>
      </c>
      <c r="J499" s="45" t="s">
        <v>96</v>
      </c>
      <c r="K499" s="46" t="str">
        <f t="shared" si="76"/>
        <v>Informe Interactivo 7 - Bolivia</v>
      </c>
      <c r="V499" t="s">
        <v>286</v>
      </c>
    </row>
    <row r="500" spans="1:22" x14ac:dyDescent="0.35">
      <c r="A500" s="39">
        <f t="shared" si="77"/>
        <v>179</v>
      </c>
      <c r="B500" s="39">
        <f t="shared" si="81"/>
        <v>4.2</v>
      </c>
      <c r="C500" s="40" t="str">
        <f t="shared" si="85"/>
        <v>Informe Interactivo 7 - Brasil</v>
      </c>
      <c r="D500" s="41" t="str">
        <f t="shared" si="83"/>
        <v>https://analytics.zoho.com/open-view/2395394000006204176?ZOHO_CRITERIA=%22Trasposicion_4.2%22.%22C%C3%B3digo_Pa%C3%ADs%22%20%3D%20'26'</v>
      </c>
      <c r="E500" s="42">
        <f t="shared" si="84"/>
        <v>86</v>
      </c>
      <c r="F500" s="43" t="str">
        <f t="shared" si="84"/>
        <v>Informe Interactivo 7</v>
      </c>
      <c r="G500" s="43" t="str">
        <f t="shared" si="84"/>
        <v>Destino</v>
      </c>
      <c r="H500" s="43" t="str">
        <f t="shared" si="84"/>
        <v>Valor de exportación (USD)</v>
      </c>
      <c r="I500" s="47">
        <v>26</v>
      </c>
      <c r="J500" s="45" t="s">
        <v>98</v>
      </c>
      <c r="K500" s="46" t="str">
        <f t="shared" si="76"/>
        <v>Informe Interactivo 7 - Brasil</v>
      </c>
      <c r="V500" t="s">
        <v>286</v>
      </c>
    </row>
    <row r="501" spans="1:22" x14ac:dyDescent="0.35">
      <c r="A501" s="39">
        <f t="shared" si="77"/>
        <v>180</v>
      </c>
      <c r="B501" s="39">
        <f t="shared" si="81"/>
        <v>4.2</v>
      </c>
      <c r="C501" s="40" t="str">
        <f t="shared" si="85"/>
        <v>Informe Interactivo 7 - Canadá</v>
      </c>
      <c r="D501" s="41" t="str">
        <f t="shared" si="83"/>
        <v>https://analytics.zoho.com/open-view/2395394000006204176?ZOHO_CRITERIA=%22Trasposicion_4.2%22.%22C%C3%B3digo_Pa%C3%ADs%22%20%3D%20'35'</v>
      </c>
      <c r="E501" s="42">
        <f t="shared" si="84"/>
        <v>86</v>
      </c>
      <c r="F501" s="43" t="str">
        <f t="shared" si="84"/>
        <v>Informe Interactivo 7</v>
      </c>
      <c r="G501" s="43" t="str">
        <f t="shared" si="84"/>
        <v>Destino</v>
      </c>
      <c r="H501" s="43" t="str">
        <f t="shared" si="84"/>
        <v>Valor de exportación (USD)</v>
      </c>
      <c r="I501" s="47">
        <v>35</v>
      </c>
      <c r="J501" s="45" t="s">
        <v>100</v>
      </c>
      <c r="K501" s="46" t="str">
        <f t="shared" si="76"/>
        <v>Informe Interactivo 7 - Canadá</v>
      </c>
      <c r="V501" t="s">
        <v>286</v>
      </c>
    </row>
    <row r="502" spans="1:22" x14ac:dyDescent="0.35">
      <c r="A502" s="39">
        <f t="shared" si="77"/>
        <v>181</v>
      </c>
      <c r="B502" s="39">
        <f t="shared" si="81"/>
        <v>4.2</v>
      </c>
      <c r="C502" s="40" t="str">
        <f t="shared" si="85"/>
        <v>Informe Interactivo 7 - China</v>
      </c>
      <c r="D502" s="41" t="str">
        <f t="shared" si="83"/>
        <v>https://analytics.zoho.com/open-view/2395394000006204176?ZOHO_CRITERIA=%22Trasposicion_4.2%22.%22C%C3%B3digo_Pa%C3%ADs%22%20%3D%20'39'</v>
      </c>
      <c r="E502" s="42">
        <f t="shared" si="84"/>
        <v>86</v>
      </c>
      <c r="F502" s="43" t="str">
        <f t="shared" si="84"/>
        <v>Informe Interactivo 7</v>
      </c>
      <c r="G502" s="43" t="str">
        <f t="shared" si="84"/>
        <v>Destino</v>
      </c>
      <c r="H502" s="43" t="str">
        <f t="shared" si="84"/>
        <v>Valor de exportación (USD)</v>
      </c>
      <c r="I502" s="47">
        <v>39</v>
      </c>
      <c r="J502" s="45" t="s">
        <v>104</v>
      </c>
      <c r="K502" s="46" t="str">
        <f t="shared" si="76"/>
        <v>Informe Interactivo 7 - China</v>
      </c>
      <c r="V502" t="s">
        <v>286</v>
      </c>
    </row>
    <row r="503" spans="1:22" x14ac:dyDescent="0.35">
      <c r="A503" s="39">
        <f t="shared" si="77"/>
        <v>182</v>
      </c>
      <c r="B503" s="39">
        <f t="shared" si="81"/>
        <v>4.2</v>
      </c>
      <c r="C503" s="40" t="str">
        <f t="shared" si="85"/>
        <v>Informe Interactivo 7 - Colombia</v>
      </c>
      <c r="D503" s="41" t="str">
        <f t="shared" si="83"/>
        <v>https://analytics.zoho.com/open-view/2395394000006204176?ZOHO_CRITERIA=%22Trasposicion_4.2%22.%22C%C3%B3digo_Pa%C3%ADs%22%20%3D%20'41'</v>
      </c>
      <c r="E503" s="42">
        <f t="shared" si="84"/>
        <v>86</v>
      </c>
      <c r="F503" s="43" t="str">
        <f t="shared" si="84"/>
        <v>Informe Interactivo 7</v>
      </c>
      <c r="G503" s="43" t="str">
        <f t="shared" si="84"/>
        <v>Destino</v>
      </c>
      <c r="H503" s="43" t="str">
        <f t="shared" si="84"/>
        <v>Valor de exportación (USD)</v>
      </c>
      <c r="I503" s="47">
        <v>41</v>
      </c>
      <c r="J503" s="45" t="s">
        <v>106</v>
      </c>
      <c r="K503" s="46" t="str">
        <f t="shared" si="76"/>
        <v>Informe Interactivo 7 - Colombia</v>
      </c>
      <c r="V503" t="s">
        <v>286</v>
      </c>
    </row>
    <row r="504" spans="1:22" x14ac:dyDescent="0.35">
      <c r="A504" s="39">
        <f t="shared" si="77"/>
        <v>183</v>
      </c>
      <c r="B504" s="39">
        <f t="shared" si="81"/>
        <v>4.2</v>
      </c>
      <c r="C504" s="40" t="str">
        <f t="shared" si="85"/>
        <v>Informe Interactivo 7 - Corea del Sur</v>
      </c>
      <c r="D504" s="41" t="str">
        <f t="shared" si="83"/>
        <v>https://analytics.zoho.com/open-view/2395394000006204176?ZOHO_CRITERIA=%22Trasposicion_4.2%22.%22C%C3%B3digo_Pa%C3%ADs%22%20%3D%20'45'</v>
      </c>
      <c r="E504" s="42">
        <f t="shared" si="84"/>
        <v>86</v>
      </c>
      <c r="F504" s="43" t="str">
        <f t="shared" si="84"/>
        <v>Informe Interactivo 7</v>
      </c>
      <c r="G504" s="43" t="str">
        <f t="shared" si="84"/>
        <v>Destino</v>
      </c>
      <c r="H504" s="43" t="str">
        <f t="shared" si="84"/>
        <v>Valor de exportación (USD)</v>
      </c>
      <c r="I504" s="47">
        <v>45</v>
      </c>
      <c r="J504" s="45" t="s">
        <v>162</v>
      </c>
      <c r="K504" s="46" t="str">
        <f t="shared" si="76"/>
        <v>Informe Interactivo 7 - Corea del Sur</v>
      </c>
      <c r="V504" t="s">
        <v>286</v>
      </c>
    </row>
    <row r="505" spans="1:22" x14ac:dyDescent="0.35">
      <c r="A505" s="39">
        <f t="shared" si="77"/>
        <v>184</v>
      </c>
      <c r="B505" s="39">
        <f t="shared" si="81"/>
        <v>4.2</v>
      </c>
      <c r="C505" s="40" t="str">
        <f t="shared" si="85"/>
        <v>Informe Interactivo 7 - Costa Rica</v>
      </c>
      <c r="D505" s="41" t="str">
        <f t="shared" si="83"/>
        <v>https://analytics.zoho.com/open-view/2395394000006204176?ZOHO_CRITERIA=%22Trasposicion_4.2%22.%22C%C3%B3digo_Pa%C3%ADs%22%20%3D%20'47'</v>
      </c>
      <c r="E505" s="42">
        <f t="shared" si="84"/>
        <v>86</v>
      </c>
      <c r="F505" s="43" t="str">
        <f t="shared" si="84"/>
        <v>Informe Interactivo 7</v>
      </c>
      <c r="G505" s="43" t="str">
        <f t="shared" si="84"/>
        <v>Destino</v>
      </c>
      <c r="H505" s="43" t="str">
        <f t="shared" si="84"/>
        <v>Valor de exportación (USD)</v>
      </c>
      <c r="I505" s="47">
        <v>47</v>
      </c>
      <c r="J505" s="45" t="s">
        <v>108</v>
      </c>
      <c r="K505" s="46" t="str">
        <f t="shared" si="76"/>
        <v>Informe Interactivo 7 - Costa Rica</v>
      </c>
      <c r="V505" t="s">
        <v>286</v>
      </c>
    </row>
    <row r="506" spans="1:22" x14ac:dyDescent="0.35">
      <c r="A506" s="39">
        <f t="shared" si="77"/>
        <v>185</v>
      </c>
      <c r="B506" s="39">
        <f t="shared" si="81"/>
        <v>4.2</v>
      </c>
      <c r="C506" s="40" t="str">
        <f t="shared" si="85"/>
        <v>Informe Interactivo 7 - Cuba</v>
      </c>
      <c r="D506" s="41" t="str">
        <f t="shared" si="83"/>
        <v>https://analytics.zoho.com/open-view/2395394000006204176?ZOHO_CRITERIA=%22Trasposicion_4.2%22.%22C%C3%B3digo_Pa%C3%ADs%22%20%3D%20'49'</v>
      </c>
      <c r="E506" s="42">
        <f t="shared" si="84"/>
        <v>86</v>
      </c>
      <c r="F506" s="43" t="str">
        <f t="shared" si="84"/>
        <v>Informe Interactivo 7</v>
      </c>
      <c r="G506" s="43" t="str">
        <f t="shared" si="84"/>
        <v>Destino</v>
      </c>
      <c r="H506" s="43" t="str">
        <f t="shared" si="84"/>
        <v>Valor de exportación (USD)</v>
      </c>
      <c r="I506" s="47">
        <v>49</v>
      </c>
      <c r="J506" s="45" t="s">
        <v>110</v>
      </c>
      <c r="K506" s="46" t="str">
        <f t="shared" si="76"/>
        <v>Informe Interactivo 7 - Cuba</v>
      </c>
      <c r="V506" t="s">
        <v>286</v>
      </c>
    </row>
    <row r="507" spans="1:22" x14ac:dyDescent="0.35">
      <c r="A507" s="39">
        <f t="shared" si="77"/>
        <v>186</v>
      </c>
      <c r="B507" s="39">
        <f t="shared" si="81"/>
        <v>4.2</v>
      </c>
      <c r="C507" s="40" t="str">
        <f t="shared" si="85"/>
        <v>Informe Interactivo 7 - Dinamarca</v>
      </c>
      <c r="D507" s="41" t="str">
        <f t="shared" si="83"/>
        <v>https://analytics.zoho.com/open-view/2395394000006204176?ZOHO_CRITERIA=%22Trasposicion_4.2%22.%22C%C3%B3digo_Pa%C3%ADs%22%20%3D%20'50'</v>
      </c>
      <c r="E507" s="42">
        <f t="shared" si="84"/>
        <v>86</v>
      </c>
      <c r="F507" s="43" t="str">
        <f t="shared" si="84"/>
        <v>Informe Interactivo 7</v>
      </c>
      <c r="G507" s="43" t="str">
        <f t="shared" si="84"/>
        <v>Destino</v>
      </c>
      <c r="H507" s="43" t="str">
        <f t="shared" si="84"/>
        <v>Valor de exportación (USD)</v>
      </c>
      <c r="I507" s="47">
        <v>50</v>
      </c>
      <c r="J507" s="45" t="s">
        <v>116</v>
      </c>
      <c r="K507" s="46" t="str">
        <f t="shared" si="76"/>
        <v>Informe Interactivo 7 - Dinamarca</v>
      </c>
      <c r="V507" t="s">
        <v>286</v>
      </c>
    </row>
    <row r="508" spans="1:22" x14ac:dyDescent="0.35">
      <c r="A508" s="39">
        <f t="shared" si="77"/>
        <v>187</v>
      </c>
      <c r="B508" s="39">
        <f t="shared" si="81"/>
        <v>4.2</v>
      </c>
      <c r="C508" s="40" t="str">
        <f t="shared" si="85"/>
        <v>Informe Interactivo 7 - Ecuador</v>
      </c>
      <c r="D508" s="41" t="str">
        <f t="shared" si="83"/>
        <v>https://analytics.zoho.com/open-view/2395394000006204176?ZOHO_CRITERIA=%22Trasposicion_4.2%22.%22C%C3%B3digo_Pa%C3%ADs%22%20%3D%20'52'</v>
      </c>
      <c r="E508" s="42">
        <f t="shared" ref="E508:H523" si="86">+E507</f>
        <v>86</v>
      </c>
      <c r="F508" s="43" t="str">
        <f t="shared" si="86"/>
        <v>Informe Interactivo 7</v>
      </c>
      <c r="G508" s="43" t="str">
        <f t="shared" si="86"/>
        <v>Destino</v>
      </c>
      <c r="H508" s="43" t="str">
        <f t="shared" si="86"/>
        <v>Valor de exportación (USD)</v>
      </c>
      <c r="I508" s="47">
        <v>52</v>
      </c>
      <c r="J508" s="45" t="s">
        <v>120</v>
      </c>
      <c r="K508" s="46" t="str">
        <f t="shared" si="76"/>
        <v>Informe Interactivo 7 - Ecuador</v>
      </c>
      <c r="V508" t="s">
        <v>286</v>
      </c>
    </row>
    <row r="509" spans="1:22" x14ac:dyDescent="0.35">
      <c r="A509" s="39">
        <f t="shared" si="77"/>
        <v>188</v>
      </c>
      <c r="B509" s="39">
        <f t="shared" si="81"/>
        <v>4.2</v>
      </c>
      <c r="C509" s="40" t="str">
        <f t="shared" si="85"/>
        <v>Informe Interactivo 7 - Egipto</v>
      </c>
      <c r="D509" s="41" t="str">
        <f t="shared" si="83"/>
        <v>https://analytics.zoho.com/open-view/2395394000006204176?ZOHO_CRITERIA=%22Trasposicion_4.2%22.%22C%C3%B3digo_Pa%C3%ADs%22%20%3D%20'53'</v>
      </c>
      <c r="E509" s="42">
        <f t="shared" si="86"/>
        <v>86</v>
      </c>
      <c r="F509" s="43" t="str">
        <f t="shared" si="86"/>
        <v>Informe Interactivo 7</v>
      </c>
      <c r="G509" s="43" t="str">
        <f t="shared" si="86"/>
        <v>Destino</v>
      </c>
      <c r="H509" s="43" t="str">
        <f t="shared" si="86"/>
        <v>Valor de exportación (USD)</v>
      </c>
      <c r="I509" s="47">
        <v>53</v>
      </c>
      <c r="J509" s="45" t="s">
        <v>122</v>
      </c>
      <c r="K509" s="46" t="str">
        <f t="shared" si="76"/>
        <v>Informe Interactivo 7 - Egipto</v>
      </c>
      <c r="V509" t="s">
        <v>286</v>
      </c>
    </row>
    <row r="510" spans="1:22" x14ac:dyDescent="0.35">
      <c r="A510" s="39">
        <f t="shared" si="77"/>
        <v>189</v>
      </c>
      <c r="B510" s="39">
        <f t="shared" si="81"/>
        <v>4.2</v>
      </c>
      <c r="C510" s="40" t="str">
        <f t="shared" si="85"/>
        <v>Informe Interactivo 7 - El Salvador</v>
      </c>
      <c r="D510" s="41" t="str">
        <f t="shared" si="83"/>
        <v>https://analytics.zoho.com/open-view/2395394000006204176?ZOHO_CRITERIA=%22Trasposicion_4.2%22.%22C%C3%B3digo_Pa%C3%ADs%22%20%3D%20'54'</v>
      </c>
      <c r="E510" s="42">
        <f t="shared" si="86"/>
        <v>86</v>
      </c>
      <c r="F510" s="43" t="str">
        <f t="shared" si="86"/>
        <v>Informe Interactivo 7</v>
      </c>
      <c r="G510" s="43" t="str">
        <f t="shared" si="86"/>
        <v>Destino</v>
      </c>
      <c r="H510" s="43" t="str">
        <f t="shared" si="86"/>
        <v>Valor de exportación (USD)</v>
      </c>
      <c r="I510" s="47">
        <v>54</v>
      </c>
      <c r="J510" s="45" t="s">
        <v>220</v>
      </c>
      <c r="K510" s="46" t="str">
        <f t="shared" si="76"/>
        <v>Informe Interactivo 7 - El Salvador</v>
      </c>
      <c r="V510" t="s">
        <v>286</v>
      </c>
    </row>
    <row r="511" spans="1:22" x14ac:dyDescent="0.35">
      <c r="A511" s="39">
        <f t="shared" si="77"/>
        <v>190</v>
      </c>
      <c r="B511" s="39">
        <f t="shared" si="81"/>
        <v>4.2</v>
      </c>
      <c r="C511" s="40" t="str">
        <f t="shared" si="85"/>
        <v>Informe Interactivo 7 - Emiratos Árabes Unidos</v>
      </c>
      <c r="D511" s="41" t="str">
        <f t="shared" si="83"/>
        <v>https://analytics.zoho.com/open-view/2395394000006204176?ZOHO_CRITERIA=%22Trasposicion_4.2%22.%22C%C3%B3digo_Pa%C3%ADs%22%20%3D%20'55'</v>
      </c>
      <c r="E511" s="42">
        <f t="shared" si="86"/>
        <v>86</v>
      </c>
      <c r="F511" s="43" t="str">
        <f t="shared" si="86"/>
        <v>Informe Interactivo 7</v>
      </c>
      <c r="G511" s="43" t="str">
        <f t="shared" si="86"/>
        <v>Destino</v>
      </c>
      <c r="H511" s="43" t="str">
        <f t="shared" si="86"/>
        <v>Valor de exportación (USD)</v>
      </c>
      <c r="I511" s="47">
        <v>55</v>
      </c>
      <c r="J511" s="45" t="s">
        <v>80</v>
      </c>
      <c r="K511" s="46" t="str">
        <f t="shared" si="76"/>
        <v>Informe Interactivo 7 - Emiratos Árabes Unidos</v>
      </c>
      <c r="V511" t="s">
        <v>286</v>
      </c>
    </row>
    <row r="512" spans="1:22" x14ac:dyDescent="0.35">
      <c r="A512" s="39">
        <f t="shared" si="77"/>
        <v>191</v>
      </c>
      <c r="B512" s="39">
        <f t="shared" si="81"/>
        <v>4.2</v>
      </c>
      <c r="C512" s="40" t="str">
        <f t="shared" si="85"/>
        <v>Informe Interactivo 7 - Eslovaquia</v>
      </c>
      <c r="D512" s="41" t="str">
        <f t="shared" si="83"/>
        <v>https://analytics.zoho.com/open-view/2395394000006204176?ZOHO_CRITERIA=%22Trasposicion_4.2%22.%22C%C3%B3digo_Pa%C3%ADs%22%20%3D%20'57'</v>
      </c>
      <c r="E512" s="42">
        <f t="shared" si="86"/>
        <v>86</v>
      </c>
      <c r="F512" s="43" t="str">
        <f t="shared" si="86"/>
        <v>Informe Interactivo 7</v>
      </c>
      <c r="G512" s="43" t="str">
        <f t="shared" si="86"/>
        <v>Destino</v>
      </c>
      <c r="H512" s="43" t="str">
        <f t="shared" si="86"/>
        <v>Valor de exportación (USD)</v>
      </c>
      <c r="I512" s="47">
        <v>57</v>
      </c>
      <c r="J512" s="45" t="s">
        <v>222</v>
      </c>
      <c r="K512" s="46" t="str">
        <f t="shared" si="76"/>
        <v>Informe Interactivo 7 - Eslovaquia</v>
      </c>
      <c r="V512" t="s">
        <v>286</v>
      </c>
    </row>
    <row r="513" spans="1:22" x14ac:dyDescent="0.35">
      <c r="A513" s="39">
        <f t="shared" si="77"/>
        <v>192</v>
      </c>
      <c r="B513" s="39">
        <f t="shared" si="81"/>
        <v>4.2</v>
      </c>
      <c r="C513" s="40" t="str">
        <f t="shared" si="85"/>
        <v>Informe Interactivo 7 - Eslovenia</v>
      </c>
      <c r="D513" s="41" t="str">
        <f t="shared" si="83"/>
        <v>https://analytics.zoho.com/open-view/2395394000006204176?ZOHO_CRITERIA=%22Trasposicion_4.2%22.%22C%C3%B3digo_Pa%C3%ADs%22%20%3D%20'58'</v>
      </c>
      <c r="E513" s="42">
        <f t="shared" si="86"/>
        <v>86</v>
      </c>
      <c r="F513" s="43" t="str">
        <f t="shared" si="86"/>
        <v>Informe Interactivo 7</v>
      </c>
      <c r="G513" s="43" t="str">
        <f t="shared" si="86"/>
        <v>Destino</v>
      </c>
      <c r="H513" s="43" t="str">
        <f t="shared" si="86"/>
        <v>Valor de exportación (USD)</v>
      </c>
      <c r="I513" s="47">
        <v>58</v>
      </c>
      <c r="J513" s="45" t="s">
        <v>224</v>
      </c>
      <c r="K513" s="46" t="str">
        <f t="shared" si="76"/>
        <v>Informe Interactivo 7 - Eslovenia</v>
      </c>
      <c r="V513" t="s">
        <v>286</v>
      </c>
    </row>
    <row r="514" spans="1:22" x14ac:dyDescent="0.35">
      <c r="A514" s="39">
        <f t="shared" si="77"/>
        <v>193</v>
      </c>
      <c r="B514" s="39">
        <f t="shared" si="81"/>
        <v>4.2</v>
      </c>
      <c r="C514" s="40" t="str">
        <f t="shared" si="85"/>
        <v>Informe Interactivo 7 - España</v>
      </c>
      <c r="D514" s="41" t="str">
        <f t="shared" si="83"/>
        <v>https://analytics.zoho.com/open-view/2395394000006204176?ZOHO_CRITERIA=%22Trasposicion_4.2%22.%22C%C3%B3digo_Pa%C3%ADs%22%20%3D%20'59'</v>
      </c>
      <c r="E514" s="42">
        <f t="shared" si="86"/>
        <v>86</v>
      </c>
      <c r="F514" s="43" t="str">
        <f t="shared" si="86"/>
        <v>Informe Interactivo 7</v>
      </c>
      <c r="G514" s="43" t="str">
        <f t="shared" si="86"/>
        <v>Destino</v>
      </c>
      <c r="H514" s="43" t="str">
        <f t="shared" si="86"/>
        <v>Valor de exportación (USD)</v>
      </c>
      <c r="I514" s="47">
        <v>59</v>
      </c>
      <c r="J514" s="45" t="s">
        <v>124</v>
      </c>
      <c r="K514" s="46" t="str">
        <f t="shared" si="76"/>
        <v>Informe Interactivo 7 - España</v>
      </c>
      <c r="V514" t="s">
        <v>286</v>
      </c>
    </row>
    <row r="515" spans="1:22" x14ac:dyDescent="0.35">
      <c r="A515" s="39">
        <f t="shared" si="77"/>
        <v>194</v>
      </c>
      <c r="B515" s="39">
        <f t="shared" si="81"/>
        <v>4.2</v>
      </c>
      <c r="C515" s="40" t="str">
        <f t="shared" si="85"/>
        <v>Informe Interactivo 7 - Estados Unidos</v>
      </c>
      <c r="D515" s="41" t="str">
        <f t="shared" si="83"/>
        <v>https://analytics.zoho.com/open-view/2395394000006204176?ZOHO_CRITERIA=%22Trasposicion_4.2%22.%22C%C3%B3digo_Pa%C3%ADs%22%20%3D%20'60'</v>
      </c>
      <c r="E515" s="42">
        <f t="shared" si="86"/>
        <v>86</v>
      </c>
      <c r="F515" s="43" t="str">
        <f t="shared" si="86"/>
        <v>Informe Interactivo 7</v>
      </c>
      <c r="G515" s="43" t="str">
        <f t="shared" si="86"/>
        <v>Destino</v>
      </c>
      <c r="H515" s="43" t="str">
        <f t="shared" si="86"/>
        <v>Valor de exportación (USD)</v>
      </c>
      <c r="I515" s="47">
        <v>60</v>
      </c>
      <c r="J515" s="45" t="s">
        <v>238</v>
      </c>
      <c r="K515" s="46" t="str">
        <f t="shared" si="76"/>
        <v>Informe Interactivo 7 - Estados Unidos</v>
      </c>
      <c r="V515" t="s">
        <v>286</v>
      </c>
    </row>
    <row r="516" spans="1:22" x14ac:dyDescent="0.35">
      <c r="A516" s="39">
        <f t="shared" si="77"/>
        <v>195</v>
      </c>
      <c r="B516" s="39">
        <f t="shared" si="81"/>
        <v>4.2</v>
      </c>
      <c r="C516" s="40" t="str">
        <f t="shared" si="85"/>
        <v>Informe Interactivo 7 - Estonia</v>
      </c>
      <c r="D516" s="41" t="str">
        <f t="shared" si="83"/>
        <v>https://analytics.zoho.com/open-view/2395394000006204176?ZOHO_CRITERIA=%22Trasposicion_4.2%22.%22C%C3%B3digo_Pa%C3%ADs%22%20%3D%20'61'</v>
      </c>
      <c r="E516" s="42">
        <f t="shared" si="86"/>
        <v>86</v>
      </c>
      <c r="F516" s="43" t="str">
        <f t="shared" si="86"/>
        <v>Informe Interactivo 7</v>
      </c>
      <c r="G516" s="43" t="str">
        <f t="shared" si="86"/>
        <v>Destino</v>
      </c>
      <c r="H516" s="43" t="str">
        <f t="shared" si="86"/>
        <v>Valor de exportación (USD)</v>
      </c>
      <c r="I516" s="47">
        <v>61</v>
      </c>
      <c r="J516" s="45" t="s">
        <v>126</v>
      </c>
      <c r="K516" s="46" t="str">
        <f t="shared" si="76"/>
        <v>Informe Interactivo 7 - Estonia</v>
      </c>
      <c r="V516" t="s">
        <v>286</v>
      </c>
    </row>
    <row r="517" spans="1:22" x14ac:dyDescent="0.35">
      <c r="A517" s="39">
        <f t="shared" si="77"/>
        <v>196</v>
      </c>
      <c r="B517" s="39">
        <f t="shared" si="81"/>
        <v>4.2</v>
      </c>
      <c r="C517" s="40" t="str">
        <f t="shared" si="85"/>
        <v>Informe Interactivo 7 - Filipinas</v>
      </c>
      <c r="D517" s="41" t="str">
        <f t="shared" si="83"/>
        <v>https://analytics.zoho.com/open-view/2395394000006204176?ZOHO_CRITERIA=%22Trasposicion_4.2%22.%22C%C3%B3digo_Pa%C3%ADs%22%20%3D%20'63'</v>
      </c>
      <c r="E517" s="42">
        <f t="shared" si="86"/>
        <v>86</v>
      </c>
      <c r="F517" s="43" t="str">
        <f t="shared" si="86"/>
        <v>Informe Interactivo 7</v>
      </c>
      <c r="G517" s="43" t="str">
        <f t="shared" si="86"/>
        <v>Destino</v>
      </c>
      <c r="H517" s="43" t="str">
        <f t="shared" si="86"/>
        <v>Valor de exportación (USD)</v>
      </c>
      <c r="I517" s="47">
        <v>63</v>
      </c>
      <c r="J517" s="45" t="s">
        <v>202</v>
      </c>
      <c r="K517" s="46" t="str">
        <f t="shared" si="76"/>
        <v>Informe Interactivo 7 - Filipinas</v>
      </c>
      <c r="V517" t="s">
        <v>286</v>
      </c>
    </row>
    <row r="518" spans="1:22" x14ac:dyDescent="0.35">
      <c r="A518" s="39">
        <f t="shared" si="77"/>
        <v>197</v>
      </c>
      <c r="B518" s="39">
        <f t="shared" si="81"/>
        <v>4.2</v>
      </c>
      <c r="C518" s="40" t="str">
        <f t="shared" si="85"/>
        <v>Informe Interactivo 7 - Finlandia</v>
      </c>
      <c r="D518" s="41" t="str">
        <f t="shared" si="83"/>
        <v>https://analytics.zoho.com/open-view/2395394000006204176?ZOHO_CRITERIA=%22Trasposicion_4.2%22.%22C%C3%B3digo_Pa%C3%ADs%22%20%3D%20'64'</v>
      </c>
      <c r="E518" s="42">
        <f t="shared" si="86"/>
        <v>86</v>
      </c>
      <c r="F518" s="43" t="str">
        <f t="shared" si="86"/>
        <v>Informe Interactivo 7</v>
      </c>
      <c r="G518" s="43" t="str">
        <f t="shared" si="86"/>
        <v>Destino</v>
      </c>
      <c r="H518" s="43" t="str">
        <f t="shared" si="86"/>
        <v>Valor de exportación (USD)</v>
      </c>
      <c r="I518" s="47">
        <v>64</v>
      </c>
      <c r="J518" s="45" t="s">
        <v>128</v>
      </c>
      <c r="K518" s="46" t="str">
        <f t="shared" si="76"/>
        <v>Informe Interactivo 7 - Finlandia</v>
      </c>
      <c r="V518" t="s">
        <v>286</v>
      </c>
    </row>
    <row r="519" spans="1:22" x14ac:dyDescent="0.35">
      <c r="A519" s="39">
        <f t="shared" si="77"/>
        <v>198</v>
      </c>
      <c r="B519" s="39">
        <f t="shared" si="81"/>
        <v>4.2</v>
      </c>
      <c r="C519" s="40" t="str">
        <f t="shared" si="85"/>
        <v>Informe Interactivo 7 - Francia</v>
      </c>
      <c r="D519" s="41" t="str">
        <f t="shared" si="83"/>
        <v>https://analytics.zoho.com/open-view/2395394000006204176?ZOHO_CRITERIA=%22Trasposicion_4.2%22.%22C%C3%B3digo_Pa%C3%ADs%22%20%3D%20'66'</v>
      </c>
      <c r="E519" s="42">
        <f t="shared" si="86"/>
        <v>86</v>
      </c>
      <c r="F519" s="43" t="str">
        <f t="shared" si="86"/>
        <v>Informe Interactivo 7</v>
      </c>
      <c r="G519" s="43" t="str">
        <f t="shared" si="86"/>
        <v>Destino</v>
      </c>
      <c r="H519" s="43" t="str">
        <f t="shared" si="86"/>
        <v>Valor de exportación (USD)</v>
      </c>
      <c r="I519" s="47">
        <v>66</v>
      </c>
      <c r="J519" s="45" t="s">
        <v>130</v>
      </c>
      <c r="K519" s="46" t="str">
        <f t="shared" si="76"/>
        <v>Informe Interactivo 7 - Francia</v>
      </c>
      <c r="V519" t="s">
        <v>286</v>
      </c>
    </row>
    <row r="520" spans="1:22" x14ac:dyDescent="0.35">
      <c r="A520" s="39">
        <f t="shared" si="77"/>
        <v>199</v>
      </c>
      <c r="B520" s="39">
        <f t="shared" si="81"/>
        <v>4.2</v>
      </c>
      <c r="C520" s="40" t="str">
        <f t="shared" si="85"/>
        <v>Informe Interactivo 7 - Grecia</v>
      </c>
      <c r="D520" s="41" t="str">
        <f t="shared" si="83"/>
        <v>https://analytics.zoho.com/open-view/2395394000006204176?ZOHO_CRITERIA=%22Trasposicion_4.2%22.%22C%C3%B3digo_Pa%C3%ADs%22%20%3D%20'72'</v>
      </c>
      <c r="E520" s="42">
        <f t="shared" si="86"/>
        <v>86</v>
      </c>
      <c r="F520" s="43" t="str">
        <f t="shared" si="86"/>
        <v>Informe Interactivo 7</v>
      </c>
      <c r="G520" s="43" t="str">
        <f t="shared" si="86"/>
        <v>Destino</v>
      </c>
      <c r="H520" s="43" t="str">
        <f t="shared" si="86"/>
        <v>Valor de exportación (USD)</v>
      </c>
      <c r="I520" s="47">
        <v>72</v>
      </c>
      <c r="J520" s="45" t="s">
        <v>134</v>
      </c>
      <c r="K520" s="46" t="str">
        <f t="shared" si="76"/>
        <v>Informe Interactivo 7 - Grecia</v>
      </c>
      <c r="V520" t="s">
        <v>286</v>
      </c>
    </row>
    <row r="521" spans="1:22" x14ac:dyDescent="0.35">
      <c r="A521" s="39">
        <f t="shared" si="77"/>
        <v>200</v>
      </c>
      <c r="B521" s="39">
        <f t="shared" si="81"/>
        <v>4.2</v>
      </c>
      <c r="C521" s="40" t="str">
        <f t="shared" si="85"/>
        <v>Informe Interactivo 7 - Guatemala</v>
      </c>
      <c r="D521" s="41" t="str">
        <f t="shared" si="83"/>
        <v>https://analytics.zoho.com/open-view/2395394000006204176?ZOHO_CRITERIA=%22Trasposicion_4.2%22.%22C%C3%B3digo_Pa%C3%ADs%22%20%3D%20'73'</v>
      </c>
      <c r="E521" s="42">
        <f t="shared" si="86"/>
        <v>86</v>
      </c>
      <c r="F521" s="43" t="str">
        <f t="shared" si="86"/>
        <v>Informe Interactivo 7</v>
      </c>
      <c r="G521" s="43" t="str">
        <f t="shared" si="86"/>
        <v>Destino</v>
      </c>
      <c r="H521" s="43" t="str">
        <f t="shared" si="86"/>
        <v>Valor de exportación (USD)</v>
      </c>
      <c r="I521" s="47">
        <v>73</v>
      </c>
      <c r="J521" s="45" t="s">
        <v>136</v>
      </c>
      <c r="K521" s="46" t="str">
        <f t="shared" si="76"/>
        <v>Informe Interactivo 7 - Guatemala</v>
      </c>
      <c r="V521" t="s">
        <v>286</v>
      </c>
    </row>
    <row r="522" spans="1:22" x14ac:dyDescent="0.35">
      <c r="A522" s="39">
        <f t="shared" si="77"/>
        <v>201</v>
      </c>
      <c r="B522" s="39">
        <f t="shared" si="81"/>
        <v>4.2</v>
      </c>
      <c r="C522" s="40" t="str">
        <f t="shared" si="85"/>
        <v>Informe Interactivo 7 - Haití</v>
      </c>
      <c r="D522" s="41" t="str">
        <f t="shared" si="83"/>
        <v>https://analytics.zoho.com/open-view/2395394000006204176?ZOHO_CRITERIA=%22Trasposicion_4.2%22.%22C%C3%B3digo_Pa%C3%ADs%22%20%3D%20'78'</v>
      </c>
      <c r="E522" s="42">
        <f t="shared" si="86"/>
        <v>86</v>
      </c>
      <c r="F522" s="43" t="str">
        <f t="shared" si="86"/>
        <v>Informe Interactivo 7</v>
      </c>
      <c r="G522" s="43" t="str">
        <f t="shared" si="86"/>
        <v>Destino</v>
      </c>
      <c r="H522" s="43" t="str">
        <f t="shared" si="86"/>
        <v>Valor de exportación (USD)</v>
      </c>
      <c r="I522" s="47">
        <v>78</v>
      </c>
      <c r="J522" s="45" t="s">
        <v>142</v>
      </c>
      <c r="K522" s="46" t="str">
        <f t="shared" si="76"/>
        <v>Informe Interactivo 7 - Haití</v>
      </c>
      <c r="V522" t="s">
        <v>286</v>
      </c>
    </row>
    <row r="523" spans="1:22" x14ac:dyDescent="0.35">
      <c r="A523" s="39">
        <f t="shared" si="77"/>
        <v>202</v>
      </c>
      <c r="B523" s="39">
        <f t="shared" si="81"/>
        <v>4.2</v>
      </c>
      <c r="C523" s="40" t="str">
        <f t="shared" si="85"/>
        <v>Informe Interactivo 7 - Honduras</v>
      </c>
      <c r="D523" s="41" t="str">
        <f t="shared" si="83"/>
        <v>https://analytics.zoho.com/open-view/2395394000006204176?ZOHO_CRITERIA=%22Trasposicion_4.2%22.%22C%C3%B3digo_Pa%C3%ADs%22%20%3D%20'79'</v>
      </c>
      <c r="E523" s="42">
        <f t="shared" si="86"/>
        <v>86</v>
      </c>
      <c r="F523" s="43" t="str">
        <f t="shared" si="86"/>
        <v>Informe Interactivo 7</v>
      </c>
      <c r="G523" s="43" t="str">
        <f t="shared" si="86"/>
        <v>Destino</v>
      </c>
      <c r="H523" s="43" t="str">
        <f t="shared" si="86"/>
        <v>Valor de exportación (USD)</v>
      </c>
      <c r="I523" s="47">
        <v>79</v>
      </c>
      <c r="J523" s="45" t="s">
        <v>140</v>
      </c>
      <c r="K523" s="46" t="str">
        <f t="shared" si="76"/>
        <v>Informe Interactivo 7 - Honduras</v>
      </c>
      <c r="V523" t="s">
        <v>286</v>
      </c>
    </row>
    <row r="524" spans="1:22" x14ac:dyDescent="0.35">
      <c r="A524" s="39">
        <f t="shared" si="77"/>
        <v>203</v>
      </c>
      <c r="B524" s="39">
        <f t="shared" si="81"/>
        <v>4.2</v>
      </c>
      <c r="C524" s="40" t="str">
        <f t="shared" si="85"/>
        <v>Informe Interactivo 7 - Hungría</v>
      </c>
      <c r="D524" s="41" t="str">
        <f t="shared" si="83"/>
        <v>https://analytics.zoho.com/open-view/2395394000006204176?ZOHO_CRITERIA=%22Trasposicion_4.2%22.%22C%C3%B3digo_Pa%C3%ADs%22%20%3D%20'80'</v>
      </c>
      <c r="E524" s="42">
        <f t="shared" ref="E524:H539" si="87">+E523</f>
        <v>86</v>
      </c>
      <c r="F524" s="43" t="str">
        <f t="shared" si="87"/>
        <v>Informe Interactivo 7</v>
      </c>
      <c r="G524" s="43" t="str">
        <f t="shared" si="87"/>
        <v>Destino</v>
      </c>
      <c r="H524" s="43" t="str">
        <f t="shared" si="87"/>
        <v>Valor de exportación (USD)</v>
      </c>
      <c r="I524" s="47">
        <v>80</v>
      </c>
      <c r="J524" s="45" t="s">
        <v>144</v>
      </c>
      <c r="K524" s="46" t="str">
        <f t="shared" ref="K524:K587" si="88">+HYPERLINK(D524,C524)</f>
        <v>Informe Interactivo 7 - Hungría</v>
      </c>
      <c r="V524" t="s">
        <v>286</v>
      </c>
    </row>
    <row r="525" spans="1:22" x14ac:dyDescent="0.35">
      <c r="A525" s="39">
        <f t="shared" ref="A525:A588" si="89">+A524+1</f>
        <v>204</v>
      </c>
      <c r="B525" s="39">
        <f t="shared" si="81"/>
        <v>4.2</v>
      </c>
      <c r="C525" s="40" t="str">
        <f t="shared" si="85"/>
        <v>Informe Interactivo 7 - India</v>
      </c>
      <c r="D525" s="41" t="str">
        <f t="shared" si="83"/>
        <v>https://analytics.zoho.com/open-view/2395394000006204176?ZOHO_CRITERIA=%22Trasposicion_4.2%22.%22C%C3%B3digo_Pa%C3%ADs%22%20%3D%20'81'</v>
      </c>
      <c r="E525" s="42">
        <f t="shared" si="87"/>
        <v>86</v>
      </c>
      <c r="F525" s="43" t="str">
        <f t="shared" si="87"/>
        <v>Informe Interactivo 7</v>
      </c>
      <c r="G525" s="43" t="str">
        <f t="shared" si="87"/>
        <v>Destino</v>
      </c>
      <c r="H525" s="43" t="str">
        <f t="shared" si="87"/>
        <v>Valor de exportación (USD)</v>
      </c>
      <c r="I525" s="47">
        <v>81</v>
      </c>
      <c r="J525" s="45" t="s">
        <v>148</v>
      </c>
      <c r="K525" s="46" t="str">
        <f t="shared" si="88"/>
        <v>Informe Interactivo 7 - India</v>
      </c>
      <c r="V525" t="s">
        <v>286</v>
      </c>
    </row>
    <row r="526" spans="1:22" x14ac:dyDescent="0.35">
      <c r="A526" s="39">
        <f t="shared" si="89"/>
        <v>205</v>
      </c>
      <c r="B526" s="39">
        <f t="shared" si="81"/>
        <v>4.2</v>
      </c>
      <c r="C526" s="40" t="str">
        <f t="shared" si="85"/>
        <v>Informe Interactivo 7 - Indonesia</v>
      </c>
      <c r="D526" s="41" t="str">
        <f t="shared" si="83"/>
        <v>https://analytics.zoho.com/open-view/2395394000006204176?ZOHO_CRITERIA=%22Trasposicion_4.2%22.%22C%C3%B3digo_Pa%C3%ADs%22%20%3D%20'82'</v>
      </c>
      <c r="E526" s="42">
        <f t="shared" si="87"/>
        <v>86</v>
      </c>
      <c r="F526" s="43" t="str">
        <f t="shared" si="87"/>
        <v>Informe Interactivo 7</v>
      </c>
      <c r="G526" s="43" t="str">
        <f t="shared" si="87"/>
        <v>Destino</v>
      </c>
      <c r="H526" s="43" t="str">
        <f t="shared" si="87"/>
        <v>Valor de exportación (USD)</v>
      </c>
      <c r="I526" s="47">
        <v>82</v>
      </c>
      <c r="J526" s="45" t="s">
        <v>146</v>
      </c>
      <c r="K526" s="46" t="str">
        <f t="shared" si="88"/>
        <v>Informe Interactivo 7 - Indonesia</v>
      </c>
      <c r="V526" t="s">
        <v>286</v>
      </c>
    </row>
    <row r="527" spans="1:22" x14ac:dyDescent="0.35">
      <c r="A527" s="39">
        <f t="shared" si="89"/>
        <v>206</v>
      </c>
      <c r="B527" s="39">
        <f t="shared" si="81"/>
        <v>4.2</v>
      </c>
      <c r="C527" s="40" t="str">
        <f t="shared" si="85"/>
        <v>Informe Interactivo 7 - Irlanda</v>
      </c>
      <c r="D527" s="41" t="str">
        <f t="shared" si="83"/>
        <v>https://analytics.zoho.com/open-view/2395394000006204176?ZOHO_CRITERIA=%22Trasposicion_4.2%22.%22C%C3%B3digo_Pa%C3%ADs%22%20%3D%20'85'</v>
      </c>
      <c r="E527" s="42">
        <f t="shared" si="87"/>
        <v>86</v>
      </c>
      <c r="F527" s="43" t="str">
        <f t="shared" si="87"/>
        <v>Informe Interactivo 7</v>
      </c>
      <c r="G527" s="43" t="str">
        <f t="shared" si="87"/>
        <v>Destino</v>
      </c>
      <c r="H527" s="43" t="str">
        <f t="shared" si="87"/>
        <v>Valor de exportación (USD)</v>
      </c>
      <c r="I527" s="47">
        <v>85</v>
      </c>
      <c r="J527" s="45" t="s">
        <v>150</v>
      </c>
      <c r="K527" s="46" t="str">
        <f t="shared" si="88"/>
        <v>Informe Interactivo 7 - Irlanda</v>
      </c>
      <c r="V527" t="s">
        <v>286</v>
      </c>
    </row>
    <row r="528" spans="1:22" x14ac:dyDescent="0.35">
      <c r="A528" s="39">
        <f t="shared" si="89"/>
        <v>207</v>
      </c>
      <c r="B528" s="39">
        <f t="shared" si="81"/>
        <v>4.2</v>
      </c>
      <c r="C528" s="40" t="str">
        <f t="shared" si="85"/>
        <v>Informe Interactivo 7 - Israel</v>
      </c>
      <c r="D528" s="41" t="str">
        <f t="shared" si="83"/>
        <v>https://analytics.zoho.com/open-view/2395394000006204176?ZOHO_CRITERIA=%22Trasposicion_4.2%22.%22C%C3%B3digo_Pa%C3%ADs%22%20%3D%20'89'</v>
      </c>
      <c r="E528" s="42">
        <f t="shared" si="87"/>
        <v>86</v>
      </c>
      <c r="F528" s="43" t="str">
        <f t="shared" si="87"/>
        <v>Informe Interactivo 7</v>
      </c>
      <c r="G528" s="43" t="str">
        <f t="shared" si="87"/>
        <v>Destino</v>
      </c>
      <c r="H528" s="43" t="str">
        <f t="shared" si="87"/>
        <v>Valor de exportación (USD)</v>
      </c>
      <c r="I528" s="47">
        <v>89</v>
      </c>
      <c r="J528" s="45" t="s">
        <v>152</v>
      </c>
      <c r="K528" s="46" t="str">
        <f t="shared" si="88"/>
        <v>Informe Interactivo 7 - Israel</v>
      </c>
      <c r="V528" t="s">
        <v>286</v>
      </c>
    </row>
    <row r="529" spans="1:22" x14ac:dyDescent="0.35">
      <c r="A529" s="39">
        <f t="shared" si="89"/>
        <v>208</v>
      </c>
      <c r="B529" s="39">
        <f t="shared" si="81"/>
        <v>4.2</v>
      </c>
      <c r="C529" s="40" t="str">
        <f t="shared" si="85"/>
        <v>Informe Interactivo 7 - Italia</v>
      </c>
      <c r="D529" s="41" t="str">
        <f t="shared" si="83"/>
        <v>https://analytics.zoho.com/open-view/2395394000006204176?ZOHO_CRITERIA=%22Trasposicion_4.2%22.%22C%C3%B3digo_Pa%C3%ADs%22%20%3D%20'90'</v>
      </c>
      <c r="E529" s="42">
        <f t="shared" si="87"/>
        <v>86</v>
      </c>
      <c r="F529" s="43" t="str">
        <f t="shared" si="87"/>
        <v>Informe Interactivo 7</v>
      </c>
      <c r="G529" s="43" t="str">
        <f t="shared" si="87"/>
        <v>Destino</v>
      </c>
      <c r="H529" s="43" t="str">
        <f t="shared" si="87"/>
        <v>Valor de exportación (USD)</v>
      </c>
      <c r="I529" s="47">
        <v>90</v>
      </c>
      <c r="J529" s="45" t="s">
        <v>154</v>
      </c>
      <c r="K529" s="46" t="str">
        <f t="shared" si="88"/>
        <v>Informe Interactivo 7 - Italia</v>
      </c>
      <c r="V529" t="s">
        <v>286</v>
      </c>
    </row>
    <row r="530" spans="1:22" x14ac:dyDescent="0.35">
      <c r="A530" s="39">
        <f t="shared" si="89"/>
        <v>209</v>
      </c>
      <c r="B530" s="39">
        <f t="shared" si="81"/>
        <v>4.2</v>
      </c>
      <c r="C530" s="40" t="str">
        <f t="shared" si="85"/>
        <v>Informe Interactivo 7 - Japón</v>
      </c>
      <c r="D530" s="41" t="str">
        <f t="shared" si="83"/>
        <v>https://analytics.zoho.com/open-view/2395394000006204176?ZOHO_CRITERIA=%22Trasposicion_4.2%22.%22C%C3%B3digo_Pa%C3%ADs%22%20%3D%20'92'</v>
      </c>
      <c r="E530" s="42">
        <f t="shared" si="87"/>
        <v>86</v>
      </c>
      <c r="F530" s="43" t="str">
        <f t="shared" si="87"/>
        <v>Informe Interactivo 7</v>
      </c>
      <c r="G530" s="43" t="str">
        <f t="shared" si="87"/>
        <v>Destino</v>
      </c>
      <c r="H530" s="43" t="str">
        <f t="shared" si="87"/>
        <v>Valor de exportación (USD)</v>
      </c>
      <c r="I530" s="47">
        <v>92</v>
      </c>
      <c r="J530" s="45" t="s">
        <v>158</v>
      </c>
      <c r="K530" s="46" t="str">
        <f t="shared" si="88"/>
        <v>Informe Interactivo 7 - Japón</v>
      </c>
      <c r="V530" t="s">
        <v>286</v>
      </c>
    </row>
    <row r="531" spans="1:22" x14ac:dyDescent="0.35">
      <c r="A531" s="39">
        <f t="shared" si="89"/>
        <v>210</v>
      </c>
      <c r="B531" s="39">
        <f t="shared" si="81"/>
        <v>4.2</v>
      </c>
      <c r="C531" s="40" t="str">
        <f t="shared" si="85"/>
        <v>Informe Interactivo 7 - Jordania</v>
      </c>
      <c r="D531" s="41" t="str">
        <f t="shared" si="83"/>
        <v>https://analytics.zoho.com/open-view/2395394000006204176?ZOHO_CRITERIA=%22Trasposicion_4.2%22.%22C%C3%B3digo_Pa%C3%ADs%22%20%3D%20'93'</v>
      </c>
      <c r="E531" s="42">
        <f t="shared" si="87"/>
        <v>86</v>
      </c>
      <c r="F531" s="43" t="str">
        <f t="shared" si="87"/>
        <v>Informe Interactivo 7</v>
      </c>
      <c r="G531" s="43" t="str">
        <f t="shared" si="87"/>
        <v>Destino</v>
      </c>
      <c r="H531" s="43" t="str">
        <f t="shared" si="87"/>
        <v>Valor de exportación (USD)</v>
      </c>
      <c r="I531" s="47">
        <v>93</v>
      </c>
      <c r="J531" s="45" t="s">
        <v>156</v>
      </c>
      <c r="K531" s="46" t="str">
        <f t="shared" si="88"/>
        <v>Informe Interactivo 7 - Jordania</v>
      </c>
      <c r="V531" t="s">
        <v>286</v>
      </c>
    </row>
    <row r="532" spans="1:22" x14ac:dyDescent="0.35">
      <c r="A532" s="39">
        <f t="shared" si="89"/>
        <v>211</v>
      </c>
      <c r="B532" s="39">
        <f t="shared" si="81"/>
        <v>4.2</v>
      </c>
      <c r="C532" s="40" t="str">
        <f t="shared" si="85"/>
        <v>Informe Interactivo 7 - Kazajistán</v>
      </c>
      <c r="D532" s="41" t="str">
        <f t="shared" si="83"/>
        <v>https://analytics.zoho.com/open-view/2395394000006204176?ZOHO_CRITERIA=%22Trasposicion_4.2%22.%22C%C3%B3digo_Pa%C3%ADs%22%20%3D%20'94'</v>
      </c>
      <c r="E532" s="42">
        <f t="shared" si="87"/>
        <v>86</v>
      </c>
      <c r="F532" s="43" t="str">
        <f t="shared" si="87"/>
        <v>Informe Interactivo 7</v>
      </c>
      <c r="G532" s="43" t="str">
        <f t="shared" si="87"/>
        <v>Destino</v>
      </c>
      <c r="H532" s="43" t="str">
        <f t="shared" si="87"/>
        <v>Valor de exportación (USD)</v>
      </c>
      <c r="I532" s="47">
        <v>94</v>
      </c>
      <c r="J532" s="45" t="s">
        <v>160</v>
      </c>
      <c r="K532" s="46" t="str">
        <f t="shared" si="88"/>
        <v>Informe Interactivo 7 - Kazajistán</v>
      </c>
      <c r="V532" t="s">
        <v>286</v>
      </c>
    </row>
    <row r="533" spans="1:22" x14ac:dyDescent="0.35">
      <c r="A533" s="39">
        <f t="shared" si="89"/>
        <v>212</v>
      </c>
      <c r="B533" s="39">
        <f t="shared" si="81"/>
        <v>4.2</v>
      </c>
      <c r="C533" s="40" t="str">
        <f t="shared" si="85"/>
        <v>Informe Interactivo 7 - Kuwait</v>
      </c>
      <c r="D533" s="41" t="str">
        <f t="shared" si="83"/>
        <v>https://analytics.zoho.com/open-view/2395394000006204176?ZOHO_CRITERIA=%22Trasposicion_4.2%22.%22C%C3%B3digo_Pa%C3%ADs%22%20%3D%20'99'</v>
      </c>
      <c r="E533" s="42">
        <f t="shared" si="87"/>
        <v>86</v>
      </c>
      <c r="F533" s="43" t="str">
        <f t="shared" si="87"/>
        <v>Informe Interactivo 7</v>
      </c>
      <c r="G533" s="43" t="str">
        <f t="shared" si="87"/>
        <v>Destino</v>
      </c>
      <c r="H533" s="43" t="str">
        <f t="shared" si="87"/>
        <v>Valor de exportación (USD)</v>
      </c>
      <c r="I533" s="47">
        <v>99</v>
      </c>
      <c r="J533" s="45" t="s">
        <v>164</v>
      </c>
      <c r="K533" s="46" t="str">
        <f t="shared" si="88"/>
        <v>Informe Interactivo 7 - Kuwait</v>
      </c>
      <c r="V533" t="s">
        <v>286</v>
      </c>
    </row>
    <row r="534" spans="1:22" x14ac:dyDescent="0.35">
      <c r="A534" s="39">
        <f t="shared" si="89"/>
        <v>213</v>
      </c>
      <c r="B534" s="39">
        <f t="shared" si="81"/>
        <v>4.2</v>
      </c>
      <c r="C534" s="40" t="str">
        <f t="shared" si="85"/>
        <v>Informe Interactivo 7 - Letonia</v>
      </c>
      <c r="D534" s="41" t="str">
        <f t="shared" si="83"/>
        <v>https://analytics.zoho.com/open-view/2395394000006204176?ZOHO_CRITERIA=%22Trasposicion_4.2%22.%22C%C3%B3digo_Pa%C3%ADs%22%20%3D%20'102'</v>
      </c>
      <c r="E534" s="42">
        <f t="shared" si="87"/>
        <v>86</v>
      </c>
      <c r="F534" s="43" t="str">
        <f t="shared" si="87"/>
        <v>Informe Interactivo 7</v>
      </c>
      <c r="G534" s="43" t="str">
        <f t="shared" si="87"/>
        <v>Destino</v>
      </c>
      <c r="H534" s="43" t="str">
        <f t="shared" si="87"/>
        <v>Valor de exportación (USD)</v>
      </c>
      <c r="I534" s="47">
        <v>102</v>
      </c>
      <c r="J534" s="45" t="s">
        <v>174</v>
      </c>
      <c r="K534" s="46" t="str">
        <f t="shared" si="88"/>
        <v>Informe Interactivo 7 - Letonia</v>
      </c>
      <c r="V534" t="s">
        <v>286</v>
      </c>
    </row>
    <row r="535" spans="1:22" x14ac:dyDescent="0.35">
      <c r="A535" s="39">
        <f t="shared" si="89"/>
        <v>214</v>
      </c>
      <c r="B535" s="39">
        <f t="shared" si="81"/>
        <v>4.2</v>
      </c>
      <c r="C535" s="40" t="str">
        <f t="shared" si="85"/>
        <v>Informe Interactivo 7 - Líbano</v>
      </c>
      <c r="D535" s="41" t="str">
        <f t="shared" si="83"/>
        <v>https://analytics.zoho.com/open-view/2395394000006204176?ZOHO_CRITERIA=%22Trasposicion_4.2%22.%22C%C3%B3digo_Pa%C3%ADs%22%20%3D%20'103'</v>
      </c>
      <c r="E535" s="42">
        <f t="shared" si="87"/>
        <v>86</v>
      </c>
      <c r="F535" s="43" t="str">
        <f t="shared" si="87"/>
        <v>Informe Interactivo 7</v>
      </c>
      <c r="G535" s="43" t="str">
        <f t="shared" si="87"/>
        <v>Destino</v>
      </c>
      <c r="H535" s="43" t="str">
        <f t="shared" si="87"/>
        <v>Valor de exportación (USD)</v>
      </c>
      <c r="I535" s="47">
        <v>103</v>
      </c>
      <c r="J535" s="45" t="s">
        <v>166</v>
      </c>
      <c r="K535" s="46" t="str">
        <f t="shared" si="88"/>
        <v>Informe Interactivo 7 - Líbano</v>
      </c>
      <c r="V535" t="s">
        <v>286</v>
      </c>
    </row>
    <row r="536" spans="1:22" x14ac:dyDescent="0.35">
      <c r="A536" s="39">
        <f t="shared" si="89"/>
        <v>215</v>
      </c>
      <c r="B536" s="39">
        <f t="shared" si="81"/>
        <v>4.2</v>
      </c>
      <c r="C536" s="40" t="str">
        <f t="shared" si="85"/>
        <v>Informe Interactivo 7 - Libia</v>
      </c>
      <c r="D536" s="41" t="str">
        <f t="shared" si="83"/>
        <v>https://analytics.zoho.com/open-view/2395394000006204176?ZOHO_CRITERIA=%22Trasposicion_4.2%22.%22C%C3%B3digo_Pa%C3%ADs%22%20%3D%20'105'</v>
      </c>
      <c r="E536" s="42">
        <f t="shared" si="87"/>
        <v>86</v>
      </c>
      <c r="F536" s="43" t="str">
        <f t="shared" si="87"/>
        <v>Informe Interactivo 7</v>
      </c>
      <c r="G536" s="43" t="str">
        <f t="shared" si="87"/>
        <v>Destino</v>
      </c>
      <c r="H536" s="43" t="str">
        <f t="shared" si="87"/>
        <v>Valor de exportación (USD)</v>
      </c>
      <c r="I536" s="47">
        <v>105</v>
      </c>
      <c r="J536" s="45" t="s">
        <v>168</v>
      </c>
      <c r="K536" s="46" t="str">
        <f t="shared" si="88"/>
        <v>Informe Interactivo 7 - Libia</v>
      </c>
      <c r="V536" t="s">
        <v>286</v>
      </c>
    </row>
    <row r="537" spans="1:22" x14ac:dyDescent="0.35">
      <c r="A537" s="39">
        <f t="shared" si="89"/>
        <v>216</v>
      </c>
      <c r="B537" s="39">
        <f t="shared" si="81"/>
        <v>4.2</v>
      </c>
      <c r="C537" s="40" t="str">
        <f t="shared" si="85"/>
        <v>Informe Interactivo 7 - Lituania</v>
      </c>
      <c r="D537" s="41" t="str">
        <f t="shared" si="83"/>
        <v>https://analytics.zoho.com/open-view/2395394000006204176?ZOHO_CRITERIA=%22Trasposicion_4.2%22.%22C%C3%B3digo_Pa%C3%ADs%22%20%3D%20'107'</v>
      </c>
      <c r="E537" s="42">
        <f t="shared" si="87"/>
        <v>86</v>
      </c>
      <c r="F537" s="43" t="str">
        <f t="shared" si="87"/>
        <v>Informe Interactivo 7</v>
      </c>
      <c r="G537" s="43" t="str">
        <f t="shared" si="87"/>
        <v>Destino</v>
      </c>
      <c r="H537" s="43" t="str">
        <f t="shared" si="87"/>
        <v>Valor de exportación (USD)</v>
      </c>
      <c r="I537" s="47">
        <v>107</v>
      </c>
      <c r="J537" s="45" t="s">
        <v>172</v>
      </c>
      <c r="K537" s="46" t="str">
        <f t="shared" si="88"/>
        <v>Informe Interactivo 7 - Lituania</v>
      </c>
      <c r="V537" t="s">
        <v>286</v>
      </c>
    </row>
    <row r="538" spans="1:22" x14ac:dyDescent="0.35">
      <c r="A538" s="39">
        <f t="shared" si="89"/>
        <v>217</v>
      </c>
      <c r="B538" s="39">
        <f t="shared" si="81"/>
        <v>4.2</v>
      </c>
      <c r="C538" s="40" t="str">
        <f t="shared" si="85"/>
        <v>Informe Interactivo 7 - Malasia</v>
      </c>
      <c r="D538" s="41" t="str">
        <f t="shared" si="83"/>
        <v>https://analytics.zoho.com/open-view/2395394000006204176?ZOHO_CRITERIA=%22Trasposicion_4.2%22.%22C%C3%B3digo_Pa%C3%ADs%22%20%3D%20'111'</v>
      </c>
      <c r="E538" s="42">
        <f t="shared" si="87"/>
        <v>86</v>
      </c>
      <c r="F538" s="43" t="str">
        <f t="shared" si="87"/>
        <v>Informe Interactivo 7</v>
      </c>
      <c r="G538" s="43" t="str">
        <f t="shared" si="87"/>
        <v>Destino</v>
      </c>
      <c r="H538" s="43" t="str">
        <f t="shared" si="87"/>
        <v>Valor de exportación (USD)</v>
      </c>
      <c r="I538" s="47">
        <v>111</v>
      </c>
      <c r="J538" s="45" t="s">
        <v>184</v>
      </c>
      <c r="K538" s="46" t="str">
        <f t="shared" si="88"/>
        <v>Informe Interactivo 7 - Malasia</v>
      </c>
      <c r="V538" t="s">
        <v>286</v>
      </c>
    </row>
    <row r="539" spans="1:22" x14ac:dyDescent="0.35">
      <c r="A539" s="39">
        <f t="shared" si="89"/>
        <v>218</v>
      </c>
      <c r="B539" s="39">
        <f t="shared" si="81"/>
        <v>4.2</v>
      </c>
      <c r="C539" s="40" t="str">
        <f t="shared" si="85"/>
        <v>Informe Interactivo 7 - Malaui</v>
      </c>
      <c r="D539" s="41" t="str">
        <f t="shared" si="83"/>
        <v>https://analytics.zoho.com/open-view/2395394000006204176?ZOHO_CRITERIA=%22Trasposicion_4.2%22.%22C%C3%B3digo_Pa%C3%ADs%22%20%3D%20'112'</v>
      </c>
      <c r="E539" s="42">
        <f t="shared" si="87"/>
        <v>86</v>
      </c>
      <c r="F539" s="43" t="str">
        <f t="shared" si="87"/>
        <v>Informe Interactivo 7</v>
      </c>
      <c r="G539" s="43" t="str">
        <f t="shared" si="87"/>
        <v>Destino</v>
      </c>
      <c r="H539" s="43" t="str">
        <f t="shared" si="87"/>
        <v>Valor de exportación (USD)</v>
      </c>
      <c r="I539" s="47">
        <v>112</v>
      </c>
      <c r="J539" s="45" t="s">
        <v>182</v>
      </c>
      <c r="K539" s="46" t="str">
        <f t="shared" si="88"/>
        <v>Informe Interactivo 7 - Malaui</v>
      </c>
      <c r="V539" t="s">
        <v>286</v>
      </c>
    </row>
    <row r="540" spans="1:22" x14ac:dyDescent="0.35">
      <c r="A540" s="39">
        <f t="shared" si="89"/>
        <v>219</v>
      </c>
      <c r="B540" s="39">
        <f t="shared" ref="B540:B603" si="90">+B539</f>
        <v>4.2</v>
      </c>
      <c r="C540" s="40" t="str">
        <f t="shared" si="85"/>
        <v>Informe Interactivo 7 - Marruecos</v>
      </c>
      <c r="D540" s="41" t="str">
        <f t="shared" si="83"/>
        <v>https://analytics.zoho.com/open-view/2395394000006204176?ZOHO_CRITERIA=%22Trasposicion_4.2%22.%22C%C3%B3digo_Pa%C3%ADs%22%20%3D%20'116'</v>
      </c>
      <c r="E540" s="42">
        <f t="shared" ref="E540:H555" si="91">+E539</f>
        <v>86</v>
      </c>
      <c r="F540" s="43" t="str">
        <f t="shared" si="91"/>
        <v>Informe Interactivo 7</v>
      </c>
      <c r="G540" s="43" t="str">
        <f t="shared" si="91"/>
        <v>Destino</v>
      </c>
      <c r="H540" s="43" t="str">
        <f t="shared" si="91"/>
        <v>Valor de exportación (USD)</v>
      </c>
      <c r="I540" s="47">
        <v>116</v>
      </c>
      <c r="J540" s="45" t="s">
        <v>76</v>
      </c>
      <c r="K540" s="46" t="str">
        <f t="shared" si="88"/>
        <v>Informe Interactivo 7 - Marruecos</v>
      </c>
      <c r="V540" t="s">
        <v>286</v>
      </c>
    </row>
    <row r="541" spans="1:22" x14ac:dyDescent="0.35">
      <c r="A541" s="39">
        <f t="shared" si="89"/>
        <v>220</v>
      </c>
      <c r="B541" s="39">
        <f t="shared" si="90"/>
        <v>4.2</v>
      </c>
      <c r="C541" s="40" t="str">
        <f t="shared" si="85"/>
        <v>Informe Interactivo 7 - México</v>
      </c>
      <c r="D541" s="41" t="str">
        <f t="shared" si="83"/>
        <v>https://analytics.zoho.com/open-view/2395394000006204176?ZOHO_CRITERIA=%22Trasposicion_4.2%22.%22C%C3%B3digo_Pa%C3%ADs%22%20%3D%20'119'</v>
      </c>
      <c r="E541" s="42">
        <f t="shared" si="91"/>
        <v>86</v>
      </c>
      <c r="F541" s="43" t="str">
        <f t="shared" si="91"/>
        <v>Informe Interactivo 7</v>
      </c>
      <c r="G541" s="43" t="str">
        <f t="shared" si="91"/>
        <v>Destino</v>
      </c>
      <c r="H541" s="43" t="str">
        <f t="shared" si="91"/>
        <v>Valor de exportación (USD)</v>
      </c>
      <c r="I541" s="47">
        <v>119</v>
      </c>
      <c r="J541" s="45" t="s">
        <v>178</v>
      </c>
      <c r="K541" s="46" t="str">
        <f t="shared" si="88"/>
        <v>Informe Interactivo 7 - México</v>
      </c>
      <c r="V541" t="s">
        <v>286</v>
      </c>
    </row>
    <row r="542" spans="1:22" x14ac:dyDescent="0.35">
      <c r="A542" s="39">
        <f t="shared" si="89"/>
        <v>221</v>
      </c>
      <c r="B542" s="39">
        <f t="shared" si="90"/>
        <v>4.2</v>
      </c>
      <c r="C542" s="40" t="str">
        <f t="shared" si="85"/>
        <v>Informe Interactivo 7 - Nicaragua</v>
      </c>
      <c r="D542" s="41" t="str">
        <f t="shared" si="83"/>
        <v>https://analytics.zoho.com/open-view/2395394000006204176?ZOHO_CRITERIA=%22Trasposicion_4.2%22.%22C%C3%B3digo_Pa%C3%ADs%22%20%3D%20'129'</v>
      </c>
      <c r="E542" s="42">
        <f t="shared" si="91"/>
        <v>86</v>
      </c>
      <c r="F542" s="43" t="str">
        <f t="shared" si="91"/>
        <v>Informe Interactivo 7</v>
      </c>
      <c r="G542" s="43" t="str">
        <f t="shared" si="91"/>
        <v>Destino</v>
      </c>
      <c r="H542" s="43" t="str">
        <f t="shared" si="91"/>
        <v>Valor de exportación (USD)</v>
      </c>
      <c r="I542" s="47">
        <v>129</v>
      </c>
      <c r="J542" s="45" t="s">
        <v>188</v>
      </c>
      <c r="K542" s="46" t="str">
        <f t="shared" si="88"/>
        <v>Informe Interactivo 7 - Nicaragua</v>
      </c>
      <c r="V542" t="s">
        <v>286</v>
      </c>
    </row>
    <row r="543" spans="1:22" x14ac:dyDescent="0.35">
      <c r="A543" s="39">
        <f t="shared" si="89"/>
        <v>222</v>
      </c>
      <c r="B543" s="39">
        <f t="shared" si="90"/>
        <v>4.2</v>
      </c>
      <c r="C543" s="40" t="str">
        <f t="shared" si="85"/>
        <v>Informe Interactivo 7 - Noruega</v>
      </c>
      <c r="D543" s="41" t="str">
        <f t="shared" si="83"/>
        <v>https://analytics.zoho.com/open-view/2395394000006204176?ZOHO_CRITERIA=%22Trasposicion_4.2%22.%22C%C3%B3digo_Pa%C3%ADs%22%20%3D%20'132'</v>
      </c>
      <c r="E543" s="42">
        <f t="shared" si="91"/>
        <v>86</v>
      </c>
      <c r="F543" s="43" t="str">
        <f t="shared" si="91"/>
        <v>Informe Interactivo 7</v>
      </c>
      <c r="G543" s="43" t="str">
        <f t="shared" si="91"/>
        <v>Destino</v>
      </c>
      <c r="H543" s="43" t="str">
        <f t="shared" si="91"/>
        <v>Valor de exportación (USD)</v>
      </c>
      <c r="I543" s="47">
        <v>132</v>
      </c>
      <c r="J543" s="45" t="s">
        <v>192</v>
      </c>
      <c r="K543" s="46" t="str">
        <f t="shared" si="88"/>
        <v>Informe Interactivo 7 - Noruega</v>
      </c>
      <c r="V543" t="s">
        <v>286</v>
      </c>
    </row>
    <row r="544" spans="1:22" x14ac:dyDescent="0.35">
      <c r="A544" s="39">
        <f t="shared" si="89"/>
        <v>223</v>
      </c>
      <c r="B544" s="39">
        <f t="shared" si="90"/>
        <v>4.2</v>
      </c>
      <c r="C544" s="40" t="str">
        <f t="shared" si="85"/>
        <v>Informe Interactivo 7 - Nueva Zelanda</v>
      </c>
      <c r="D544" s="41" t="str">
        <f t="shared" si="83"/>
        <v>https://analytics.zoho.com/open-view/2395394000006204176?ZOHO_CRITERIA=%22Trasposicion_4.2%22.%22C%C3%B3digo_Pa%C3%ADs%22%20%3D%20'133'</v>
      </c>
      <c r="E544" s="42">
        <f t="shared" si="91"/>
        <v>86</v>
      </c>
      <c r="F544" s="43" t="str">
        <f t="shared" si="91"/>
        <v>Informe Interactivo 7</v>
      </c>
      <c r="G544" s="43" t="str">
        <f t="shared" si="91"/>
        <v>Destino</v>
      </c>
      <c r="H544" s="43" t="str">
        <f t="shared" si="91"/>
        <v>Valor de exportación (USD)</v>
      </c>
      <c r="I544" s="47">
        <v>133</v>
      </c>
      <c r="J544" s="45" t="s">
        <v>194</v>
      </c>
      <c r="K544" s="46" t="str">
        <f t="shared" si="88"/>
        <v>Informe Interactivo 7 - Nueva Zelanda</v>
      </c>
      <c r="V544" t="s">
        <v>286</v>
      </c>
    </row>
    <row r="545" spans="1:22" x14ac:dyDescent="0.35">
      <c r="A545" s="39">
        <f t="shared" si="89"/>
        <v>224</v>
      </c>
      <c r="B545" s="39">
        <f t="shared" si="90"/>
        <v>4.2</v>
      </c>
      <c r="C545" s="40" t="str">
        <f t="shared" si="85"/>
        <v>Informe Interactivo 7 - Omán</v>
      </c>
      <c r="D545" s="41" t="str">
        <f t="shared" si="83"/>
        <v>https://analytics.zoho.com/open-view/2395394000006204176?ZOHO_CRITERIA=%22Trasposicion_4.2%22.%22C%C3%B3digo_Pa%C3%ADs%22%20%3D%20'134'</v>
      </c>
      <c r="E545" s="42">
        <f t="shared" si="91"/>
        <v>86</v>
      </c>
      <c r="F545" s="43" t="str">
        <f t="shared" si="91"/>
        <v>Informe Interactivo 7</v>
      </c>
      <c r="G545" s="43" t="str">
        <f t="shared" si="91"/>
        <v>Destino</v>
      </c>
      <c r="H545" s="43" t="str">
        <f t="shared" si="91"/>
        <v>Valor de exportación (USD)</v>
      </c>
      <c r="I545" s="47">
        <v>134</v>
      </c>
      <c r="J545" s="45" t="s">
        <v>196</v>
      </c>
      <c r="K545" s="46" t="str">
        <f t="shared" si="88"/>
        <v>Informe Interactivo 7 - Omán</v>
      </c>
      <c r="V545" t="s">
        <v>286</v>
      </c>
    </row>
    <row r="546" spans="1:22" x14ac:dyDescent="0.35">
      <c r="A546" s="39">
        <f t="shared" si="89"/>
        <v>225</v>
      </c>
      <c r="B546" s="39">
        <f t="shared" si="90"/>
        <v>4.2</v>
      </c>
      <c r="C546" s="40" t="str">
        <f t="shared" si="85"/>
        <v>Informe Interactivo 7 - Países Bajos</v>
      </c>
      <c r="D546" s="41" t="str">
        <f t="shared" si="83"/>
        <v>https://analytics.zoho.com/open-view/2395394000006204176?ZOHO_CRITERIA=%22Trasposicion_4.2%22.%22C%C3%B3digo_Pa%C3%ADs%22%20%3D%20'135'</v>
      </c>
      <c r="E546" s="42">
        <f t="shared" si="91"/>
        <v>86</v>
      </c>
      <c r="F546" s="43" t="str">
        <f t="shared" si="91"/>
        <v>Informe Interactivo 7</v>
      </c>
      <c r="G546" s="43" t="str">
        <f t="shared" si="91"/>
        <v>Destino</v>
      </c>
      <c r="H546" s="43" t="str">
        <f t="shared" si="91"/>
        <v>Valor de exportación (USD)</v>
      </c>
      <c r="I546" s="47">
        <v>135</v>
      </c>
      <c r="J546" s="45" t="s">
        <v>190</v>
      </c>
      <c r="K546" s="46" t="str">
        <f t="shared" si="88"/>
        <v>Informe Interactivo 7 - Países Bajos</v>
      </c>
      <c r="V546" t="s">
        <v>286</v>
      </c>
    </row>
    <row r="547" spans="1:22" x14ac:dyDescent="0.35">
      <c r="A547" s="39">
        <f t="shared" si="89"/>
        <v>226</v>
      </c>
      <c r="B547" s="39">
        <f t="shared" si="90"/>
        <v>4.2</v>
      </c>
      <c r="C547" s="40" t="str">
        <f t="shared" si="85"/>
        <v>Informe Interactivo 7 - Panamá</v>
      </c>
      <c r="D547" s="41" t="str">
        <f t="shared" si="83"/>
        <v>https://analytics.zoho.com/open-view/2395394000006204176?ZOHO_CRITERIA=%22Trasposicion_4.2%22.%22C%C3%B3digo_Pa%C3%ADs%22%20%3D%20'139'</v>
      </c>
      <c r="E547" s="42">
        <f t="shared" si="91"/>
        <v>86</v>
      </c>
      <c r="F547" s="43" t="str">
        <f t="shared" si="91"/>
        <v>Informe Interactivo 7</v>
      </c>
      <c r="G547" s="43" t="str">
        <f t="shared" si="91"/>
        <v>Destino</v>
      </c>
      <c r="H547" s="43" t="str">
        <f t="shared" si="91"/>
        <v>Valor de exportación (USD)</v>
      </c>
      <c r="I547" s="47">
        <v>139</v>
      </c>
      <c r="J547" s="45" t="s">
        <v>198</v>
      </c>
      <c r="K547" s="46" t="str">
        <f t="shared" si="88"/>
        <v>Informe Interactivo 7 - Panamá</v>
      </c>
      <c r="V547" t="s">
        <v>286</v>
      </c>
    </row>
    <row r="548" spans="1:22" x14ac:dyDescent="0.35">
      <c r="A548" s="39">
        <f t="shared" si="89"/>
        <v>227</v>
      </c>
      <c r="B548" s="39">
        <f t="shared" si="90"/>
        <v>4.2</v>
      </c>
      <c r="C548" s="40" t="str">
        <f t="shared" si="85"/>
        <v>Informe Interactivo 7 - Paraguay</v>
      </c>
      <c r="D548" s="41" t="str">
        <f t="shared" si="83"/>
        <v>https://analytics.zoho.com/open-view/2395394000006204176?ZOHO_CRITERIA=%22Trasposicion_4.2%22.%22C%C3%B3digo_Pa%C3%ADs%22%20%3D%20'141'</v>
      </c>
      <c r="E548" s="42">
        <f t="shared" si="91"/>
        <v>86</v>
      </c>
      <c r="F548" s="43" t="str">
        <f t="shared" si="91"/>
        <v>Informe Interactivo 7</v>
      </c>
      <c r="G548" s="43" t="str">
        <f t="shared" si="91"/>
        <v>Destino</v>
      </c>
      <c r="H548" s="43" t="str">
        <f t="shared" si="91"/>
        <v>Valor de exportación (USD)</v>
      </c>
      <c r="I548" s="47">
        <v>141</v>
      </c>
      <c r="J548" s="45" t="s">
        <v>210</v>
      </c>
      <c r="K548" s="46" t="str">
        <f t="shared" si="88"/>
        <v>Informe Interactivo 7 - Paraguay</v>
      </c>
      <c r="V548" t="s">
        <v>286</v>
      </c>
    </row>
    <row r="549" spans="1:22" x14ac:dyDescent="0.35">
      <c r="A549" s="39">
        <f t="shared" si="89"/>
        <v>228</v>
      </c>
      <c r="B549" s="39">
        <f t="shared" si="90"/>
        <v>4.2</v>
      </c>
      <c r="C549" s="40" t="str">
        <f t="shared" si="85"/>
        <v>Informe Interactivo 7 - Perú</v>
      </c>
      <c r="D549" s="41" t="str">
        <f t="shared" ref="D549:D574" si="92">+"https://analytics.zoho.com/open-view/2395394000006204176?ZOHO_CRITERIA=%22Trasposicion_4.2%22.%22C%C3%B3digo_Pa%C3%ADs%22%20%3D%20'"&amp;I549&amp;"'"</f>
        <v>https://analytics.zoho.com/open-view/2395394000006204176?ZOHO_CRITERIA=%22Trasposicion_4.2%22.%22C%C3%B3digo_Pa%C3%ADs%22%20%3D%20'142'</v>
      </c>
      <c r="E549" s="42">
        <f t="shared" si="91"/>
        <v>86</v>
      </c>
      <c r="F549" s="43" t="str">
        <f t="shared" si="91"/>
        <v>Informe Interactivo 7</v>
      </c>
      <c r="G549" s="43" t="str">
        <f t="shared" si="91"/>
        <v>Destino</v>
      </c>
      <c r="H549" s="43" t="str">
        <f t="shared" si="91"/>
        <v>Valor de exportación (USD)</v>
      </c>
      <c r="I549" s="47">
        <v>142</v>
      </c>
      <c r="J549" s="45" t="s">
        <v>200</v>
      </c>
      <c r="K549" s="46" t="str">
        <f t="shared" si="88"/>
        <v>Informe Interactivo 7 - Perú</v>
      </c>
      <c r="V549" t="s">
        <v>286</v>
      </c>
    </row>
    <row r="550" spans="1:22" x14ac:dyDescent="0.35">
      <c r="A550" s="39">
        <f t="shared" si="89"/>
        <v>229</v>
      </c>
      <c r="B550" s="39">
        <f t="shared" si="90"/>
        <v>4.2</v>
      </c>
      <c r="C550" s="40" t="str">
        <f t="shared" si="85"/>
        <v>Informe Interactivo 7 - Polonia</v>
      </c>
      <c r="D550" s="41" t="str">
        <f t="shared" si="92"/>
        <v>https://analytics.zoho.com/open-view/2395394000006204176?ZOHO_CRITERIA=%22Trasposicion_4.2%22.%22C%C3%B3digo_Pa%C3%ADs%22%20%3D%20'143'</v>
      </c>
      <c r="E550" s="42">
        <f t="shared" si="91"/>
        <v>86</v>
      </c>
      <c r="F550" s="43" t="str">
        <f t="shared" si="91"/>
        <v>Informe Interactivo 7</v>
      </c>
      <c r="G550" s="43" t="str">
        <f t="shared" si="91"/>
        <v>Destino</v>
      </c>
      <c r="H550" s="43" t="str">
        <f t="shared" si="91"/>
        <v>Valor de exportación (USD)</v>
      </c>
      <c r="I550" s="47">
        <v>143</v>
      </c>
      <c r="J550" s="45" t="s">
        <v>204</v>
      </c>
      <c r="K550" s="46" t="str">
        <f t="shared" si="88"/>
        <v>Informe Interactivo 7 - Polonia</v>
      </c>
      <c r="V550" t="s">
        <v>286</v>
      </c>
    </row>
    <row r="551" spans="1:22" x14ac:dyDescent="0.35">
      <c r="A551" s="39">
        <f t="shared" si="89"/>
        <v>230</v>
      </c>
      <c r="B551" s="39">
        <f t="shared" si="90"/>
        <v>4.2</v>
      </c>
      <c r="C551" s="40" t="str">
        <f t="shared" si="85"/>
        <v>Informe Interactivo 7 - Portugal</v>
      </c>
      <c r="D551" s="41" t="str">
        <f t="shared" si="92"/>
        <v>https://analytics.zoho.com/open-view/2395394000006204176?ZOHO_CRITERIA=%22Trasposicion_4.2%22.%22C%C3%B3digo_Pa%C3%ADs%22%20%3D%20'144'</v>
      </c>
      <c r="E551" s="42">
        <f t="shared" si="91"/>
        <v>86</v>
      </c>
      <c r="F551" s="43" t="str">
        <f t="shared" si="91"/>
        <v>Informe Interactivo 7</v>
      </c>
      <c r="G551" s="43" t="str">
        <f t="shared" si="91"/>
        <v>Destino</v>
      </c>
      <c r="H551" s="43" t="str">
        <f t="shared" si="91"/>
        <v>Valor de exportación (USD)</v>
      </c>
      <c r="I551" s="47">
        <v>144</v>
      </c>
      <c r="J551" s="45" t="s">
        <v>208</v>
      </c>
      <c r="K551" s="46" t="str">
        <f t="shared" si="88"/>
        <v>Informe Interactivo 7 - Portugal</v>
      </c>
      <c r="V551" t="s">
        <v>286</v>
      </c>
    </row>
    <row r="552" spans="1:22" x14ac:dyDescent="0.35">
      <c r="A552" s="39">
        <f t="shared" si="89"/>
        <v>231</v>
      </c>
      <c r="B552" s="39">
        <f t="shared" si="90"/>
        <v>4.2</v>
      </c>
      <c r="C552" s="40" t="str">
        <f t="shared" si="85"/>
        <v>Informe Interactivo 7 - Reino Unido</v>
      </c>
      <c r="D552" s="41" t="str">
        <f t="shared" si="92"/>
        <v>https://analytics.zoho.com/open-view/2395394000006204176?ZOHO_CRITERIA=%22Trasposicion_4.2%22.%22C%C3%B3digo_Pa%C3%ADs%22%20%3D%20'145'</v>
      </c>
      <c r="E552" s="42">
        <f t="shared" si="91"/>
        <v>86</v>
      </c>
      <c r="F552" s="43" t="str">
        <f t="shared" si="91"/>
        <v>Informe Interactivo 7</v>
      </c>
      <c r="G552" s="43" t="str">
        <f t="shared" si="91"/>
        <v>Destino</v>
      </c>
      <c r="H552" s="43" t="str">
        <f t="shared" si="91"/>
        <v>Valor de exportación (USD)</v>
      </c>
      <c r="I552" s="47">
        <v>145</v>
      </c>
      <c r="J552" s="45" t="s">
        <v>132</v>
      </c>
      <c r="K552" s="46" t="str">
        <f t="shared" si="88"/>
        <v>Informe Interactivo 7 - Reino Unido</v>
      </c>
      <c r="V552" t="s">
        <v>286</v>
      </c>
    </row>
    <row r="553" spans="1:22" x14ac:dyDescent="0.35">
      <c r="A553" s="39">
        <f t="shared" si="89"/>
        <v>232</v>
      </c>
      <c r="B553" s="39">
        <f t="shared" si="90"/>
        <v>4.2</v>
      </c>
      <c r="C553" s="40" t="str">
        <f t="shared" si="85"/>
        <v>Informe Interactivo 7 - República Checa</v>
      </c>
      <c r="D553" s="41" t="str">
        <f t="shared" si="92"/>
        <v>https://analytics.zoho.com/open-view/2395394000006204176?ZOHO_CRITERIA=%22Trasposicion_4.2%22.%22C%C3%B3digo_Pa%C3%ADs%22%20%3D%20'147'</v>
      </c>
      <c r="E553" s="42">
        <f t="shared" si="91"/>
        <v>86</v>
      </c>
      <c r="F553" s="43" t="str">
        <f t="shared" si="91"/>
        <v>Informe Interactivo 7</v>
      </c>
      <c r="G553" s="43" t="str">
        <f t="shared" si="91"/>
        <v>Destino</v>
      </c>
      <c r="H553" s="43" t="str">
        <f t="shared" si="91"/>
        <v>Valor de exportación (USD)</v>
      </c>
      <c r="I553" s="47">
        <v>147</v>
      </c>
      <c r="J553" s="45" t="s">
        <v>112</v>
      </c>
      <c r="K553" s="46" t="str">
        <f t="shared" si="88"/>
        <v>Informe Interactivo 7 - República Checa</v>
      </c>
      <c r="V553" t="s">
        <v>286</v>
      </c>
    </row>
    <row r="554" spans="1:22" x14ac:dyDescent="0.35">
      <c r="A554" s="39">
        <f t="shared" si="89"/>
        <v>233</v>
      </c>
      <c r="B554" s="39">
        <f t="shared" si="90"/>
        <v>4.2</v>
      </c>
      <c r="C554" s="40" t="str">
        <f t="shared" si="85"/>
        <v>Informe Interactivo 7 - República Dominicana</v>
      </c>
      <c r="D554" s="41" t="str">
        <f t="shared" si="92"/>
        <v>https://analytics.zoho.com/open-view/2395394000006204176?ZOHO_CRITERIA=%22Trasposicion_4.2%22.%22C%C3%B3digo_Pa%C3%ADs%22%20%3D%20'149'</v>
      </c>
      <c r="E554" s="42">
        <f t="shared" si="91"/>
        <v>86</v>
      </c>
      <c r="F554" s="43" t="str">
        <f t="shared" si="91"/>
        <v>Informe Interactivo 7</v>
      </c>
      <c r="G554" s="43" t="str">
        <f t="shared" si="91"/>
        <v>Destino</v>
      </c>
      <c r="H554" s="43" t="str">
        <f t="shared" si="91"/>
        <v>Valor de exportación (USD)</v>
      </c>
      <c r="I554" s="47">
        <v>149</v>
      </c>
      <c r="J554" s="45" t="s">
        <v>74</v>
      </c>
      <c r="K554" s="46" t="str">
        <f t="shared" si="88"/>
        <v>Informe Interactivo 7 - República Dominicana</v>
      </c>
      <c r="V554" t="s">
        <v>286</v>
      </c>
    </row>
    <row r="555" spans="1:22" x14ac:dyDescent="0.35">
      <c r="A555" s="39">
        <f t="shared" si="89"/>
        <v>234</v>
      </c>
      <c r="B555" s="39">
        <f t="shared" si="90"/>
        <v>4.2</v>
      </c>
      <c r="C555" s="40" t="str">
        <f t="shared" si="85"/>
        <v>Informe Interactivo 7 - Rumania</v>
      </c>
      <c r="D555" s="41" t="str">
        <f t="shared" si="92"/>
        <v>https://analytics.zoho.com/open-view/2395394000006204176?ZOHO_CRITERIA=%22Trasposicion_4.2%22.%22C%C3%B3digo_Pa%C3%ADs%22%20%3D%20'151'</v>
      </c>
      <c r="E555" s="42">
        <f t="shared" si="91"/>
        <v>86</v>
      </c>
      <c r="F555" s="43" t="str">
        <f t="shared" si="91"/>
        <v>Informe Interactivo 7</v>
      </c>
      <c r="G555" s="43" t="str">
        <f t="shared" si="91"/>
        <v>Destino</v>
      </c>
      <c r="H555" s="43" t="str">
        <f t="shared" si="91"/>
        <v>Valor de exportación (USD)</v>
      </c>
      <c r="I555" s="47">
        <v>151</v>
      </c>
      <c r="J555" s="45" t="s">
        <v>212</v>
      </c>
      <c r="K555" s="46" t="str">
        <f t="shared" si="88"/>
        <v>Informe Interactivo 7 - Rumania</v>
      </c>
      <c r="V555" t="s">
        <v>286</v>
      </c>
    </row>
    <row r="556" spans="1:22" x14ac:dyDescent="0.35">
      <c r="A556" s="39">
        <f t="shared" si="89"/>
        <v>235</v>
      </c>
      <c r="B556" s="39">
        <f t="shared" si="90"/>
        <v>4.2</v>
      </c>
      <c r="C556" s="40" t="str">
        <f t="shared" si="85"/>
        <v>Informe Interactivo 7 - Rusia</v>
      </c>
      <c r="D556" s="41" t="str">
        <f t="shared" si="92"/>
        <v>https://analytics.zoho.com/open-view/2395394000006204176?ZOHO_CRITERIA=%22Trasposicion_4.2%22.%22C%C3%B3digo_Pa%C3%ADs%22%20%3D%20'152'</v>
      </c>
      <c r="E556" s="42">
        <f t="shared" ref="E556:H571" si="93">+E555</f>
        <v>86</v>
      </c>
      <c r="F556" s="43" t="str">
        <f t="shared" si="93"/>
        <v>Informe Interactivo 7</v>
      </c>
      <c r="G556" s="43" t="str">
        <f t="shared" si="93"/>
        <v>Destino</v>
      </c>
      <c r="H556" s="43" t="str">
        <f t="shared" si="93"/>
        <v>Valor de exportación (USD)</v>
      </c>
      <c r="I556" s="47">
        <v>152</v>
      </c>
      <c r="J556" s="45" t="s">
        <v>214</v>
      </c>
      <c r="K556" s="46" t="str">
        <f t="shared" si="88"/>
        <v>Informe Interactivo 7 - Rusia</v>
      </c>
      <c r="V556" t="s">
        <v>286</v>
      </c>
    </row>
    <row r="557" spans="1:22" x14ac:dyDescent="0.35">
      <c r="A557" s="39">
        <f t="shared" si="89"/>
        <v>236</v>
      </c>
      <c r="B557" s="39">
        <f t="shared" si="90"/>
        <v>4.2</v>
      </c>
      <c r="C557" s="40" t="str">
        <f t="shared" si="85"/>
        <v>Informe Interactivo 7 - Singapur</v>
      </c>
      <c r="D557" s="41" t="str">
        <f t="shared" si="92"/>
        <v>https://analytics.zoho.com/open-view/2395394000006204176?ZOHO_CRITERIA=%22Trasposicion_4.2%22.%22C%C3%B3digo_Pa%C3%ADs%22%20%3D%20'163'</v>
      </c>
      <c r="E557" s="42">
        <f t="shared" si="93"/>
        <v>86</v>
      </c>
      <c r="F557" s="43" t="str">
        <f t="shared" si="93"/>
        <v>Informe Interactivo 7</v>
      </c>
      <c r="G557" s="43" t="str">
        <f t="shared" si="93"/>
        <v>Destino</v>
      </c>
      <c r="H557" s="43" t="str">
        <f t="shared" si="93"/>
        <v>Valor de exportación (USD)</v>
      </c>
      <c r="I557" s="47">
        <v>163</v>
      </c>
      <c r="J557" s="45" t="s">
        <v>218</v>
      </c>
      <c r="K557" s="46" t="str">
        <f t="shared" si="88"/>
        <v>Informe Interactivo 7 - Singapur</v>
      </c>
      <c r="V557" t="s">
        <v>286</v>
      </c>
    </row>
    <row r="558" spans="1:22" x14ac:dyDescent="0.35">
      <c r="A558" s="39">
        <f t="shared" si="89"/>
        <v>237</v>
      </c>
      <c r="B558" s="39">
        <f t="shared" si="90"/>
        <v>4.2</v>
      </c>
      <c r="C558" s="40" t="str">
        <f t="shared" si="85"/>
        <v>Informe Interactivo 7 - Sri Lanka</v>
      </c>
      <c r="D558" s="41" t="str">
        <f t="shared" si="92"/>
        <v>https://analytics.zoho.com/open-view/2395394000006204176?ZOHO_CRITERIA=%22Trasposicion_4.2%22.%22C%C3%B3digo_Pa%C3%ADs%22%20%3D%20'166'</v>
      </c>
      <c r="E558" s="42">
        <f t="shared" si="93"/>
        <v>86</v>
      </c>
      <c r="F558" s="43" t="str">
        <f t="shared" si="93"/>
        <v>Informe Interactivo 7</v>
      </c>
      <c r="G558" s="43" t="str">
        <f t="shared" si="93"/>
        <v>Destino</v>
      </c>
      <c r="H558" s="43" t="str">
        <f t="shared" si="93"/>
        <v>Valor de exportación (USD)</v>
      </c>
      <c r="I558" s="47">
        <v>166</v>
      </c>
      <c r="J558" s="45" t="s">
        <v>170</v>
      </c>
      <c r="K558" s="46" t="str">
        <f t="shared" si="88"/>
        <v>Informe Interactivo 7 - Sri Lanka</v>
      </c>
      <c r="V558" t="s">
        <v>286</v>
      </c>
    </row>
    <row r="559" spans="1:22" x14ac:dyDescent="0.35">
      <c r="A559" s="39">
        <f t="shared" si="89"/>
        <v>238</v>
      </c>
      <c r="B559" s="39">
        <f t="shared" si="90"/>
        <v>4.2</v>
      </c>
      <c r="C559" s="40" t="str">
        <f t="shared" si="85"/>
        <v>Informe Interactivo 7 - Sudáfrica</v>
      </c>
      <c r="D559" s="41" t="str">
        <f t="shared" si="92"/>
        <v>https://analytics.zoho.com/open-view/2395394000006204176?ZOHO_CRITERIA=%22Trasposicion_4.2%22.%22C%C3%B3digo_Pa%C3%ADs%22%20%3D%20'168'</v>
      </c>
      <c r="E559" s="42">
        <f t="shared" si="93"/>
        <v>86</v>
      </c>
      <c r="F559" s="43" t="str">
        <f t="shared" si="93"/>
        <v>Informe Interactivo 7</v>
      </c>
      <c r="G559" s="43" t="str">
        <f t="shared" si="93"/>
        <v>Destino</v>
      </c>
      <c r="H559" s="43" t="str">
        <f t="shared" si="93"/>
        <v>Valor de exportación (USD)</v>
      </c>
      <c r="I559" s="47">
        <v>168</v>
      </c>
      <c r="J559" s="45" t="s">
        <v>244</v>
      </c>
      <c r="K559" s="46" t="str">
        <f t="shared" si="88"/>
        <v>Informe Interactivo 7 - Sudáfrica</v>
      </c>
      <c r="V559" t="s">
        <v>286</v>
      </c>
    </row>
    <row r="560" spans="1:22" x14ac:dyDescent="0.35">
      <c r="A560" s="39">
        <f t="shared" si="89"/>
        <v>239</v>
      </c>
      <c r="B560" s="39">
        <f t="shared" si="90"/>
        <v>4.2</v>
      </c>
      <c r="C560" s="40" t="str">
        <f t="shared" ref="C560:C623" si="94">+F560&amp;" - "&amp;J560</f>
        <v>Informe Interactivo 7 - Suecia</v>
      </c>
      <c r="D560" s="41" t="str">
        <f t="shared" si="92"/>
        <v>https://analytics.zoho.com/open-view/2395394000006204176?ZOHO_CRITERIA=%22Trasposicion_4.2%22.%22C%C3%B3digo_Pa%C3%ADs%22%20%3D%20'171'</v>
      </c>
      <c r="E560" s="42">
        <f t="shared" si="93"/>
        <v>86</v>
      </c>
      <c r="F560" s="43" t="str">
        <f t="shared" si="93"/>
        <v>Informe Interactivo 7</v>
      </c>
      <c r="G560" s="43" t="str">
        <f t="shared" si="93"/>
        <v>Destino</v>
      </c>
      <c r="H560" s="43" t="str">
        <f t="shared" si="93"/>
        <v>Valor de exportación (USD)</v>
      </c>
      <c r="I560" s="47">
        <v>171</v>
      </c>
      <c r="J560" s="45" t="s">
        <v>226</v>
      </c>
      <c r="K560" s="46" t="str">
        <f t="shared" si="88"/>
        <v>Informe Interactivo 7 - Suecia</v>
      </c>
      <c r="V560" t="s">
        <v>286</v>
      </c>
    </row>
    <row r="561" spans="1:22" x14ac:dyDescent="0.35">
      <c r="A561" s="39">
        <f t="shared" si="89"/>
        <v>240</v>
      </c>
      <c r="B561" s="39">
        <f t="shared" si="90"/>
        <v>4.2</v>
      </c>
      <c r="C561" s="40" t="str">
        <f t="shared" si="94"/>
        <v>Informe Interactivo 7 - Suiza</v>
      </c>
      <c r="D561" s="41" t="str">
        <f t="shared" si="92"/>
        <v>https://analytics.zoho.com/open-view/2395394000006204176?ZOHO_CRITERIA=%22Trasposicion_4.2%22.%22C%C3%B3digo_Pa%C3%ADs%22%20%3D%20'172'</v>
      </c>
      <c r="E561" s="42">
        <f t="shared" si="93"/>
        <v>86</v>
      </c>
      <c r="F561" s="43" t="str">
        <f t="shared" si="93"/>
        <v>Informe Interactivo 7</v>
      </c>
      <c r="G561" s="43" t="str">
        <f t="shared" si="93"/>
        <v>Destino</v>
      </c>
      <c r="H561" s="43" t="str">
        <f t="shared" si="93"/>
        <v>Valor de exportación (USD)</v>
      </c>
      <c r="I561" s="47">
        <v>172</v>
      </c>
      <c r="J561" s="45" t="s">
        <v>102</v>
      </c>
      <c r="K561" s="46" t="str">
        <f t="shared" si="88"/>
        <v>Informe Interactivo 7 - Suiza</v>
      </c>
      <c r="V561" t="s">
        <v>286</v>
      </c>
    </row>
    <row r="562" spans="1:22" x14ac:dyDescent="0.35">
      <c r="A562" s="39">
        <f t="shared" si="89"/>
        <v>241</v>
      </c>
      <c r="B562" s="39">
        <f t="shared" si="90"/>
        <v>4.2</v>
      </c>
      <c r="C562" s="40" t="str">
        <f t="shared" si="94"/>
        <v>Informe Interactivo 7 - Tailandia</v>
      </c>
      <c r="D562" s="41" t="str">
        <f t="shared" si="92"/>
        <v>https://analytics.zoho.com/open-view/2395394000006204176?ZOHO_CRITERIA=%22Trasposicion_4.2%22.%22C%C3%B3digo_Pa%C3%ADs%22%20%3D%20'174'</v>
      </c>
      <c r="E562" s="42">
        <f t="shared" si="93"/>
        <v>86</v>
      </c>
      <c r="F562" s="43" t="str">
        <f t="shared" si="93"/>
        <v>Informe Interactivo 7</v>
      </c>
      <c r="G562" s="43" t="str">
        <f t="shared" si="93"/>
        <v>Destino</v>
      </c>
      <c r="H562" s="43" t="str">
        <f t="shared" si="93"/>
        <v>Valor de exportación (USD)</v>
      </c>
      <c r="I562" s="47">
        <v>174</v>
      </c>
      <c r="J562" s="45" t="s">
        <v>228</v>
      </c>
      <c r="K562" s="46" t="str">
        <f t="shared" si="88"/>
        <v>Informe Interactivo 7 - Tailandia</v>
      </c>
      <c r="V562" t="s">
        <v>286</v>
      </c>
    </row>
    <row r="563" spans="1:22" x14ac:dyDescent="0.35">
      <c r="A563" s="39">
        <f t="shared" si="89"/>
        <v>242</v>
      </c>
      <c r="B563" s="39">
        <f t="shared" si="90"/>
        <v>4.2</v>
      </c>
      <c r="C563" s="40" t="str">
        <f t="shared" si="94"/>
        <v>Informe Interactivo 7 - Taiwán</v>
      </c>
      <c r="D563" s="41" t="str">
        <f t="shared" si="92"/>
        <v>https://analytics.zoho.com/open-view/2395394000006204176?ZOHO_CRITERIA=%22Trasposicion_4.2%22.%22C%C3%B3digo_Pa%C3%ADs%22%20%3D%20'175'</v>
      </c>
      <c r="E563" s="42">
        <f t="shared" si="93"/>
        <v>86</v>
      </c>
      <c r="F563" s="43" t="str">
        <f t="shared" si="93"/>
        <v>Informe Interactivo 7</v>
      </c>
      <c r="G563" s="43" t="str">
        <f t="shared" si="93"/>
        <v>Destino</v>
      </c>
      <c r="H563" s="43" t="str">
        <f t="shared" si="93"/>
        <v>Valor de exportación (USD)</v>
      </c>
      <c r="I563" s="47">
        <v>175</v>
      </c>
      <c r="J563" s="45" t="s">
        <v>232</v>
      </c>
      <c r="K563" s="46" t="str">
        <f t="shared" si="88"/>
        <v>Informe Interactivo 7 - Taiwán</v>
      </c>
      <c r="V563" t="s">
        <v>286</v>
      </c>
    </row>
    <row r="564" spans="1:22" x14ac:dyDescent="0.35">
      <c r="A564" s="39">
        <f t="shared" si="89"/>
        <v>243</v>
      </c>
      <c r="B564" s="39">
        <f t="shared" si="90"/>
        <v>4.2</v>
      </c>
      <c r="C564" s="40" t="str">
        <f t="shared" si="94"/>
        <v>Informe Interactivo 7 - Turquía</v>
      </c>
      <c r="D564" s="41" t="str">
        <f t="shared" si="92"/>
        <v>https://analytics.zoho.com/open-view/2395394000006204176?ZOHO_CRITERIA=%22Trasposicion_4.2%22.%22C%C3%B3digo_Pa%C3%ADs%22%20%3D%20'184'</v>
      </c>
      <c r="E564" s="42">
        <f t="shared" si="93"/>
        <v>86</v>
      </c>
      <c r="F564" s="43" t="str">
        <f t="shared" si="93"/>
        <v>Informe Interactivo 7</v>
      </c>
      <c r="G564" s="43" t="str">
        <f t="shared" si="93"/>
        <v>Destino</v>
      </c>
      <c r="H564" s="43" t="str">
        <f t="shared" si="93"/>
        <v>Valor de exportación (USD)</v>
      </c>
      <c r="I564" s="47">
        <v>184</v>
      </c>
      <c r="J564" s="45" t="s">
        <v>230</v>
      </c>
      <c r="K564" s="46" t="str">
        <f t="shared" si="88"/>
        <v>Informe Interactivo 7 - Turquía</v>
      </c>
      <c r="V564" t="s">
        <v>286</v>
      </c>
    </row>
    <row r="565" spans="1:22" x14ac:dyDescent="0.35">
      <c r="A565" s="39">
        <f t="shared" si="89"/>
        <v>244</v>
      </c>
      <c r="B565" s="39">
        <f t="shared" si="90"/>
        <v>4.2</v>
      </c>
      <c r="C565" s="40" t="str">
        <f t="shared" si="94"/>
        <v>Informe Interactivo 7 - Ucrania</v>
      </c>
      <c r="D565" s="41" t="str">
        <f t="shared" si="92"/>
        <v>https://analytics.zoho.com/open-view/2395394000006204176?ZOHO_CRITERIA=%22Trasposicion_4.2%22.%22C%C3%B3digo_Pa%C3%ADs%22%20%3D%20'186'</v>
      </c>
      <c r="E565" s="42">
        <f t="shared" si="93"/>
        <v>86</v>
      </c>
      <c r="F565" s="43" t="str">
        <f t="shared" si="93"/>
        <v>Informe Interactivo 7</v>
      </c>
      <c r="G565" s="43" t="str">
        <f t="shared" si="93"/>
        <v>Destino</v>
      </c>
      <c r="H565" s="43" t="str">
        <f t="shared" si="93"/>
        <v>Valor de exportación (USD)</v>
      </c>
      <c r="I565" s="47">
        <v>186</v>
      </c>
      <c r="J565" s="45" t="s">
        <v>234</v>
      </c>
      <c r="K565" s="46" t="str">
        <f t="shared" si="88"/>
        <v>Informe Interactivo 7 - Ucrania</v>
      </c>
      <c r="V565" t="s">
        <v>286</v>
      </c>
    </row>
    <row r="566" spans="1:22" x14ac:dyDescent="0.35">
      <c r="A566" s="39">
        <f t="shared" si="89"/>
        <v>245</v>
      </c>
      <c r="B566" s="39">
        <f t="shared" si="90"/>
        <v>4.2</v>
      </c>
      <c r="C566" s="40" t="str">
        <f t="shared" si="94"/>
        <v>Informe Interactivo 7 - Uruguay</v>
      </c>
      <c r="D566" s="41" t="str">
        <f t="shared" si="92"/>
        <v>https://analytics.zoho.com/open-view/2395394000006204176?ZOHO_CRITERIA=%22Trasposicion_4.2%22.%22C%C3%B3digo_Pa%C3%ADs%22%20%3D%20'188'</v>
      </c>
      <c r="E566" s="42">
        <f t="shared" si="93"/>
        <v>86</v>
      </c>
      <c r="F566" s="43" t="str">
        <f t="shared" si="93"/>
        <v>Informe Interactivo 7</v>
      </c>
      <c r="G566" s="43" t="str">
        <f t="shared" si="93"/>
        <v>Destino</v>
      </c>
      <c r="H566" s="43" t="str">
        <f t="shared" si="93"/>
        <v>Valor de exportación (USD)</v>
      </c>
      <c r="I566" s="47">
        <v>188</v>
      </c>
      <c r="J566" s="45" t="s">
        <v>236</v>
      </c>
      <c r="K566" s="46" t="str">
        <f t="shared" si="88"/>
        <v>Informe Interactivo 7 - Uruguay</v>
      </c>
      <c r="V566" t="s">
        <v>286</v>
      </c>
    </row>
    <row r="567" spans="1:22" x14ac:dyDescent="0.35">
      <c r="A567" s="39">
        <f t="shared" si="89"/>
        <v>246</v>
      </c>
      <c r="B567" s="39">
        <f t="shared" si="90"/>
        <v>4.2</v>
      </c>
      <c r="C567" s="40" t="str">
        <f t="shared" si="94"/>
        <v>Informe Interactivo 7 - Venezuela</v>
      </c>
      <c r="D567" s="41" t="str">
        <f t="shared" si="92"/>
        <v>https://analytics.zoho.com/open-view/2395394000006204176?ZOHO_CRITERIA=%22Trasposicion_4.2%22.%22C%C3%B3digo_Pa%C3%ADs%22%20%3D%20'192'</v>
      </c>
      <c r="E567" s="42">
        <f t="shared" si="93"/>
        <v>86</v>
      </c>
      <c r="F567" s="43" t="str">
        <f t="shared" si="93"/>
        <v>Informe Interactivo 7</v>
      </c>
      <c r="G567" s="43" t="str">
        <f t="shared" si="93"/>
        <v>Destino</v>
      </c>
      <c r="H567" s="43" t="str">
        <f t="shared" si="93"/>
        <v>Valor de exportación (USD)</v>
      </c>
      <c r="I567" s="47">
        <v>192</v>
      </c>
      <c r="J567" s="45" t="s">
        <v>240</v>
      </c>
      <c r="K567" s="46" t="str">
        <f t="shared" si="88"/>
        <v>Informe Interactivo 7 - Venezuela</v>
      </c>
      <c r="V567" t="s">
        <v>286</v>
      </c>
    </row>
    <row r="568" spans="1:22" x14ac:dyDescent="0.35">
      <c r="A568" s="39">
        <f t="shared" si="89"/>
        <v>247</v>
      </c>
      <c r="B568" s="39">
        <f t="shared" si="90"/>
        <v>4.2</v>
      </c>
      <c r="C568" s="40" t="str">
        <f t="shared" si="94"/>
        <v>Informe Interactivo 7 - Vietnam</v>
      </c>
      <c r="D568" s="41" t="str">
        <f t="shared" si="92"/>
        <v>https://analytics.zoho.com/open-view/2395394000006204176?ZOHO_CRITERIA=%22Trasposicion_4.2%22.%22C%C3%B3digo_Pa%C3%ADs%22%20%3D%20'193'</v>
      </c>
      <c r="E568" s="42">
        <f t="shared" si="93"/>
        <v>86</v>
      </c>
      <c r="F568" s="43" t="str">
        <f t="shared" si="93"/>
        <v>Informe Interactivo 7</v>
      </c>
      <c r="G568" s="43" t="str">
        <f t="shared" si="93"/>
        <v>Destino</v>
      </c>
      <c r="H568" s="43" t="str">
        <f t="shared" si="93"/>
        <v>Valor de exportación (USD)</v>
      </c>
      <c r="I568" s="47">
        <v>193</v>
      </c>
      <c r="J568" s="45" t="s">
        <v>242</v>
      </c>
      <c r="K568" s="46" t="str">
        <f t="shared" si="88"/>
        <v>Informe Interactivo 7 - Vietnam</v>
      </c>
      <c r="V568" t="s">
        <v>286</v>
      </c>
    </row>
    <row r="569" spans="1:22" x14ac:dyDescent="0.35">
      <c r="A569" s="39">
        <f t="shared" si="89"/>
        <v>248</v>
      </c>
      <c r="B569" s="39">
        <f t="shared" si="90"/>
        <v>4.2</v>
      </c>
      <c r="C569" s="40" t="str">
        <f t="shared" si="94"/>
        <v>Informe Interactivo 7 - Hong Kong</v>
      </c>
      <c r="D569" s="41" t="str">
        <f t="shared" si="92"/>
        <v>https://analytics.zoho.com/open-view/2395394000006204176?ZOHO_CRITERIA=%22Trasposicion_4.2%22.%22C%C3%B3digo_Pa%C3%ADs%22%20%3D%20'3096'</v>
      </c>
      <c r="E569" s="42">
        <f t="shared" si="93"/>
        <v>86</v>
      </c>
      <c r="F569" s="43" t="str">
        <f t="shared" si="93"/>
        <v>Informe Interactivo 7</v>
      </c>
      <c r="G569" s="43" t="str">
        <f t="shared" si="93"/>
        <v>Destino</v>
      </c>
      <c r="H569" s="43" t="str">
        <f t="shared" si="93"/>
        <v>Valor de exportación (USD)</v>
      </c>
      <c r="I569" s="47">
        <v>3096</v>
      </c>
      <c r="J569" s="45" t="s">
        <v>138</v>
      </c>
      <c r="K569" s="46" t="str">
        <f t="shared" si="88"/>
        <v>Informe Interactivo 7 - Hong Kong</v>
      </c>
      <c r="V569" t="s">
        <v>286</v>
      </c>
    </row>
    <row r="570" spans="1:22" x14ac:dyDescent="0.35">
      <c r="A570" s="39">
        <f t="shared" si="89"/>
        <v>249</v>
      </c>
      <c r="B570" s="39">
        <f t="shared" si="90"/>
        <v>4.2</v>
      </c>
      <c r="C570" s="40" t="str">
        <f t="shared" si="94"/>
        <v>Informe Interactivo 7 - Puerto Rico</v>
      </c>
      <c r="D570" s="41" t="str">
        <f t="shared" si="92"/>
        <v>https://analytics.zoho.com/open-view/2395394000006204176?ZOHO_CRITERIA=%22Trasposicion_4.2%22.%22C%C3%B3digo_Pa%C3%ADs%22%20%3D%20'3097'</v>
      </c>
      <c r="E570" s="42">
        <f t="shared" si="93"/>
        <v>86</v>
      </c>
      <c r="F570" s="43" t="str">
        <f t="shared" si="93"/>
        <v>Informe Interactivo 7</v>
      </c>
      <c r="G570" s="43" t="str">
        <f t="shared" si="93"/>
        <v>Destino</v>
      </c>
      <c r="H570" s="43" t="str">
        <f t="shared" si="93"/>
        <v>Valor de exportación (USD)</v>
      </c>
      <c r="I570" s="47">
        <v>3097</v>
      </c>
      <c r="J570" s="45" t="s">
        <v>206</v>
      </c>
      <c r="K570" s="46" t="str">
        <f t="shared" si="88"/>
        <v>Informe Interactivo 7 - Puerto Rico</v>
      </c>
      <c r="V570" t="s">
        <v>286</v>
      </c>
    </row>
    <row r="571" spans="1:22" x14ac:dyDescent="0.35">
      <c r="A571" s="39">
        <f t="shared" si="89"/>
        <v>250</v>
      </c>
      <c r="B571" s="39">
        <f t="shared" si="90"/>
        <v>4.2</v>
      </c>
      <c r="C571" s="40" t="str">
        <f t="shared" si="94"/>
        <v>Informe Interactivo 7 - Martinica</v>
      </c>
      <c r="D571" s="41" t="str">
        <f t="shared" si="92"/>
        <v>https://analytics.zoho.com/open-view/2395394000006204176?ZOHO_CRITERIA=%22Trasposicion_4.2%22.%22C%C3%B3digo_Pa%C3%ADs%22%20%3D%20'3098'</v>
      </c>
      <c r="E571" s="42">
        <f t="shared" si="93"/>
        <v>86</v>
      </c>
      <c r="F571" s="43" t="str">
        <f t="shared" si="93"/>
        <v>Informe Interactivo 7</v>
      </c>
      <c r="G571" s="43" t="str">
        <f t="shared" si="93"/>
        <v>Destino</v>
      </c>
      <c r="H571" s="43" t="str">
        <f t="shared" si="93"/>
        <v>Valor de exportación (USD)</v>
      </c>
      <c r="I571" s="47">
        <v>3098</v>
      </c>
      <c r="J571" s="45" t="s">
        <v>180</v>
      </c>
      <c r="K571" s="46" t="str">
        <f t="shared" si="88"/>
        <v>Informe Interactivo 7 - Martinica</v>
      </c>
      <c r="V571" t="s">
        <v>286</v>
      </c>
    </row>
    <row r="572" spans="1:22" x14ac:dyDescent="0.35">
      <c r="A572" s="39">
        <f t="shared" si="89"/>
        <v>251</v>
      </c>
      <c r="B572" s="39">
        <f t="shared" si="90"/>
        <v>4.2</v>
      </c>
      <c r="C572" s="40" t="str">
        <f t="shared" si="94"/>
        <v>Informe Interactivo 7 - Aruba</v>
      </c>
      <c r="D572" s="41" t="str">
        <f t="shared" si="92"/>
        <v>https://analytics.zoho.com/open-view/2395394000006204176?ZOHO_CRITERIA=%22Trasposicion_4.2%22.%22C%C3%B3digo_Pa%C3%ADs%22%20%3D%20'3099'</v>
      </c>
      <c r="E572" s="42">
        <f t="shared" ref="E572:H587" si="95">+E571</f>
        <v>86</v>
      </c>
      <c r="F572" s="43" t="str">
        <f t="shared" si="95"/>
        <v>Informe Interactivo 7</v>
      </c>
      <c r="G572" s="43" t="str">
        <f t="shared" si="95"/>
        <v>Destino</v>
      </c>
      <c r="H572" s="43" t="str">
        <f t="shared" si="95"/>
        <v>Valor de exportación (USD)</v>
      </c>
      <c r="I572" s="47">
        <v>3099</v>
      </c>
      <c r="J572" s="45" t="s">
        <v>78</v>
      </c>
      <c r="K572" s="46" t="str">
        <f t="shared" si="88"/>
        <v>Informe Interactivo 7 - Aruba</v>
      </c>
      <c r="V572" t="s">
        <v>286</v>
      </c>
    </row>
    <row r="573" spans="1:22" x14ac:dyDescent="0.35">
      <c r="A573" s="39">
        <f t="shared" si="89"/>
        <v>252</v>
      </c>
      <c r="B573" s="39">
        <f t="shared" si="90"/>
        <v>4.2</v>
      </c>
      <c r="C573" s="40" t="str">
        <f t="shared" si="94"/>
        <v>Informe Interactivo 7 - Macao</v>
      </c>
      <c r="D573" s="41" t="str">
        <f t="shared" si="92"/>
        <v>https://analytics.zoho.com/open-view/2395394000006204176?ZOHO_CRITERIA=%22Trasposicion_4.2%22.%22C%C3%B3digo_Pa%C3%ADs%22%20%3D%20'3100'</v>
      </c>
      <c r="E573" s="42">
        <f t="shared" si="95"/>
        <v>86</v>
      </c>
      <c r="F573" s="43" t="str">
        <f t="shared" si="95"/>
        <v>Informe Interactivo 7</v>
      </c>
      <c r="G573" s="43" t="str">
        <f t="shared" si="95"/>
        <v>Destino</v>
      </c>
      <c r="H573" s="43" t="str">
        <f t="shared" si="95"/>
        <v>Valor de exportación (USD)</v>
      </c>
      <c r="I573" s="47">
        <v>3100</v>
      </c>
      <c r="J573" s="45" t="s">
        <v>176</v>
      </c>
      <c r="K573" s="46" t="str">
        <f t="shared" si="88"/>
        <v>Informe Interactivo 7 - Macao</v>
      </c>
      <c r="V573" t="s">
        <v>286</v>
      </c>
    </row>
    <row r="574" spans="1:22" x14ac:dyDescent="0.35">
      <c r="A574" s="39">
        <f t="shared" si="89"/>
        <v>253</v>
      </c>
      <c r="B574" s="39">
        <f t="shared" si="90"/>
        <v>4.2</v>
      </c>
      <c r="C574" s="40" t="str">
        <f t="shared" si="94"/>
        <v>Informe Interactivo 7 - Nueva Caledonia</v>
      </c>
      <c r="D574" s="41" t="str">
        <f t="shared" si="92"/>
        <v>https://analytics.zoho.com/open-view/2395394000006204176?ZOHO_CRITERIA=%22Trasposicion_4.2%22.%22C%C3%B3digo_Pa%C3%ADs%22%20%3D%20'3101'</v>
      </c>
      <c r="E574" s="42">
        <f t="shared" si="95"/>
        <v>86</v>
      </c>
      <c r="F574" s="43" t="str">
        <f t="shared" si="95"/>
        <v>Informe Interactivo 7</v>
      </c>
      <c r="G574" s="43" t="str">
        <f t="shared" si="95"/>
        <v>Destino</v>
      </c>
      <c r="H574" s="43" t="str">
        <f t="shared" si="95"/>
        <v>Valor de exportación (USD)</v>
      </c>
      <c r="I574" s="48">
        <v>3101</v>
      </c>
      <c r="J574" s="49" t="s">
        <v>186</v>
      </c>
      <c r="K574" s="46" t="str">
        <f t="shared" si="88"/>
        <v>Informe Interactivo 7 - Nueva Caledonia</v>
      </c>
      <c r="V574" t="s">
        <v>286</v>
      </c>
    </row>
    <row r="575" spans="1:22" x14ac:dyDescent="0.35">
      <c r="A575" s="21">
        <f t="shared" si="89"/>
        <v>254</v>
      </c>
      <c r="B575" s="21">
        <f t="shared" si="90"/>
        <v>4.2</v>
      </c>
      <c r="C575" s="22" t="str">
        <f t="shared" si="94"/>
        <v>Informe Interactivo 8 - Berries</v>
      </c>
      <c r="D575" s="23" t="str">
        <f>+"https://analytics.zoho.com/open-view/2395394000006205279?ZOHO_CRITERIA=%22Trasposicion_4.2%22.%22Id_Producto%22%20%3D%20"&amp;I575</f>
        <v>https://analytics.zoho.com/open-view/2395394000006205279?ZOHO_CRITERIA=%22Trasposicion_4.2%22.%22Id_Producto%22%20%3D%20100101</v>
      </c>
      <c r="E575" s="24">
        <v>10</v>
      </c>
      <c r="F575" s="25" t="s">
        <v>256</v>
      </c>
      <c r="G575" s="25" t="s">
        <v>265</v>
      </c>
      <c r="H575" s="25" t="s">
        <v>258</v>
      </c>
      <c r="I575" s="21">
        <v>100101</v>
      </c>
      <c r="J575" s="25" t="s">
        <v>266</v>
      </c>
      <c r="K575" s="1" t="str">
        <f t="shared" si="88"/>
        <v>Informe Interactivo 8 - Berries</v>
      </c>
    </row>
    <row r="576" spans="1:22" x14ac:dyDescent="0.35">
      <c r="A576" s="2">
        <f t="shared" si="89"/>
        <v>255</v>
      </c>
      <c r="B576" s="2">
        <f t="shared" si="90"/>
        <v>4.2</v>
      </c>
      <c r="C576" s="5" t="str">
        <f t="shared" si="94"/>
        <v>Informe Interactivo 8 - Cítricos</v>
      </c>
      <c r="D576" s="38" t="str">
        <f t="shared" ref="D576:D584" si="96">+"https://analytics.zoho.com/open-view/2395394000006205279?ZOHO_CRITERIA=%22Trasposicion_4.2%22.%22Id_Producto%22%20%3D%20"&amp;I576</f>
        <v>https://analytics.zoho.com/open-view/2395394000006205279?ZOHO_CRITERIA=%22Trasposicion_4.2%22.%22Id_Producto%22%20%3D%20100102</v>
      </c>
      <c r="E576" s="4">
        <f t="shared" si="95"/>
        <v>10</v>
      </c>
      <c r="F576" t="str">
        <f t="shared" si="95"/>
        <v>Informe Interactivo 8</v>
      </c>
      <c r="G576" t="str">
        <f t="shared" si="95"/>
        <v>Producto</v>
      </c>
      <c r="H576" t="str">
        <f t="shared" si="95"/>
        <v>Valor de exportación (USD)</v>
      </c>
      <c r="I576" s="2">
        <v>100102</v>
      </c>
      <c r="J576" t="s">
        <v>267</v>
      </c>
      <c r="K576" s="1" t="str">
        <f t="shared" si="88"/>
        <v>Informe Interactivo 8 - Cítricos</v>
      </c>
    </row>
    <row r="577" spans="1:11" x14ac:dyDescent="0.35">
      <c r="A577" s="2">
        <f t="shared" si="89"/>
        <v>256</v>
      </c>
      <c r="B577" s="2">
        <f t="shared" si="90"/>
        <v>4.2</v>
      </c>
      <c r="C577" s="5" t="str">
        <f t="shared" si="94"/>
        <v>Informe Interactivo 8 - Frutos de hueso (carozo)</v>
      </c>
      <c r="D577" s="38" t="str">
        <f t="shared" si="96"/>
        <v>https://analytics.zoho.com/open-view/2395394000006205279?ZOHO_CRITERIA=%22Trasposicion_4.2%22.%22Id_Producto%22%20%3D%20100103</v>
      </c>
      <c r="E577" s="4">
        <f t="shared" si="95"/>
        <v>10</v>
      </c>
      <c r="F577" t="str">
        <f t="shared" si="95"/>
        <v>Informe Interactivo 8</v>
      </c>
      <c r="G577" t="str">
        <f t="shared" si="95"/>
        <v>Producto</v>
      </c>
      <c r="H577" t="str">
        <f t="shared" si="95"/>
        <v>Valor de exportación (USD)</v>
      </c>
      <c r="I577" s="2">
        <v>100103</v>
      </c>
      <c r="J577" t="s">
        <v>268</v>
      </c>
      <c r="K577" s="1" t="str">
        <f t="shared" si="88"/>
        <v>Informe Interactivo 8 - Frutos de hueso (carozo)</v>
      </c>
    </row>
    <row r="578" spans="1:11" x14ac:dyDescent="0.35">
      <c r="A578" s="2">
        <f t="shared" si="89"/>
        <v>257</v>
      </c>
      <c r="B578" s="2">
        <f t="shared" si="90"/>
        <v>4.2</v>
      </c>
      <c r="C578" s="5" t="str">
        <f t="shared" si="94"/>
        <v>Informe Interactivo 8 - Frutos de pepita</v>
      </c>
      <c r="D578" s="38" t="str">
        <f t="shared" si="96"/>
        <v>https://analytics.zoho.com/open-view/2395394000006205279?ZOHO_CRITERIA=%22Trasposicion_4.2%22.%22Id_Producto%22%20%3D%20100104</v>
      </c>
      <c r="E578" s="4">
        <f t="shared" si="95"/>
        <v>10</v>
      </c>
      <c r="F578" t="str">
        <f t="shared" si="95"/>
        <v>Informe Interactivo 8</v>
      </c>
      <c r="G578" t="str">
        <f t="shared" si="95"/>
        <v>Producto</v>
      </c>
      <c r="H578" t="str">
        <f t="shared" si="95"/>
        <v>Valor de exportación (USD)</v>
      </c>
      <c r="I578" s="2">
        <v>100104</v>
      </c>
      <c r="J578" t="s">
        <v>269</v>
      </c>
      <c r="K578" s="1" t="str">
        <f t="shared" si="88"/>
        <v>Informe Interactivo 8 - Frutos de pepita</v>
      </c>
    </row>
    <row r="579" spans="1:11" x14ac:dyDescent="0.35">
      <c r="A579" s="2">
        <f t="shared" si="89"/>
        <v>258</v>
      </c>
      <c r="B579" s="2">
        <f t="shared" si="90"/>
        <v>4.2</v>
      </c>
      <c r="C579" s="5" t="str">
        <f t="shared" si="94"/>
        <v>Informe Interactivo 8 - Frutos secos</v>
      </c>
      <c r="D579" s="38" t="str">
        <f t="shared" si="96"/>
        <v>https://analytics.zoho.com/open-view/2395394000006205279?ZOHO_CRITERIA=%22Trasposicion_4.2%22.%22Id_Producto%22%20%3D%20100105</v>
      </c>
      <c r="E579" s="4">
        <f t="shared" si="95"/>
        <v>10</v>
      </c>
      <c r="F579" t="str">
        <f t="shared" si="95"/>
        <v>Informe Interactivo 8</v>
      </c>
      <c r="G579" t="str">
        <f t="shared" si="95"/>
        <v>Producto</v>
      </c>
      <c r="H579" t="str">
        <f t="shared" si="95"/>
        <v>Valor de exportación (USD)</v>
      </c>
      <c r="I579" s="2">
        <v>100105</v>
      </c>
      <c r="J579" t="s">
        <v>251</v>
      </c>
      <c r="K579" s="1" t="str">
        <f t="shared" si="88"/>
        <v>Informe Interactivo 8 - Frutos secos</v>
      </c>
    </row>
    <row r="580" spans="1:11" x14ac:dyDescent="0.35">
      <c r="A580" s="2">
        <f t="shared" si="89"/>
        <v>259</v>
      </c>
      <c r="B580" s="2">
        <f t="shared" si="90"/>
        <v>4.2</v>
      </c>
      <c r="C580" s="5" t="str">
        <f t="shared" si="94"/>
        <v>Informe Interactivo 8 - Frutos oleaginosos</v>
      </c>
      <c r="D580" s="38" t="str">
        <f t="shared" si="96"/>
        <v>https://analytics.zoho.com/open-view/2395394000006205279?ZOHO_CRITERIA=%22Trasposicion_4.2%22.%22Id_Producto%22%20%3D%20100106</v>
      </c>
      <c r="E580" s="4">
        <f t="shared" si="95"/>
        <v>10</v>
      </c>
      <c r="F580" t="str">
        <f t="shared" si="95"/>
        <v>Informe Interactivo 8</v>
      </c>
      <c r="G580" t="str">
        <f t="shared" si="95"/>
        <v>Producto</v>
      </c>
      <c r="H580" t="str">
        <f t="shared" si="95"/>
        <v>Valor de exportación (USD)</v>
      </c>
      <c r="I580" s="2">
        <v>100106</v>
      </c>
      <c r="J580" t="s">
        <v>270</v>
      </c>
      <c r="K580" s="1" t="str">
        <f t="shared" si="88"/>
        <v>Informe Interactivo 8 - Frutos oleaginosos</v>
      </c>
    </row>
    <row r="581" spans="1:11" x14ac:dyDescent="0.35">
      <c r="A581" s="2">
        <f t="shared" si="89"/>
        <v>260</v>
      </c>
      <c r="B581" s="2">
        <f t="shared" si="90"/>
        <v>4.2</v>
      </c>
      <c r="C581" s="5" t="str">
        <f t="shared" si="94"/>
        <v>Informe Interactivo 8 - Otros</v>
      </c>
      <c r="D581" s="38" t="str">
        <f t="shared" si="96"/>
        <v>https://analytics.zoho.com/open-view/2395394000006205279?ZOHO_CRITERIA=%22Trasposicion_4.2%22.%22Id_Producto%22%20%3D%20100107</v>
      </c>
      <c r="E581" s="4">
        <f t="shared" si="95"/>
        <v>10</v>
      </c>
      <c r="F581" t="str">
        <f t="shared" si="95"/>
        <v>Informe Interactivo 8</v>
      </c>
      <c r="G581" t="str">
        <f t="shared" si="95"/>
        <v>Producto</v>
      </c>
      <c r="H581" t="str">
        <f t="shared" si="95"/>
        <v>Valor de exportación (USD)</v>
      </c>
      <c r="I581" s="2">
        <v>100107</v>
      </c>
      <c r="J581" t="s">
        <v>261</v>
      </c>
      <c r="K581" s="1" t="str">
        <f t="shared" si="88"/>
        <v>Informe Interactivo 8 - Otros</v>
      </c>
    </row>
    <row r="582" spans="1:11" x14ac:dyDescent="0.35">
      <c r="A582" s="2">
        <f t="shared" si="89"/>
        <v>261</v>
      </c>
      <c r="B582" s="2">
        <f t="shared" si="90"/>
        <v>4.2</v>
      </c>
      <c r="C582" s="5" t="str">
        <f t="shared" si="94"/>
        <v>Informe Interactivo 8 - Tropicales y subtropicales</v>
      </c>
      <c r="D582" s="38" t="str">
        <f t="shared" si="96"/>
        <v>https://analytics.zoho.com/open-view/2395394000006205279?ZOHO_CRITERIA=%22Trasposicion_4.2%22.%22Id_Producto%22%20%3D%20100108</v>
      </c>
      <c r="E582" s="4">
        <f t="shared" si="95"/>
        <v>10</v>
      </c>
      <c r="F582" t="str">
        <f t="shared" si="95"/>
        <v>Informe Interactivo 8</v>
      </c>
      <c r="G582" t="str">
        <f t="shared" si="95"/>
        <v>Producto</v>
      </c>
      <c r="H582" t="str">
        <f t="shared" si="95"/>
        <v>Valor de exportación (USD)</v>
      </c>
      <c r="I582" s="2">
        <v>100108</v>
      </c>
      <c r="J582" t="s">
        <v>271</v>
      </c>
      <c r="K582" s="1" t="str">
        <f t="shared" si="88"/>
        <v>Informe Interactivo 8 - Tropicales y subtropicales</v>
      </c>
    </row>
    <row r="583" spans="1:11" x14ac:dyDescent="0.35">
      <c r="A583" s="2">
        <f t="shared" si="89"/>
        <v>262</v>
      </c>
      <c r="B583" s="2">
        <f t="shared" si="90"/>
        <v>4.2</v>
      </c>
      <c r="C583" s="5" t="str">
        <f t="shared" si="94"/>
        <v>Informe Interactivo 8 - Uva</v>
      </c>
      <c r="D583" s="38" t="str">
        <f t="shared" si="96"/>
        <v>https://analytics.zoho.com/open-view/2395394000006205279?ZOHO_CRITERIA=%22Trasposicion_4.2%22.%22Id_Producto%22%20%3D%20100109</v>
      </c>
      <c r="E583" s="4">
        <f t="shared" si="95"/>
        <v>10</v>
      </c>
      <c r="F583" t="str">
        <f t="shared" si="95"/>
        <v>Informe Interactivo 8</v>
      </c>
      <c r="G583" t="str">
        <f t="shared" si="95"/>
        <v>Producto</v>
      </c>
      <c r="H583" t="str">
        <f t="shared" si="95"/>
        <v>Valor de exportación (USD)</v>
      </c>
      <c r="I583" s="2">
        <v>100109</v>
      </c>
      <c r="J583" t="s">
        <v>44</v>
      </c>
      <c r="K583" s="1" t="str">
        <f t="shared" si="88"/>
        <v>Informe Interactivo 8 - Uva</v>
      </c>
    </row>
    <row r="584" spans="1:11" x14ac:dyDescent="0.35">
      <c r="A584" s="2">
        <f t="shared" si="89"/>
        <v>263</v>
      </c>
      <c r="B584" s="2">
        <f t="shared" si="90"/>
        <v>4.2</v>
      </c>
      <c r="C584" s="5" t="str">
        <f t="shared" si="94"/>
        <v>Informe Interactivo 8 - Industrial</v>
      </c>
      <c r="D584" s="38" t="str">
        <f t="shared" si="96"/>
        <v>https://analytics.zoho.com/open-view/2395394000006205279?ZOHO_CRITERIA=%22Trasposicion_4.2%22.%22Id_Producto%22%20%3D%20100113</v>
      </c>
      <c r="E584" s="4">
        <f t="shared" si="95"/>
        <v>10</v>
      </c>
      <c r="F584" t="str">
        <f t="shared" si="95"/>
        <v>Informe Interactivo 8</v>
      </c>
      <c r="G584" t="str">
        <f t="shared" si="95"/>
        <v>Producto</v>
      </c>
      <c r="H584" t="str">
        <f t="shared" si="95"/>
        <v>Valor de exportación (USD)</v>
      </c>
      <c r="I584" s="2">
        <v>100113</v>
      </c>
      <c r="J584" t="s">
        <v>272</v>
      </c>
      <c r="K584" s="1" t="str">
        <f t="shared" si="88"/>
        <v>Informe Interactivo 8 - Industrial</v>
      </c>
    </row>
    <row r="585" spans="1:11" x14ac:dyDescent="0.35">
      <c r="A585" s="21">
        <f t="shared" si="89"/>
        <v>264</v>
      </c>
      <c r="B585" s="21">
        <f t="shared" si="90"/>
        <v>4.2</v>
      </c>
      <c r="C585" s="22" t="str">
        <f t="shared" si="94"/>
        <v>Informe Interactivo 9 - Arándano</v>
      </c>
      <c r="D585" s="23" t="str">
        <f>+"https://analytics.zoho.com/open-view/2395394000006206305?ZOHO_CRITERIA=%22Trasposicion_4.2%22.%22Id_Categor%C3%ADa%22%20%3D%20"&amp;I585</f>
        <v>https://analytics.zoho.com/open-view/2395394000006206305?ZOHO_CRITERIA=%22Trasposicion_4.2%22.%22Id_Categor%C3%ADa%22%20%3D%20100101001</v>
      </c>
      <c r="E585" s="24">
        <v>37</v>
      </c>
      <c r="F585" s="25" t="s">
        <v>284</v>
      </c>
      <c r="G585" s="25" t="s">
        <v>17</v>
      </c>
      <c r="H585" s="25" t="s">
        <v>258</v>
      </c>
      <c r="I585" s="21">
        <v>100101001</v>
      </c>
      <c r="J585" s="25" t="s">
        <v>18</v>
      </c>
      <c r="K585" s="1" t="str">
        <f t="shared" si="88"/>
        <v>Informe Interactivo 9 - Arándano</v>
      </c>
    </row>
    <row r="586" spans="1:11" x14ac:dyDescent="0.35">
      <c r="A586" s="2">
        <f t="shared" si="89"/>
        <v>265</v>
      </c>
      <c r="B586" s="2">
        <f t="shared" si="90"/>
        <v>4.2</v>
      </c>
      <c r="C586" s="5" t="str">
        <f t="shared" si="94"/>
        <v>Informe Interactivo 9 - Frambuesa</v>
      </c>
      <c r="D586" s="38" t="str">
        <f t="shared" ref="D586:D621" si="97">+"https://analytics.zoho.com/open-view/2395394000006206305?ZOHO_CRITERIA=%22Trasposicion_4.2%22.%22Id_Categor%C3%ADa%22%20%3D%20"&amp;I586</f>
        <v>https://analytics.zoho.com/open-view/2395394000006206305?ZOHO_CRITERIA=%22Trasposicion_4.2%22.%22Id_Categor%C3%ADa%22%20%3D%20100101004</v>
      </c>
      <c r="E586" s="4">
        <f t="shared" si="95"/>
        <v>37</v>
      </c>
      <c r="F586" t="str">
        <f t="shared" si="95"/>
        <v>Informe Interactivo 9</v>
      </c>
      <c r="G586" t="str">
        <f t="shared" si="95"/>
        <v>Categoría</v>
      </c>
      <c r="H586" t="str">
        <f t="shared" si="95"/>
        <v>Valor de exportación (USD)</v>
      </c>
      <c r="I586" s="2">
        <v>100101004</v>
      </c>
      <c r="J586" t="s">
        <v>12</v>
      </c>
      <c r="K586" s="1" t="str">
        <f t="shared" si="88"/>
        <v>Informe Interactivo 9 - Frambuesa</v>
      </c>
    </row>
    <row r="587" spans="1:11" x14ac:dyDescent="0.35">
      <c r="A587" s="2">
        <f t="shared" si="89"/>
        <v>266</v>
      </c>
      <c r="B587" s="2">
        <f t="shared" si="90"/>
        <v>4.2</v>
      </c>
      <c r="C587" s="5" t="str">
        <f t="shared" si="94"/>
        <v>Informe Interactivo 9 - Higo</v>
      </c>
      <c r="D587" s="38" t="str">
        <f t="shared" si="97"/>
        <v>https://analytics.zoho.com/open-view/2395394000006206305?ZOHO_CRITERIA=%22Trasposicion_4.2%22.%22Id_Categor%C3%ADa%22%20%3D%20100101006</v>
      </c>
      <c r="E587" s="4">
        <f t="shared" si="95"/>
        <v>37</v>
      </c>
      <c r="F587" t="str">
        <f t="shared" si="95"/>
        <v>Informe Interactivo 9</v>
      </c>
      <c r="G587" t="str">
        <f t="shared" si="95"/>
        <v>Categoría</v>
      </c>
      <c r="H587" t="str">
        <f t="shared" si="95"/>
        <v>Valor de exportación (USD)</v>
      </c>
      <c r="I587" s="2">
        <v>100101006</v>
      </c>
      <c r="J587" t="s">
        <v>19</v>
      </c>
      <c r="K587" s="1" t="str">
        <f t="shared" si="88"/>
        <v>Informe Interactivo 9 - Higo</v>
      </c>
    </row>
    <row r="588" spans="1:11" x14ac:dyDescent="0.35">
      <c r="A588" s="2">
        <f t="shared" si="89"/>
        <v>267</v>
      </c>
      <c r="B588" s="2">
        <f t="shared" si="90"/>
        <v>4.2</v>
      </c>
      <c r="C588" s="5" t="str">
        <f t="shared" si="94"/>
        <v>Informe Interactivo 9 - Kiwi</v>
      </c>
      <c r="D588" s="38" t="str">
        <f t="shared" si="97"/>
        <v>https://analytics.zoho.com/open-view/2395394000006206305?ZOHO_CRITERIA=%22Trasposicion_4.2%22.%22Id_Categor%C3%ADa%22%20%3D%20100101007</v>
      </c>
      <c r="E588" s="4">
        <f t="shared" ref="E588:H603" si="98">+E587</f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100101007</v>
      </c>
      <c r="J588" t="s">
        <v>7</v>
      </c>
      <c r="K588" s="1" t="str">
        <f t="shared" ref="K588:K629" si="99">+HYPERLINK(D588,C588)</f>
        <v>Informe Interactivo 9 - Kiwi</v>
      </c>
    </row>
    <row r="589" spans="1:11" x14ac:dyDescent="0.35">
      <c r="A589" s="2">
        <f t="shared" ref="A589:A652" si="100">+A588+1</f>
        <v>268</v>
      </c>
      <c r="B589" s="2">
        <f t="shared" si="90"/>
        <v>4.2</v>
      </c>
      <c r="C589" s="5" t="str">
        <f t="shared" si="94"/>
        <v>Informe Interactivo 9 - Mora</v>
      </c>
      <c r="D589" s="38" t="str">
        <f t="shared" si="97"/>
        <v>https://analytics.zoho.com/open-view/2395394000006206305?ZOHO_CRITERIA=%22Trasposicion_4.2%22.%22Id_Categor%C3%ADa%22%20%3D%20100101008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100101008</v>
      </c>
      <c r="J589" t="s">
        <v>20</v>
      </c>
      <c r="K589" s="1" t="str">
        <f t="shared" si="99"/>
        <v>Informe Interactivo 9 - Mora</v>
      </c>
    </row>
    <row r="590" spans="1:11" x14ac:dyDescent="0.35">
      <c r="A590" s="2">
        <f t="shared" si="100"/>
        <v>269</v>
      </c>
      <c r="B590" s="2">
        <f t="shared" si="90"/>
        <v>4.2</v>
      </c>
      <c r="C590" s="5" t="str">
        <f t="shared" si="94"/>
        <v>Informe Interactivo 9 - Otros berries</v>
      </c>
      <c r="D590" s="38" t="str">
        <f t="shared" si="97"/>
        <v>https://analytics.zoho.com/open-view/2395394000006206305?ZOHO_CRITERIA=%22Trasposicion_4.2%22.%22Id_Categor%C3%ADa%22%20%3D%20100101011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100101011</v>
      </c>
      <c r="J590" t="s">
        <v>21</v>
      </c>
      <c r="K590" s="1" t="str">
        <f t="shared" si="99"/>
        <v>Informe Interactivo 9 - Otros berries</v>
      </c>
    </row>
    <row r="591" spans="1:11" x14ac:dyDescent="0.35">
      <c r="A591" s="2">
        <f t="shared" si="100"/>
        <v>270</v>
      </c>
      <c r="B591" s="2">
        <f t="shared" si="90"/>
        <v>4.2</v>
      </c>
      <c r="C591" s="5" t="str">
        <f t="shared" si="94"/>
        <v>Informe Interactivo 9 - Limón</v>
      </c>
      <c r="D591" s="38" t="str">
        <f t="shared" si="97"/>
        <v>https://analytics.zoho.com/open-view/2395394000006206305?ZOHO_CRITERIA=%22Trasposicion_4.2%22.%22Id_Categor%C3%ADa%22%20%3D%20100102003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100102003</v>
      </c>
      <c r="J591" t="s">
        <v>22</v>
      </c>
      <c r="K591" s="1" t="str">
        <f t="shared" si="99"/>
        <v>Informe Interactivo 9 - Limón</v>
      </c>
    </row>
    <row r="592" spans="1:11" x14ac:dyDescent="0.35">
      <c r="A592" s="2">
        <f t="shared" si="100"/>
        <v>271</v>
      </c>
      <c r="B592" s="2">
        <f t="shared" si="90"/>
        <v>4.2</v>
      </c>
      <c r="C592" s="5" t="str">
        <f t="shared" si="94"/>
        <v>Informe Interactivo 9 - Mandarina</v>
      </c>
      <c r="D592" s="38" t="str">
        <f t="shared" si="97"/>
        <v>https://analytics.zoho.com/open-view/2395394000006206305?ZOHO_CRITERIA=%22Trasposicion_4.2%22.%22Id_Categor%C3%ADa%22%20%3D%20100102004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100102004</v>
      </c>
      <c r="J592" t="s">
        <v>23</v>
      </c>
      <c r="K592" s="1" t="str">
        <f t="shared" si="99"/>
        <v>Informe Interactivo 9 - Mandarina</v>
      </c>
    </row>
    <row r="593" spans="1:11" x14ac:dyDescent="0.35">
      <c r="A593" s="2">
        <f t="shared" si="100"/>
        <v>272</v>
      </c>
      <c r="B593" s="2">
        <f t="shared" si="90"/>
        <v>4.2</v>
      </c>
      <c r="C593" s="5" t="str">
        <f t="shared" si="94"/>
        <v>Informe Interactivo 9 - Naranja</v>
      </c>
      <c r="D593" s="38" t="str">
        <f t="shared" si="97"/>
        <v>https://analytics.zoho.com/open-view/2395394000006206305?ZOHO_CRITERIA=%22Trasposicion_4.2%22.%22Id_Categor%C3%ADa%22%20%3D%20100102005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100102005</v>
      </c>
      <c r="J593" t="s">
        <v>24</v>
      </c>
      <c r="K593" s="1" t="str">
        <f t="shared" si="99"/>
        <v>Informe Interactivo 9 - Naranja</v>
      </c>
    </row>
    <row r="594" spans="1:11" x14ac:dyDescent="0.35">
      <c r="A594" s="2">
        <f t="shared" si="100"/>
        <v>273</v>
      </c>
      <c r="B594" s="2">
        <f t="shared" si="90"/>
        <v>4.2</v>
      </c>
      <c r="C594" s="5" t="str">
        <f t="shared" si="94"/>
        <v>Informe Interactivo 9 - Pomelo</v>
      </c>
      <c r="D594" s="38" t="str">
        <f t="shared" si="97"/>
        <v>https://analytics.zoho.com/open-view/2395394000006206305?ZOHO_CRITERIA=%22Trasposicion_4.2%22.%22Id_Categor%C3%ADa%22%20%3D%20100102006</v>
      </c>
      <c r="E594" s="4">
        <f t="shared" si="98"/>
        <v>37</v>
      </c>
      <c r="F594" t="str">
        <f t="shared" si="98"/>
        <v>Informe Interactivo 9</v>
      </c>
      <c r="G594" t="str">
        <f t="shared" si="98"/>
        <v>Categoría</v>
      </c>
      <c r="H594" t="str">
        <f t="shared" si="98"/>
        <v>Valor de exportación (USD)</v>
      </c>
      <c r="I594" s="2">
        <v>100102006</v>
      </c>
      <c r="J594" t="s">
        <v>9</v>
      </c>
      <c r="K594" s="1" t="str">
        <f t="shared" si="99"/>
        <v>Informe Interactivo 9 - Pomelo</v>
      </c>
    </row>
    <row r="595" spans="1:11" x14ac:dyDescent="0.35">
      <c r="A595" s="2">
        <f t="shared" si="100"/>
        <v>274</v>
      </c>
      <c r="B595" s="2">
        <f t="shared" si="90"/>
        <v>4.2</v>
      </c>
      <c r="C595" s="5" t="str">
        <f t="shared" si="94"/>
        <v>Informe Interactivo 9 - Otros cítricos</v>
      </c>
      <c r="D595" s="38" t="str">
        <f t="shared" si="97"/>
        <v>https://analytics.zoho.com/open-view/2395394000006206305?ZOHO_CRITERIA=%22Trasposicion_4.2%22.%22Id_Categor%C3%ADa%22%20%3D%20100102008</v>
      </c>
      <c r="E595" s="4">
        <f t="shared" si="98"/>
        <v>37</v>
      </c>
      <c r="F595" t="str">
        <f t="shared" si="98"/>
        <v>Informe Interactivo 9</v>
      </c>
      <c r="G595" t="str">
        <f t="shared" si="98"/>
        <v>Categoría</v>
      </c>
      <c r="H595" t="str">
        <f t="shared" si="98"/>
        <v>Valor de exportación (USD)</v>
      </c>
      <c r="I595" s="2">
        <v>100102008</v>
      </c>
      <c r="J595" t="s">
        <v>25</v>
      </c>
      <c r="K595" s="1" t="str">
        <f t="shared" si="99"/>
        <v>Informe Interactivo 9 - Otros cítricos</v>
      </c>
    </row>
    <row r="596" spans="1:11" x14ac:dyDescent="0.35">
      <c r="A596" s="2">
        <f t="shared" si="100"/>
        <v>275</v>
      </c>
      <c r="B596" s="2">
        <f t="shared" si="90"/>
        <v>4.2</v>
      </c>
      <c r="C596" s="5" t="str">
        <f t="shared" si="94"/>
        <v>Informe Interactivo 9 - Cereza</v>
      </c>
      <c r="D596" s="38" t="str">
        <f t="shared" si="97"/>
        <v>https://analytics.zoho.com/open-view/2395394000006206305?ZOHO_CRITERIA=%22Trasposicion_4.2%22.%22Id_Categor%C3%ADa%22%20%3D%20100103001</v>
      </c>
      <c r="E596" s="4">
        <f t="shared" si="98"/>
        <v>37</v>
      </c>
      <c r="F596" t="str">
        <f t="shared" si="98"/>
        <v>Informe Interactivo 9</v>
      </c>
      <c r="G596" t="str">
        <f t="shared" si="98"/>
        <v>Categoría</v>
      </c>
      <c r="H596" t="str">
        <f t="shared" si="98"/>
        <v>Valor de exportación (USD)</v>
      </c>
      <c r="I596" s="2">
        <v>100103001</v>
      </c>
      <c r="J596" t="s">
        <v>26</v>
      </c>
      <c r="K596" s="1" t="str">
        <f t="shared" si="99"/>
        <v>Informe Interactivo 9 - Cereza</v>
      </c>
    </row>
    <row r="597" spans="1:11" x14ac:dyDescent="0.35">
      <c r="A597" s="2">
        <f t="shared" si="100"/>
        <v>276</v>
      </c>
      <c r="B597" s="2">
        <f t="shared" si="90"/>
        <v>4.2</v>
      </c>
      <c r="C597" s="5" t="str">
        <f t="shared" si="94"/>
        <v>Informe Interactivo 9 - Ciruela</v>
      </c>
      <c r="D597" s="38" t="str">
        <f t="shared" si="97"/>
        <v>https://analytics.zoho.com/open-view/2395394000006206305?ZOHO_CRITERIA=%22Trasposicion_4.2%22.%22Id_Categor%C3%ADa%22%20%3D%20100103002</v>
      </c>
      <c r="E597" s="4">
        <f t="shared" si="98"/>
        <v>37</v>
      </c>
      <c r="F597" t="str">
        <f t="shared" si="98"/>
        <v>Informe Interactivo 9</v>
      </c>
      <c r="G597" t="str">
        <f t="shared" si="98"/>
        <v>Categoría</v>
      </c>
      <c r="H597" t="str">
        <f t="shared" si="98"/>
        <v>Valor de exportación (USD)</v>
      </c>
      <c r="I597" s="2">
        <v>100103002</v>
      </c>
      <c r="J597" t="s">
        <v>27</v>
      </c>
      <c r="K597" s="1" t="str">
        <f t="shared" si="99"/>
        <v>Informe Interactivo 9 - Ciruela</v>
      </c>
    </row>
    <row r="598" spans="1:11" x14ac:dyDescent="0.35">
      <c r="A598" s="2">
        <f t="shared" si="100"/>
        <v>277</v>
      </c>
      <c r="B598" s="2">
        <f t="shared" si="90"/>
        <v>4.2</v>
      </c>
      <c r="C598" s="5" t="str">
        <f t="shared" si="94"/>
        <v>Informe Interactivo 9 - Damasco</v>
      </c>
      <c r="D598" s="38" t="str">
        <f t="shared" si="97"/>
        <v>https://analytics.zoho.com/open-view/2395394000006206305?ZOHO_CRITERIA=%22Trasposicion_4.2%22.%22Id_Categor%C3%ADa%22%20%3D%20100103003</v>
      </c>
      <c r="E598" s="4">
        <f t="shared" si="98"/>
        <v>37</v>
      </c>
      <c r="F598" t="str">
        <f t="shared" si="98"/>
        <v>Informe Interactivo 9</v>
      </c>
      <c r="G598" t="str">
        <f t="shared" si="98"/>
        <v>Categoría</v>
      </c>
      <c r="H598" t="str">
        <f t="shared" si="98"/>
        <v>Valor de exportación (USD)</v>
      </c>
      <c r="I598" s="2">
        <v>100103003</v>
      </c>
      <c r="J598" t="s">
        <v>11</v>
      </c>
      <c r="K598" s="1" t="str">
        <f t="shared" si="99"/>
        <v>Informe Interactivo 9 - Damasco</v>
      </c>
    </row>
    <row r="599" spans="1:11" x14ac:dyDescent="0.35">
      <c r="A599" s="2">
        <f t="shared" si="100"/>
        <v>278</v>
      </c>
      <c r="B599" s="2">
        <f t="shared" si="90"/>
        <v>4.2</v>
      </c>
      <c r="C599" s="5" t="str">
        <f t="shared" si="94"/>
        <v>Informe Interactivo 9 - Durazno</v>
      </c>
      <c r="D599" s="38" t="str">
        <f t="shared" si="97"/>
        <v>https://analytics.zoho.com/open-view/2395394000006206305?ZOHO_CRITERIA=%22Trasposicion_4.2%22.%22Id_Categor%C3%ADa%22%20%3D%20100103004</v>
      </c>
      <c r="E599" s="4">
        <f t="shared" si="98"/>
        <v>37</v>
      </c>
      <c r="F599" t="str">
        <f t="shared" si="98"/>
        <v>Informe Interactivo 9</v>
      </c>
      <c r="G599" t="str">
        <f t="shared" si="98"/>
        <v>Categoría</v>
      </c>
      <c r="H599" t="str">
        <f t="shared" si="98"/>
        <v>Valor de exportación (USD)</v>
      </c>
      <c r="I599" s="2">
        <v>100103004</v>
      </c>
      <c r="J599" t="s">
        <v>28</v>
      </c>
      <c r="K599" s="1" t="str">
        <f t="shared" si="99"/>
        <v>Informe Interactivo 9 - Durazno</v>
      </c>
    </row>
    <row r="600" spans="1:11" x14ac:dyDescent="0.35">
      <c r="A600" s="2">
        <f t="shared" si="100"/>
        <v>279</v>
      </c>
      <c r="B600" s="2">
        <f t="shared" si="90"/>
        <v>4.2</v>
      </c>
      <c r="C600" s="5" t="str">
        <f t="shared" si="94"/>
        <v>Informe Interactivo 9 - Nectarín</v>
      </c>
      <c r="D600" s="38" t="str">
        <f t="shared" si="97"/>
        <v>https://analytics.zoho.com/open-view/2395394000006206305?ZOHO_CRITERIA=%22Trasposicion_4.2%22.%22Id_Categor%C3%ADa%22%20%3D%20100103006</v>
      </c>
      <c r="E600" s="4">
        <f t="shared" si="98"/>
        <v>37</v>
      </c>
      <c r="F600" t="str">
        <f t="shared" si="98"/>
        <v>Informe Interactivo 9</v>
      </c>
      <c r="G600" t="str">
        <f t="shared" si="98"/>
        <v>Categoría</v>
      </c>
      <c r="H600" t="str">
        <f t="shared" si="98"/>
        <v>Valor de exportación (USD)</v>
      </c>
      <c r="I600" s="2">
        <v>100103006</v>
      </c>
      <c r="J600" t="s">
        <v>29</v>
      </c>
      <c r="K600" s="1" t="str">
        <f t="shared" si="99"/>
        <v>Informe Interactivo 9 - Nectarín</v>
      </c>
    </row>
    <row r="601" spans="1:11" x14ac:dyDescent="0.35">
      <c r="A601" s="2">
        <f t="shared" si="100"/>
        <v>280</v>
      </c>
      <c r="B601" s="2">
        <f t="shared" si="90"/>
        <v>4.2</v>
      </c>
      <c r="C601" s="5" t="str">
        <f t="shared" si="94"/>
        <v>Informe Interactivo 9 - Manzana</v>
      </c>
      <c r="D601" s="38" t="str">
        <f t="shared" si="97"/>
        <v>https://analytics.zoho.com/open-view/2395394000006206305?ZOHO_CRITERIA=%22Trasposicion_4.2%22.%22Id_Categor%C3%ADa%22%20%3D%20100104002</v>
      </c>
      <c r="E601" s="4">
        <f t="shared" si="98"/>
        <v>37</v>
      </c>
      <c r="F601" t="str">
        <f t="shared" si="98"/>
        <v>Informe Interactivo 9</v>
      </c>
      <c r="G601" t="str">
        <f t="shared" si="98"/>
        <v>Categoría</v>
      </c>
      <c r="H601" t="str">
        <f t="shared" si="98"/>
        <v>Valor de exportación (USD)</v>
      </c>
      <c r="I601" s="2">
        <v>100104002</v>
      </c>
      <c r="J601" t="s">
        <v>30</v>
      </c>
      <c r="K601" s="1" t="str">
        <f t="shared" si="99"/>
        <v>Informe Interactivo 9 - Manzana</v>
      </c>
    </row>
    <row r="602" spans="1:11" x14ac:dyDescent="0.35">
      <c r="A602" s="2">
        <f t="shared" si="100"/>
        <v>281</v>
      </c>
      <c r="B602" s="2">
        <f t="shared" si="90"/>
        <v>4.2</v>
      </c>
      <c r="C602" s="5" t="str">
        <f t="shared" si="94"/>
        <v>Informe Interactivo 9 - Membrillo</v>
      </c>
      <c r="D602" s="38" t="str">
        <f t="shared" si="97"/>
        <v>https://analytics.zoho.com/open-view/2395394000006206305?ZOHO_CRITERIA=%22Trasposicion_4.2%22.%22Id_Categor%C3%ADa%22%20%3D%20100104003</v>
      </c>
      <c r="E602" s="4">
        <f t="shared" si="98"/>
        <v>37</v>
      </c>
      <c r="F602" t="str">
        <f t="shared" si="98"/>
        <v>Informe Interactivo 9</v>
      </c>
      <c r="G602" t="str">
        <f t="shared" si="98"/>
        <v>Categoría</v>
      </c>
      <c r="H602" t="str">
        <f t="shared" si="98"/>
        <v>Valor de exportación (USD)</v>
      </c>
      <c r="I602" s="2">
        <v>100104003</v>
      </c>
      <c r="J602" t="s">
        <v>5</v>
      </c>
      <c r="K602" s="1" t="str">
        <f t="shared" si="99"/>
        <v>Informe Interactivo 9 - Membrillo</v>
      </c>
    </row>
    <row r="603" spans="1:11" x14ac:dyDescent="0.35">
      <c r="A603" s="2">
        <f t="shared" si="100"/>
        <v>282</v>
      </c>
      <c r="B603" s="2">
        <f t="shared" si="90"/>
        <v>4.2</v>
      </c>
      <c r="C603" s="5" t="str">
        <f t="shared" si="94"/>
        <v>Informe Interactivo 9 - Pera</v>
      </c>
      <c r="D603" s="38" t="str">
        <f t="shared" si="97"/>
        <v>https://analytics.zoho.com/open-view/2395394000006206305?ZOHO_CRITERIA=%22Trasposicion_4.2%22.%22Id_Categor%C3%ADa%22%20%3D%20100104005</v>
      </c>
      <c r="E603" s="4">
        <f t="shared" si="98"/>
        <v>37</v>
      </c>
      <c r="F603" t="str">
        <f t="shared" si="98"/>
        <v>Informe Interactivo 9</v>
      </c>
      <c r="G603" t="str">
        <f t="shared" si="98"/>
        <v>Categoría</v>
      </c>
      <c r="H603" t="str">
        <f t="shared" si="98"/>
        <v>Valor de exportación (USD)</v>
      </c>
      <c r="I603" s="2">
        <v>100104005</v>
      </c>
      <c r="J603" t="s">
        <v>31</v>
      </c>
      <c r="K603" s="1" t="str">
        <f t="shared" si="99"/>
        <v>Informe Interactivo 9 - Pera</v>
      </c>
    </row>
    <row r="604" spans="1:11" x14ac:dyDescent="0.35">
      <c r="A604" s="2">
        <f t="shared" si="100"/>
        <v>283</v>
      </c>
      <c r="B604" s="2">
        <f t="shared" ref="B604:B667" si="101">+B603</f>
        <v>4.2</v>
      </c>
      <c r="C604" s="5" t="str">
        <f t="shared" si="94"/>
        <v>Informe Interactivo 9 - Almendra</v>
      </c>
      <c r="D604" s="38" t="str">
        <f t="shared" si="97"/>
        <v>https://analytics.zoho.com/open-view/2395394000006206305?ZOHO_CRITERIA=%22Trasposicion_4.2%22.%22Id_Categor%C3%ADa%22%20%3D%20100105001</v>
      </c>
      <c r="E604" s="4">
        <f t="shared" ref="E604:H619" si="102">+E603</f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100105001</v>
      </c>
      <c r="J604" t="s">
        <v>32</v>
      </c>
      <c r="K604" s="1" t="str">
        <f t="shared" si="99"/>
        <v>Informe Interactivo 9 - Almendra</v>
      </c>
    </row>
    <row r="605" spans="1:11" x14ac:dyDescent="0.35">
      <c r="A605" s="2">
        <f t="shared" si="100"/>
        <v>284</v>
      </c>
      <c r="B605" s="2">
        <f t="shared" si="101"/>
        <v>4.2</v>
      </c>
      <c r="C605" s="5" t="str">
        <f t="shared" si="94"/>
        <v>Informe Interactivo 9 - Avellana</v>
      </c>
      <c r="D605" s="38" t="str">
        <f t="shared" si="97"/>
        <v>https://analytics.zoho.com/open-view/2395394000006206305?ZOHO_CRITERIA=%22Trasposicion_4.2%22.%22Id_Categor%C3%ADa%22%20%3D%20100105002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100105002</v>
      </c>
      <c r="J605" t="s">
        <v>33</v>
      </c>
      <c r="K605" s="1" t="str">
        <f t="shared" si="99"/>
        <v>Informe Interactivo 9 - Avellana</v>
      </c>
    </row>
    <row r="606" spans="1:11" x14ac:dyDescent="0.35">
      <c r="A606" s="2">
        <f t="shared" si="100"/>
        <v>285</v>
      </c>
      <c r="B606" s="2">
        <f t="shared" si="101"/>
        <v>4.2</v>
      </c>
      <c r="C606" s="5" t="str">
        <f t="shared" si="94"/>
        <v>Informe Interactivo 9 - Castaña</v>
      </c>
      <c r="D606" s="38" t="str">
        <f t="shared" si="97"/>
        <v>https://analytics.zoho.com/open-view/2395394000006206305?ZOHO_CRITERIA=%22Trasposicion_4.2%22.%22Id_Categor%C3%ADa%22%20%3D%20100105003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100105003</v>
      </c>
      <c r="J606" t="s">
        <v>34</v>
      </c>
      <c r="K606" s="1" t="str">
        <f t="shared" si="99"/>
        <v>Informe Interactivo 9 - Castaña</v>
      </c>
    </row>
    <row r="607" spans="1:11" x14ac:dyDescent="0.35">
      <c r="A607" s="2">
        <f t="shared" si="100"/>
        <v>286</v>
      </c>
      <c r="B607" s="2">
        <f t="shared" si="101"/>
        <v>4.2</v>
      </c>
      <c r="C607" s="5" t="str">
        <f t="shared" si="94"/>
        <v>Informe Interactivo 9 - Nuez</v>
      </c>
      <c r="D607" s="38" t="str">
        <f t="shared" si="97"/>
        <v>https://analytics.zoho.com/open-view/2395394000006206305?ZOHO_CRITERIA=%22Trasposicion_4.2%22.%22Id_Categor%C3%ADa%22%20%3D%20100105004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100105004</v>
      </c>
      <c r="J607" t="s">
        <v>35</v>
      </c>
      <c r="K607" s="1" t="str">
        <f t="shared" si="99"/>
        <v>Informe Interactivo 9 - Nuez</v>
      </c>
    </row>
    <row r="608" spans="1:11" x14ac:dyDescent="0.35">
      <c r="A608" s="2">
        <f t="shared" si="100"/>
        <v>287</v>
      </c>
      <c r="B608" s="2">
        <f t="shared" si="101"/>
        <v>4.2</v>
      </c>
      <c r="C608" s="5" t="str">
        <f t="shared" si="94"/>
        <v>Informe Interactivo 9 - Pistacho</v>
      </c>
      <c r="D608" s="38" t="str">
        <f t="shared" si="97"/>
        <v>https://analytics.zoho.com/open-view/2395394000006206305?ZOHO_CRITERIA=%22Trasposicion_4.2%22.%22Id_Categor%C3%ADa%22%20%3D%20100105005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100105005</v>
      </c>
      <c r="J608" t="s">
        <v>8</v>
      </c>
      <c r="K608" s="1" t="str">
        <f t="shared" si="99"/>
        <v>Informe Interactivo 9 - Pistacho</v>
      </c>
    </row>
    <row r="609" spans="1:11" x14ac:dyDescent="0.35">
      <c r="A609" s="2">
        <f t="shared" si="100"/>
        <v>288</v>
      </c>
      <c r="B609" s="2">
        <f t="shared" si="101"/>
        <v>4.2</v>
      </c>
      <c r="C609" s="5" t="str">
        <f t="shared" si="94"/>
        <v>Informe Interactivo 9 - Otros frutos secos</v>
      </c>
      <c r="D609" s="38" t="str">
        <f t="shared" si="97"/>
        <v>https://analytics.zoho.com/open-view/2395394000006206305?ZOHO_CRITERIA=%22Trasposicion_4.2%22.%22Id_Categor%C3%ADa%22%20%3D%20100105006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100105006</v>
      </c>
      <c r="J609" t="s">
        <v>36</v>
      </c>
      <c r="K609" s="1" t="str">
        <f t="shared" si="99"/>
        <v>Informe Interactivo 9 - Otros frutos secos</v>
      </c>
    </row>
    <row r="610" spans="1:11" x14ac:dyDescent="0.35">
      <c r="A610" s="2">
        <f t="shared" si="100"/>
        <v>289</v>
      </c>
      <c r="B610" s="2">
        <f t="shared" si="101"/>
        <v>4.2</v>
      </c>
      <c r="C610" s="5" t="str">
        <f t="shared" si="94"/>
        <v>Informe Interactivo 9 - Olivo</v>
      </c>
      <c r="D610" s="38" t="str">
        <f t="shared" si="97"/>
        <v>https://analytics.zoho.com/open-view/2395394000006206305?ZOHO_CRITERIA=%22Trasposicion_4.2%22.%22Id_Categor%C3%ADa%22%20%3D%20100106001</v>
      </c>
      <c r="E610" s="4">
        <f t="shared" si="102"/>
        <v>37</v>
      </c>
      <c r="F610" t="str">
        <f t="shared" si="102"/>
        <v>Informe Interactivo 9</v>
      </c>
      <c r="G610" t="str">
        <f t="shared" si="102"/>
        <v>Categoría</v>
      </c>
      <c r="H610" t="str">
        <f t="shared" si="102"/>
        <v>Valor de exportación (USD)</v>
      </c>
      <c r="I610" s="2">
        <v>100106001</v>
      </c>
      <c r="J610" t="s">
        <v>6</v>
      </c>
      <c r="K610" s="1" t="str">
        <f t="shared" si="99"/>
        <v>Informe Interactivo 9 - Olivo</v>
      </c>
    </row>
    <row r="611" spans="1:11" x14ac:dyDescent="0.35">
      <c r="A611" s="2">
        <f t="shared" si="100"/>
        <v>290</v>
      </c>
      <c r="B611" s="2">
        <f t="shared" si="101"/>
        <v>4.2</v>
      </c>
      <c r="C611" s="5" t="str">
        <f t="shared" si="94"/>
        <v>Informe Interactivo 9 - Palta</v>
      </c>
      <c r="D611" s="38" t="str">
        <f t="shared" si="97"/>
        <v>https://analytics.zoho.com/open-view/2395394000006206305?ZOHO_CRITERIA=%22Trasposicion_4.2%22.%22Id_Categor%C3%ADa%22%20%3D%20100106002</v>
      </c>
      <c r="E611" s="4">
        <f t="shared" si="102"/>
        <v>37</v>
      </c>
      <c r="F611" t="str">
        <f t="shared" si="102"/>
        <v>Informe Interactivo 9</v>
      </c>
      <c r="G611" t="str">
        <f t="shared" si="102"/>
        <v>Categoría</v>
      </c>
      <c r="H611" t="str">
        <f t="shared" si="102"/>
        <v>Valor de exportación (USD)</v>
      </c>
      <c r="I611" s="2">
        <v>100106002</v>
      </c>
      <c r="J611" t="s">
        <v>37</v>
      </c>
      <c r="K611" s="1" t="str">
        <f t="shared" si="99"/>
        <v>Informe Interactivo 9 - Palta</v>
      </c>
    </row>
    <row r="612" spans="1:11" x14ac:dyDescent="0.35">
      <c r="A612" s="2">
        <f t="shared" si="100"/>
        <v>291</v>
      </c>
      <c r="B612" s="2">
        <f t="shared" si="101"/>
        <v>4.2</v>
      </c>
      <c r="C612" s="5" t="str">
        <f t="shared" si="94"/>
        <v>Informe Interactivo 9 - Chirimoya</v>
      </c>
      <c r="D612" s="38" t="str">
        <f t="shared" si="97"/>
        <v>https://analytics.zoho.com/open-view/2395394000006206305?ZOHO_CRITERIA=%22Trasposicion_4.2%22.%22Id_Categor%C3%ADa%22%20%3D%20100107002</v>
      </c>
      <c r="E612" s="4">
        <f t="shared" si="102"/>
        <v>37</v>
      </c>
      <c r="F612" t="str">
        <f t="shared" si="102"/>
        <v>Informe Interactivo 9</v>
      </c>
      <c r="G612" t="str">
        <f t="shared" si="102"/>
        <v>Categoría</v>
      </c>
      <c r="H612" t="str">
        <f t="shared" si="102"/>
        <v>Valor de exportación (USD)</v>
      </c>
      <c r="I612" s="2">
        <v>100107002</v>
      </c>
      <c r="J612" t="s">
        <v>38</v>
      </c>
      <c r="K612" s="1" t="str">
        <f t="shared" si="99"/>
        <v>Informe Interactivo 9 - Chirimoya</v>
      </c>
    </row>
    <row r="613" spans="1:11" x14ac:dyDescent="0.35">
      <c r="A613" s="2">
        <f t="shared" si="100"/>
        <v>292</v>
      </c>
      <c r="B613" s="2">
        <f t="shared" si="101"/>
        <v>4.2</v>
      </c>
      <c r="C613" s="5" t="str">
        <f t="shared" si="94"/>
        <v>Informe Interactivo 9 - Otros frutos</v>
      </c>
      <c r="D613" s="38" t="str">
        <f t="shared" si="97"/>
        <v>https://analytics.zoho.com/open-view/2395394000006206305?ZOHO_CRITERIA=%22Trasposicion_4.2%22.%22Id_Categor%C3%ADa%22%20%3D%20100107012</v>
      </c>
      <c r="E613" s="4">
        <f t="shared" si="102"/>
        <v>37</v>
      </c>
      <c r="F613" t="str">
        <f t="shared" si="102"/>
        <v>Informe Interactivo 9</v>
      </c>
      <c r="G613" t="str">
        <f t="shared" si="102"/>
        <v>Categoría</v>
      </c>
      <c r="H613" t="str">
        <f t="shared" si="102"/>
        <v>Valor de exportación (USD)</v>
      </c>
      <c r="I613" s="2">
        <v>100107012</v>
      </c>
      <c r="J613" t="s">
        <v>39</v>
      </c>
      <c r="K613" s="1" t="str">
        <f t="shared" si="99"/>
        <v>Informe Interactivo 9 - Otros frutos</v>
      </c>
    </row>
    <row r="614" spans="1:11" x14ac:dyDescent="0.35">
      <c r="A614" s="2">
        <f t="shared" si="100"/>
        <v>293</v>
      </c>
      <c r="B614" s="2">
        <f t="shared" si="101"/>
        <v>4.2</v>
      </c>
      <c r="C614" s="5" t="str">
        <f t="shared" si="94"/>
        <v>Informe Interactivo 9 - Plumcots</v>
      </c>
      <c r="D614" s="38" t="str">
        <f t="shared" si="97"/>
        <v>https://analytics.zoho.com/open-view/2395394000006206305?ZOHO_CRITERIA=%22Trasposicion_4.2%22.%22Id_Categor%C3%ADa%22%20%3D%20100107013</v>
      </c>
      <c r="E614" s="4">
        <f t="shared" si="102"/>
        <v>37</v>
      </c>
      <c r="F614" t="str">
        <f t="shared" si="102"/>
        <v>Informe Interactivo 9</v>
      </c>
      <c r="G614" t="str">
        <f t="shared" si="102"/>
        <v>Categoría</v>
      </c>
      <c r="H614" t="str">
        <f t="shared" si="102"/>
        <v>Valor de exportación (USD)</v>
      </c>
      <c r="I614" s="2">
        <v>100107013</v>
      </c>
      <c r="J614" t="s">
        <v>40</v>
      </c>
      <c r="K614" s="1" t="str">
        <f t="shared" si="99"/>
        <v>Informe Interactivo 9 - Plumcots</v>
      </c>
    </row>
    <row r="615" spans="1:11" x14ac:dyDescent="0.35">
      <c r="A615" s="2">
        <f t="shared" si="100"/>
        <v>294</v>
      </c>
      <c r="B615" s="2">
        <f t="shared" si="101"/>
        <v>4.2</v>
      </c>
      <c r="C615" s="5" t="str">
        <f t="shared" si="94"/>
        <v>Informe Interactivo 9 - Mango</v>
      </c>
      <c r="D615" s="38" t="str">
        <f t="shared" si="97"/>
        <v>https://analytics.zoho.com/open-view/2395394000006206305?ZOHO_CRITERIA=%22Trasposicion_4.2%22.%22Id_Categor%C3%ADa%22%20%3D%20100108002</v>
      </c>
      <c r="E615" s="4">
        <f t="shared" si="102"/>
        <v>37</v>
      </c>
      <c r="F615" t="str">
        <f t="shared" si="102"/>
        <v>Informe Interactivo 9</v>
      </c>
      <c r="G615" t="str">
        <f t="shared" si="102"/>
        <v>Categoría</v>
      </c>
      <c r="H615" t="str">
        <f t="shared" si="102"/>
        <v>Valor de exportación (USD)</v>
      </c>
      <c r="I615" s="2">
        <v>100108002</v>
      </c>
      <c r="J615" t="s">
        <v>10</v>
      </c>
      <c r="K615" s="1" t="str">
        <f t="shared" si="99"/>
        <v>Informe Interactivo 9 - Mango</v>
      </c>
    </row>
    <row r="616" spans="1:11" x14ac:dyDescent="0.35">
      <c r="A616" s="2">
        <f t="shared" si="100"/>
        <v>295</v>
      </c>
      <c r="B616" s="2">
        <f t="shared" si="101"/>
        <v>4.2</v>
      </c>
      <c r="C616" s="5" t="str">
        <f t="shared" si="94"/>
        <v>Informe Interactivo 9 - Papaya</v>
      </c>
      <c r="D616" s="38" t="str">
        <f t="shared" si="97"/>
        <v>https://analytics.zoho.com/open-view/2395394000006206305?ZOHO_CRITERIA=%22Trasposicion_4.2%22.%22Id_Categor%C3%ADa%22%20%3D%20100108004</v>
      </c>
      <c r="E616" s="4">
        <f t="shared" si="102"/>
        <v>37</v>
      </c>
      <c r="F616" t="str">
        <f t="shared" si="102"/>
        <v>Informe Interactivo 9</v>
      </c>
      <c r="G616" t="str">
        <f t="shared" si="102"/>
        <v>Categoría</v>
      </c>
      <c r="H616" t="str">
        <f t="shared" si="102"/>
        <v>Valor de exportación (USD)</v>
      </c>
      <c r="I616" s="2">
        <v>100108004</v>
      </c>
      <c r="J616" t="s">
        <v>41</v>
      </c>
      <c r="K616" s="1" t="str">
        <f t="shared" si="99"/>
        <v>Informe Interactivo 9 - Papaya</v>
      </c>
    </row>
    <row r="617" spans="1:11" x14ac:dyDescent="0.35">
      <c r="A617" s="2">
        <f t="shared" si="100"/>
        <v>296</v>
      </c>
      <c r="B617" s="2">
        <f t="shared" si="101"/>
        <v>4.2</v>
      </c>
      <c r="C617" s="5" t="str">
        <f t="shared" si="94"/>
        <v>Informe Interactivo 9 - Piña</v>
      </c>
      <c r="D617" s="38" t="str">
        <f t="shared" si="97"/>
        <v>https://analytics.zoho.com/open-view/2395394000006206305?ZOHO_CRITERIA=%22Trasposicion_4.2%22.%22Id_Categor%C3%ADa%22%20%3D%20100108005</v>
      </c>
      <c r="E617" s="4">
        <f t="shared" si="102"/>
        <v>37</v>
      </c>
      <c r="F617" t="str">
        <f t="shared" si="102"/>
        <v>Informe Interactivo 9</v>
      </c>
      <c r="G617" t="str">
        <f t="shared" si="102"/>
        <v>Categoría</v>
      </c>
      <c r="H617" t="str">
        <f t="shared" si="102"/>
        <v>Valor de exportación (USD)</v>
      </c>
      <c r="I617" s="2">
        <v>100108005</v>
      </c>
      <c r="J617" t="s">
        <v>42</v>
      </c>
      <c r="K617" s="1" t="str">
        <f t="shared" si="99"/>
        <v>Informe Interactivo 9 - Piña</v>
      </c>
    </row>
    <row r="618" spans="1:11" x14ac:dyDescent="0.35">
      <c r="A618" s="2">
        <f t="shared" si="100"/>
        <v>297</v>
      </c>
      <c r="B618" s="2">
        <f t="shared" si="101"/>
        <v>4.2</v>
      </c>
      <c r="C618" s="5" t="str">
        <f t="shared" si="94"/>
        <v>Informe Interactivo 9 - Plátano</v>
      </c>
      <c r="D618" s="38" t="str">
        <f t="shared" si="97"/>
        <v>https://analytics.zoho.com/open-view/2395394000006206305?ZOHO_CRITERIA=%22Trasposicion_4.2%22.%22Id_Categor%C3%ADa%22%20%3D%20100108006</v>
      </c>
      <c r="E618" s="4">
        <f t="shared" si="102"/>
        <v>37</v>
      </c>
      <c r="F618" t="str">
        <f t="shared" si="102"/>
        <v>Informe Interactivo 9</v>
      </c>
      <c r="G618" t="str">
        <f t="shared" si="102"/>
        <v>Categoría</v>
      </c>
      <c r="H618" t="str">
        <f t="shared" si="102"/>
        <v>Valor de exportación (USD)</v>
      </c>
      <c r="I618" s="2">
        <v>100108006</v>
      </c>
      <c r="J618" t="s">
        <v>14</v>
      </c>
      <c r="K618" s="1" t="str">
        <f t="shared" si="99"/>
        <v>Informe Interactivo 9 - Plátano</v>
      </c>
    </row>
    <row r="619" spans="1:11" x14ac:dyDescent="0.35">
      <c r="A619" s="2">
        <f t="shared" si="100"/>
        <v>298</v>
      </c>
      <c r="B619" s="2">
        <f t="shared" si="101"/>
        <v>4.2</v>
      </c>
      <c r="C619" s="5" t="str">
        <f t="shared" si="94"/>
        <v>Informe Interactivo 9 - Coco</v>
      </c>
      <c r="D619" s="38" t="str">
        <f t="shared" si="97"/>
        <v>https://analytics.zoho.com/open-view/2395394000006206305?ZOHO_CRITERIA=%22Trasposicion_4.2%22.%22Id_Categor%C3%ADa%22%20%3D%20100108007</v>
      </c>
      <c r="E619" s="4">
        <f t="shared" si="102"/>
        <v>37</v>
      </c>
      <c r="F619" t="str">
        <f t="shared" si="102"/>
        <v>Informe Interactivo 9</v>
      </c>
      <c r="G619" t="str">
        <f t="shared" si="102"/>
        <v>Categoría</v>
      </c>
      <c r="H619" t="str">
        <f t="shared" si="102"/>
        <v>Valor de exportación (USD)</v>
      </c>
      <c r="I619" s="2">
        <v>100108007</v>
      </c>
      <c r="J619" t="s">
        <v>43</v>
      </c>
      <c r="K619" s="1" t="str">
        <f t="shared" si="99"/>
        <v>Informe Interactivo 9 - Coco</v>
      </c>
    </row>
    <row r="620" spans="1:11" x14ac:dyDescent="0.35">
      <c r="A620" s="2">
        <f t="shared" si="100"/>
        <v>299</v>
      </c>
      <c r="B620" s="2">
        <f t="shared" si="101"/>
        <v>4.2</v>
      </c>
      <c r="C620" s="5" t="str">
        <f t="shared" si="94"/>
        <v>Informe Interactivo 9 - Uva</v>
      </c>
      <c r="D620" s="38" t="str">
        <f t="shared" si="97"/>
        <v>https://analytics.zoho.com/open-view/2395394000006206305?ZOHO_CRITERIA=%22Trasposicion_4.2%22.%22Id_Categor%C3%ADa%22%20%3D%20100109001</v>
      </c>
      <c r="E620" s="4">
        <f t="shared" ref="E620:H629" si="103">+E619</f>
        <v>37</v>
      </c>
      <c r="F620" t="str">
        <f t="shared" si="103"/>
        <v>Informe Interactivo 9</v>
      </c>
      <c r="G620" t="str">
        <f t="shared" si="103"/>
        <v>Categoría</v>
      </c>
      <c r="H620" t="str">
        <f t="shared" si="103"/>
        <v>Valor de exportación (USD)</v>
      </c>
      <c r="I620" s="2">
        <v>100109001</v>
      </c>
      <c r="J620" t="s">
        <v>44</v>
      </c>
      <c r="K620" s="1" t="str">
        <f t="shared" si="99"/>
        <v>Informe Interactivo 9 - Uva</v>
      </c>
    </row>
    <row r="621" spans="1:11" x14ac:dyDescent="0.35">
      <c r="A621" s="2">
        <f t="shared" si="100"/>
        <v>300</v>
      </c>
      <c r="B621" s="2">
        <f t="shared" si="101"/>
        <v>4.2</v>
      </c>
      <c r="C621" s="5" t="str">
        <f t="shared" si="94"/>
        <v>Informe Interactivo 9 - Frutilla</v>
      </c>
      <c r="D621" s="38" t="str">
        <f t="shared" si="97"/>
        <v>https://analytics.zoho.com/open-view/2395394000006206305?ZOHO_CRITERIA=%22Trasposicion_4.2%22.%22Id_Categor%C3%ADa%22%20%3D%20100112025</v>
      </c>
      <c r="E621" s="4">
        <f t="shared" si="103"/>
        <v>37</v>
      </c>
      <c r="F621" t="str">
        <f t="shared" si="103"/>
        <v>Informe Interactivo 9</v>
      </c>
      <c r="G621" t="str">
        <f t="shared" si="103"/>
        <v>Categoría</v>
      </c>
      <c r="H621" t="str">
        <f t="shared" si="103"/>
        <v>Valor de exportación (USD)</v>
      </c>
      <c r="I621" s="2">
        <v>100112025</v>
      </c>
      <c r="J621" t="s">
        <v>13</v>
      </c>
      <c r="K621" s="1" t="str">
        <f t="shared" si="99"/>
        <v>Informe Interactivo 9 - Frutilla</v>
      </c>
    </row>
    <row r="622" spans="1:11" x14ac:dyDescent="0.35">
      <c r="A622" s="21">
        <f t="shared" si="100"/>
        <v>301</v>
      </c>
      <c r="B622" s="21">
        <f t="shared" si="101"/>
        <v>4.2</v>
      </c>
      <c r="C622" s="22" t="str">
        <f t="shared" si="94"/>
        <v>Informe Interactivo 10 - Aceites</v>
      </c>
      <c r="D622" s="23" t="str">
        <f>+"https://analytics.zoho.com/open-view/2395394000006207229?ZOHO_CRITERIA=%22Trasposicion_4.2%22.%22Id_Procesamiento%22%20%3D%20"&amp;I622</f>
        <v>https://analytics.zoho.com/open-view/2395394000006207229?ZOHO_CRITERIA=%22Trasposicion_4.2%22.%22Id_Procesamiento%22%20%3D%201</v>
      </c>
      <c r="E622" s="24">
        <v>7</v>
      </c>
      <c r="F622" s="25" t="s">
        <v>285</v>
      </c>
      <c r="G622" s="25" t="s">
        <v>245</v>
      </c>
      <c r="H622" s="25" t="s">
        <v>258</v>
      </c>
      <c r="I622" s="21">
        <v>1</v>
      </c>
      <c r="J622" s="25" t="s">
        <v>246</v>
      </c>
      <c r="K622" s="1" t="str">
        <f t="shared" si="99"/>
        <v>Informe Interactivo 10 - Aceites</v>
      </c>
    </row>
    <row r="623" spans="1:11" x14ac:dyDescent="0.35">
      <c r="A623" s="2">
        <f t="shared" si="100"/>
        <v>302</v>
      </c>
      <c r="B623" s="2">
        <f t="shared" si="101"/>
        <v>4.2</v>
      </c>
      <c r="C623" s="5" t="str">
        <f t="shared" si="94"/>
        <v>Informe Interactivo 10 - Congelados</v>
      </c>
      <c r="D623" s="38" t="str">
        <f t="shared" ref="D623:D628" si="104">+"https://analytics.zoho.com/open-view/2395394000006207229?ZOHO_CRITERIA=%22Trasposicion_4.2%22.%22Id_Procesamiento%22%20%3D%20"&amp;I623</f>
        <v>https://analytics.zoho.com/open-view/2395394000006207229?ZOHO_CRITERIA=%22Trasposicion_4.2%22.%22Id_Procesamiento%22%20%3D%202</v>
      </c>
      <c r="E623" s="4">
        <f t="shared" si="103"/>
        <v>7</v>
      </c>
      <c r="F623" t="str">
        <f t="shared" si="103"/>
        <v>Informe Interactivo 10</v>
      </c>
      <c r="G623" t="str">
        <f t="shared" si="103"/>
        <v>Procesamiento</v>
      </c>
      <c r="H623" t="str">
        <f t="shared" si="103"/>
        <v>Valor de exportación (USD)</v>
      </c>
      <c r="I623" s="2">
        <v>2</v>
      </c>
      <c r="J623" t="s">
        <v>247</v>
      </c>
      <c r="K623" s="1" t="str">
        <f t="shared" si="99"/>
        <v>Informe Interactivo 10 - Congelados</v>
      </c>
    </row>
    <row r="624" spans="1:11" x14ac:dyDescent="0.35">
      <c r="A624" s="2">
        <f t="shared" si="100"/>
        <v>303</v>
      </c>
      <c r="B624" s="2">
        <f t="shared" si="101"/>
        <v>4.2</v>
      </c>
      <c r="C624" s="5" t="str">
        <f t="shared" ref="C624:C629" si="105">+F624&amp;" - "&amp;J624</f>
        <v>Informe Interactivo 10 - Conservas</v>
      </c>
      <c r="D624" s="38" t="str">
        <f t="shared" si="104"/>
        <v>https://analytics.zoho.com/open-view/2395394000006207229?ZOHO_CRITERIA=%22Trasposicion_4.2%22.%22Id_Procesamiento%22%20%3D%203</v>
      </c>
      <c r="E624" s="4">
        <f t="shared" si="103"/>
        <v>7</v>
      </c>
      <c r="F624" t="str">
        <f t="shared" si="103"/>
        <v>Informe Interactivo 10</v>
      </c>
      <c r="G624" t="str">
        <f t="shared" si="103"/>
        <v>Procesamiento</v>
      </c>
      <c r="H624" t="str">
        <f t="shared" si="103"/>
        <v>Valor de exportación (USD)</v>
      </c>
      <c r="I624" s="2">
        <v>3</v>
      </c>
      <c r="J624" t="s">
        <v>248</v>
      </c>
      <c r="K624" s="1" t="str">
        <f t="shared" si="99"/>
        <v>Informe Interactivo 10 - Conservas</v>
      </c>
    </row>
    <row r="625" spans="1:11" x14ac:dyDescent="0.35">
      <c r="A625" s="2">
        <f t="shared" si="100"/>
        <v>304</v>
      </c>
      <c r="B625" s="2">
        <f t="shared" si="101"/>
        <v>4.2</v>
      </c>
      <c r="C625" s="5" t="str">
        <f t="shared" si="105"/>
        <v>Informe Interactivo 10 - Deshidratados</v>
      </c>
      <c r="D625" s="38" t="str">
        <f t="shared" si="104"/>
        <v>https://analytics.zoho.com/open-view/2395394000006207229?ZOHO_CRITERIA=%22Trasposicion_4.2%22.%22Id_Procesamiento%22%20%3D%204</v>
      </c>
      <c r="E625" s="4">
        <f t="shared" si="103"/>
        <v>7</v>
      </c>
      <c r="F625" t="str">
        <f t="shared" si="103"/>
        <v>Informe Interactivo 10</v>
      </c>
      <c r="G625" t="str">
        <f t="shared" si="103"/>
        <v>Procesamiento</v>
      </c>
      <c r="H625" t="str">
        <f t="shared" si="103"/>
        <v>Valor de exportación (USD)</v>
      </c>
      <c r="I625" s="2">
        <v>4</v>
      </c>
      <c r="J625" t="s">
        <v>249</v>
      </c>
      <c r="K625" s="1" t="str">
        <f t="shared" si="99"/>
        <v>Informe Interactivo 10 - Deshidratados</v>
      </c>
    </row>
    <row r="626" spans="1:11" x14ac:dyDescent="0.35">
      <c r="A626" s="2">
        <f t="shared" si="100"/>
        <v>305</v>
      </c>
      <c r="B626" s="2">
        <f t="shared" si="101"/>
        <v>4.2</v>
      </c>
      <c r="C626" s="5" t="str">
        <f t="shared" si="105"/>
        <v>Informe Interactivo 10 - Fresca</v>
      </c>
      <c r="D626" s="38" t="str">
        <f t="shared" si="104"/>
        <v>https://analytics.zoho.com/open-view/2395394000006207229?ZOHO_CRITERIA=%22Trasposicion_4.2%22.%22Id_Procesamiento%22%20%3D%205</v>
      </c>
      <c r="E626" s="4">
        <f t="shared" si="103"/>
        <v>7</v>
      </c>
      <c r="F626" t="str">
        <f t="shared" si="103"/>
        <v>Informe Interactivo 10</v>
      </c>
      <c r="G626" t="str">
        <f t="shared" si="103"/>
        <v>Procesamiento</v>
      </c>
      <c r="H626" t="str">
        <f t="shared" si="103"/>
        <v>Valor de exportación (USD)</v>
      </c>
      <c r="I626" s="2">
        <v>5</v>
      </c>
      <c r="J626" t="s">
        <v>250</v>
      </c>
      <c r="K626" s="1" t="str">
        <f t="shared" si="99"/>
        <v>Informe Interactivo 10 - Fresca</v>
      </c>
    </row>
    <row r="627" spans="1:11" x14ac:dyDescent="0.35">
      <c r="A627" s="2">
        <f t="shared" si="100"/>
        <v>306</v>
      </c>
      <c r="B627" s="2">
        <f t="shared" si="101"/>
        <v>4.2</v>
      </c>
      <c r="C627" s="5" t="str">
        <f t="shared" si="105"/>
        <v>Informe Interactivo 10 - Frutos secos</v>
      </c>
      <c r="D627" s="38" t="str">
        <f t="shared" si="104"/>
        <v>https://analytics.zoho.com/open-view/2395394000006207229?ZOHO_CRITERIA=%22Trasposicion_4.2%22.%22Id_Procesamiento%22%20%3D%206</v>
      </c>
      <c r="E627" s="4">
        <f t="shared" si="103"/>
        <v>7</v>
      </c>
      <c r="F627" t="str">
        <f t="shared" si="103"/>
        <v>Informe Interactivo 10</v>
      </c>
      <c r="G627" t="str">
        <f t="shared" si="103"/>
        <v>Procesamiento</v>
      </c>
      <c r="H627" t="str">
        <f t="shared" si="103"/>
        <v>Valor de exportación (USD)</v>
      </c>
      <c r="I627" s="2">
        <v>6</v>
      </c>
      <c r="J627" t="s">
        <v>251</v>
      </c>
      <c r="K627" s="1" t="str">
        <f t="shared" si="99"/>
        <v>Informe Interactivo 10 - Frutos secos</v>
      </c>
    </row>
    <row r="628" spans="1:11" x14ac:dyDescent="0.35">
      <c r="A628" s="2">
        <f t="shared" si="100"/>
        <v>307</v>
      </c>
      <c r="B628" s="2">
        <f t="shared" si="101"/>
        <v>4.2</v>
      </c>
      <c r="C628" s="5" t="str">
        <f t="shared" si="105"/>
        <v>Informe Interactivo 10 - Jugos</v>
      </c>
      <c r="D628" s="38" t="str">
        <f t="shared" si="104"/>
        <v>https://analytics.zoho.com/open-view/2395394000006207229?ZOHO_CRITERIA=%22Trasposicion_4.2%22.%22Id_Procesamiento%22%20%3D%207</v>
      </c>
      <c r="E628" s="4">
        <f t="shared" si="103"/>
        <v>7</v>
      </c>
      <c r="F628" t="str">
        <f t="shared" si="103"/>
        <v>Informe Interactivo 10</v>
      </c>
      <c r="G628" t="str">
        <f t="shared" si="103"/>
        <v>Procesamiento</v>
      </c>
      <c r="H628" t="str">
        <f t="shared" si="103"/>
        <v>Valor de exportación (USD)</v>
      </c>
      <c r="I628" s="2">
        <v>7</v>
      </c>
      <c r="J628" t="s">
        <v>252</v>
      </c>
      <c r="K628" s="1" t="str">
        <f t="shared" si="99"/>
        <v>Informe Interactivo 10 - Jugos</v>
      </c>
    </row>
    <row r="629" spans="1:11" x14ac:dyDescent="0.35">
      <c r="A629" s="33">
        <f t="shared" si="100"/>
        <v>308</v>
      </c>
      <c r="B629" s="33">
        <v>4.3</v>
      </c>
      <c r="C629" s="34" t="str">
        <f t="shared" si="105"/>
        <v xml:space="preserve">Informe Interactivo 10 - </v>
      </c>
      <c r="D629" s="35" t="str">
        <f t="shared" ref="D624:D629" si="106">+"AQUÍ SE COPIA EL LINK SIN EL ID DE FILTRO"&amp;I629</f>
        <v>AQUÍ SE COPIA EL LINK SIN EL ID DE FILTRO</v>
      </c>
      <c r="E629" s="36">
        <f t="shared" si="103"/>
        <v>7</v>
      </c>
      <c r="F629" s="37" t="str">
        <f t="shared" si="103"/>
        <v>Informe Interactivo 10</v>
      </c>
      <c r="G629" s="37" t="str">
        <f t="shared" si="103"/>
        <v>Procesamiento</v>
      </c>
      <c r="H629" s="37" t="str">
        <f t="shared" si="103"/>
        <v>Valor de exportación (USD)</v>
      </c>
      <c r="I629" s="33"/>
      <c r="J629" s="37"/>
      <c r="K629" s="1" t="str">
        <f t="shared" si="99"/>
        <v xml:space="preserve">Informe Interactivo 10 - </v>
      </c>
    </row>
    <row r="630" spans="1:11" x14ac:dyDescent="0.35">
      <c r="A630" s="2">
        <f t="shared" si="100"/>
        <v>309</v>
      </c>
      <c r="B630" s="2">
        <f t="shared" si="101"/>
        <v>4.3</v>
      </c>
      <c r="C630" s="5" t="str">
        <f t="shared" ref="C630:C693" si="107">+F630&amp;" - "&amp;J630</f>
        <v xml:space="preserve">Informe Interactivo 10 - </v>
      </c>
      <c r="D630" s="6" t="str">
        <f t="shared" ref="D630:D693" si="108">+"AQUÍ SE COPIA EL LINK SIN EL ID DE FILTRO"&amp;I630</f>
        <v>AQUÍ SE COPIA EL LINK SIN EL ID DE FILTRO</v>
      </c>
      <c r="E630" s="4">
        <f t="shared" ref="E630:H630" si="109">+E629</f>
        <v>7</v>
      </c>
      <c r="F630" t="str">
        <f t="shared" si="109"/>
        <v>Informe Interactivo 10</v>
      </c>
      <c r="G630" t="str">
        <f t="shared" si="109"/>
        <v>Procesamiento</v>
      </c>
      <c r="H630" t="str">
        <f t="shared" si="109"/>
        <v>Valor de exportación (USD)</v>
      </c>
      <c r="K630" s="1" t="str">
        <f t="shared" ref="K630:K693" si="110">+HYPERLINK(D630,C630)</f>
        <v xml:space="preserve">Informe Interactivo 10 - </v>
      </c>
    </row>
    <row r="631" spans="1:11" x14ac:dyDescent="0.35">
      <c r="A631" s="2">
        <f t="shared" si="100"/>
        <v>310</v>
      </c>
      <c r="B631" s="2">
        <f t="shared" si="101"/>
        <v>4.3</v>
      </c>
      <c r="C631" s="5" t="str">
        <f t="shared" si="107"/>
        <v xml:space="preserve">Informe Interactivo 10 - </v>
      </c>
      <c r="D631" s="6" t="str">
        <f t="shared" si="108"/>
        <v>AQUÍ SE COPIA EL LINK SIN EL ID DE FILTRO</v>
      </c>
      <c r="E631" s="4">
        <f t="shared" ref="E631:H631" si="111">+E630</f>
        <v>7</v>
      </c>
      <c r="F631" t="str">
        <f t="shared" si="111"/>
        <v>Informe Interactivo 10</v>
      </c>
      <c r="G631" t="str">
        <f t="shared" si="111"/>
        <v>Procesamiento</v>
      </c>
      <c r="H631" t="str">
        <f t="shared" si="111"/>
        <v>Valor de exportación (USD)</v>
      </c>
      <c r="K631" s="1" t="str">
        <f t="shared" si="110"/>
        <v xml:space="preserve">Informe Interactivo 10 - </v>
      </c>
    </row>
    <row r="632" spans="1:11" x14ac:dyDescent="0.35">
      <c r="A632" s="2">
        <f t="shared" si="100"/>
        <v>311</v>
      </c>
      <c r="B632" s="2">
        <f t="shared" si="101"/>
        <v>4.3</v>
      </c>
      <c r="C632" s="5" t="str">
        <f t="shared" si="107"/>
        <v xml:space="preserve">Informe Interactivo 10 - </v>
      </c>
      <c r="D632" s="6" t="str">
        <f t="shared" si="108"/>
        <v>AQUÍ SE COPIA EL LINK SIN EL ID DE FILTRO</v>
      </c>
      <c r="E632" s="4">
        <f t="shared" ref="E632:H632" si="112">+E631</f>
        <v>7</v>
      </c>
      <c r="F632" t="str">
        <f t="shared" si="112"/>
        <v>Informe Interactivo 10</v>
      </c>
      <c r="G632" t="str">
        <f t="shared" si="112"/>
        <v>Procesamiento</v>
      </c>
      <c r="H632" t="str">
        <f t="shared" si="112"/>
        <v>Valor de exportación (USD)</v>
      </c>
      <c r="K632" s="1" t="str">
        <f t="shared" si="110"/>
        <v xml:space="preserve">Informe Interactivo 10 - </v>
      </c>
    </row>
    <row r="633" spans="1:11" x14ac:dyDescent="0.35">
      <c r="A633" s="2">
        <f t="shared" si="100"/>
        <v>312</v>
      </c>
      <c r="B633" s="2">
        <f t="shared" si="101"/>
        <v>4.3</v>
      </c>
      <c r="C633" s="5" t="str">
        <f t="shared" si="107"/>
        <v xml:space="preserve">Informe Interactivo 10 - </v>
      </c>
      <c r="D633" s="6" t="str">
        <f t="shared" si="108"/>
        <v>AQUÍ SE COPIA EL LINK SIN EL ID DE FILTRO</v>
      </c>
      <c r="E633" s="4">
        <f t="shared" ref="E633:H633" si="113">+E632</f>
        <v>7</v>
      </c>
      <c r="F633" t="str">
        <f t="shared" si="113"/>
        <v>Informe Interactivo 10</v>
      </c>
      <c r="G633" t="str">
        <f t="shared" si="113"/>
        <v>Procesamiento</v>
      </c>
      <c r="H633" t="str">
        <f t="shared" si="113"/>
        <v>Valor de exportación (USD)</v>
      </c>
      <c r="K633" s="1" t="str">
        <f t="shared" si="110"/>
        <v xml:space="preserve">Informe Interactivo 10 - </v>
      </c>
    </row>
    <row r="634" spans="1:11" x14ac:dyDescent="0.35">
      <c r="A634" s="2">
        <f t="shared" si="100"/>
        <v>313</v>
      </c>
      <c r="B634" s="2">
        <f t="shared" si="101"/>
        <v>4.3</v>
      </c>
      <c r="C634" s="5" t="str">
        <f t="shared" si="107"/>
        <v xml:space="preserve">Informe Interactivo 10 - </v>
      </c>
      <c r="D634" s="6" t="str">
        <f t="shared" si="108"/>
        <v>AQUÍ SE COPIA EL LINK SIN EL ID DE FILTRO</v>
      </c>
      <c r="E634" s="4">
        <f t="shared" ref="E634:H634" si="114">+E633</f>
        <v>7</v>
      </c>
      <c r="F634" t="str">
        <f t="shared" si="114"/>
        <v>Informe Interactivo 10</v>
      </c>
      <c r="G634" t="str">
        <f t="shared" si="114"/>
        <v>Procesamiento</v>
      </c>
      <c r="H634" t="str">
        <f t="shared" si="114"/>
        <v>Valor de exportación (USD)</v>
      </c>
      <c r="K634" s="1" t="str">
        <f t="shared" si="110"/>
        <v xml:space="preserve">Informe Interactivo 10 - </v>
      </c>
    </row>
    <row r="635" spans="1:11" x14ac:dyDescent="0.35">
      <c r="A635" s="2">
        <f t="shared" si="100"/>
        <v>314</v>
      </c>
      <c r="B635" s="2">
        <f t="shared" si="101"/>
        <v>4.3</v>
      </c>
      <c r="C635" s="5" t="str">
        <f t="shared" si="107"/>
        <v xml:space="preserve">Informe Interactivo 10 - </v>
      </c>
      <c r="D635" s="6" t="str">
        <f t="shared" si="108"/>
        <v>AQUÍ SE COPIA EL LINK SIN EL ID DE FILTRO</v>
      </c>
      <c r="E635" s="4">
        <f t="shared" ref="E635:H635" si="115">+E634</f>
        <v>7</v>
      </c>
      <c r="F635" t="str">
        <f t="shared" si="115"/>
        <v>Informe Interactivo 10</v>
      </c>
      <c r="G635" t="str">
        <f t="shared" si="115"/>
        <v>Procesamiento</v>
      </c>
      <c r="H635" t="str">
        <f t="shared" si="115"/>
        <v>Valor de exportación (USD)</v>
      </c>
      <c r="K635" s="1" t="str">
        <f t="shared" si="110"/>
        <v xml:space="preserve">Informe Interactivo 10 - </v>
      </c>
    </row>
    <row r="636" spans="1:11" x14ac:dyDescent="0.35">
      <c r="A636" s="2">
        <f t="shared" si="100"/>
        <v>315</v>
      </c>
      <c r="B636" s="2">
        <f t="shared" si="101"/>
        <v>4.3</v>
      </c>
      <c r="C636" s="5" t="str">
        <f t="shared" si="107"/>
        <v xml:space="preserve">Informe Interactivo 10 - </v>
      </c>
      <c r="D636" s="6" t="str">
        <f t="shared" si="108"/>
        <v>AQUÍ SE COPIA EL LINK SIN EL ID DE FILTRO</v>
      </c>
      <c r="E636" s="4">
        <f t="shared" ref="E636:H636" si="116">+E635</f>
        <v>7</v>
      </c>
      <c r="F636" t="str">
        <f t="shared" si="116"/>
        <v>Informe Interactivo 10</v>
      </c>
      <c r="G636" t="str">
        <f t="shared" si="116"/>
        <v>Procesamiento</v>
      </c>
      <c r="H636" t="str">
        <f t="shared" si="116"/>
        <v>Valor de exportación (USD)</v>
      </c>
      <c r="K636" s="1" t="str">
        <f t="shared" si="110"/>
        <v xml:space="preserve">Informe Interactivo 10 - </v>
      </c>
    </row>
    <row r="637" spans="1:11" x14ac:dyDescent="0.35">
      <c r="A637" s="2">
        <f t="shared" si="100"/>
        <v>316</v>
      </c>
      <c r="B637" s="2">
        <f t="shared" si="101"/>
        <v>4.3</v>
      </c>
      <c r="C637" s="5" t="str">
        <f t="shared" si="107"/>
        <v xml:space="preserve">Informe Interactivo 10 - </v>
      </c>
      <c r="D637" s="6" t="str">
        <f t="shared" si="108"/>
        <v>AQUÍ SE COPIA EL LINK SIN EL ID DE FILTRO</v>
      </c>
      <c r="E637" s="4">
        <f t="shared" ref="E637:H637" si="117">+E636</f>
        <v>7</v>
      </c>
      <c r="F637" t="str">
        <f t="shared" si="117"/>
        <v>Informe Interactivo 10</v>
      </c>
      <c r="G637" t="str">
        <f t="shared" si="117"/>
        <v>Procesamiento</v>
      </c>
      <c r="H637" t="str">
        <f t="shared" si="117"/>
        <v>Valor de exportación (USD)</v>
      </c>
      <c r="K637" s="1" t="str">
        <f t="shared" si="110"/>
        <v xml:space="preserve">Informe Interactivo 10 - </v>
      </c>
    </row>
    <row r="638" spans="1:11" x14ac:dyDescent="0.35">
      <c r="A638" s="2">
        <f t="shared" si="100"/>
        <v>317</v>
      </c>
      <c r="B638" s="2">
        <f t="shared" si="101"/>
        <v>4.3</v>
      </c>
      <c r="C638" s="5" t="str">
        <f t="shared" si="107"/>
        <v xml:space="preserve">Informe Interactivo 10 - </v>
      </c>
      <c r="D638" s="6" t="str">
        <f t="shared" si="108"/>
        <v>AQUÍ SE COPIA EL LINK SIN EL ID DE FILTRO</v>
      </c>
      <c r="E638" s="4">
        <f t="shared" ref="E638:H638" si="118">+E637</f>
        <v>7</v>
      </c>
      <c r="F638" t="str">
        <f t="shared" si="118"/>
        <v>Informe Interactivo 10</v>
      </c>
      <c r="G638" t="str">
        <f t="shared" si="118"/>
        <v>Procesamiento</v>
      </c>
      <c r="H638" t="str">
        <f t="shared" si="118"/>
        <v>Valor de exportación (USD)</v>
      </c>
      <c r="K638" s="1" t="str">
        <f t="shared" si="110"/>
        <v xml:space="preserve">Informe Interactivo 10 - </v>
      </c>
    </row>
    <row r="639" spans="1:11" x14ac:dyDescent="0.35">
      <c r="A639" s="2">
        <f t="shared" si="100"/>
        <v>318</v>
      </c>
      <c r="B639" s="2">
        <f t="shared" si="101"/>
        <v>4.3</v>
      </c>
      <c r="C639" s="5" t="str">
        <f t="shared" si="107"/>
        <v xml:space="preserve">Informe Interactivo 10 - </v>
      </c>
      <c r="D639" s="6" t="str">
        <f t="shared" si="108"/>
        <v>AQUÍ SE COPIA EL LINK SIN EL ID DE FILTRO</v>
      </c>
      <c r="E639" s="4">
        <f t="shared" ref="E639:H639" si="119">+E638</f>
        <v>7</v>
      </c>
      <c r="F639" t="str">
        <f t="shared" si="119"/>
        <v>Informe Interactivo 10</v>
      </c>
      <c r="G639" t="str">
        <f t="shared" si="119"/>
        <v>Procesamiento</v>
      </c>
      <c r="H639" t="str">
        <f t="shared" si="119"/>
        <v>Valor de exportación (USD)</v>
      </c>
      <c r="K639" s="1" t="str">
        <f t="shared" si="110"/>
        <v xml:space="preserve">Informe Interactivo 10 - </v>
      </c>
    </row>
    <row r="640" spans="1:11" x14ac:dyDescent="0.35">
      <c r="A640" s="2">
        <f t="shared" si="100"/>
        <v>319</v>
      </c>
      <c r="B640" s="2">
        <f t="shared" si="101"/>
        <v>4.3</v>
      </c>
      <c r="C640" s="5" t="str">
        <f t="shared" si="107"/>
        <v xml:space="preserve">Informe Interactivo 10 - </v>
      </c>
      <c r="D640" s="6" t="str">
        <f t="shared" si="108"/>
        <v>AQUÍ SE COPIA EL LINK SIN EL ID DE FILTRO</v>
      </c>
      <c r="E640" s="4">
        <f t="shared" ref="E640:H640" si="120">+E639</f>
        <v>7</v>
      </c>
      <c r="F640" t="str">
        <f t="shared" si="120"/>
        <v>Informe Interactivo 10</v>
      </c>
      <c r="G640" t="str">
        <f t="shared" si="120"/>
        <v>Procesamiento</v>
      </c>
      <c r="H640" t="str">
        <f t="shared" si="120"/>
        <v>Valor de exportación (USD)</v>
      </c>
      <c r="K640" s="1" t="str">
        <f t="shared" si="110"/>
        <v xml:space="preserve">Informe Interactivo 10 - </v>
      </c>
    </row>
    <row r="641" spans="1:11" x14ac:dyDescent="0.35">
      <c r="A641" s="2">
        <f t="shared" si="100"/>
        <v>320</v>
      </c>
      <c r="B641" s="2">
        <f t="shared" si="101"/>
        <v>4.3</v>
      </c>
      <c r="C641" s="5" t="str">
        <f t="shared" si="107"/>
        <v xml:space="preserve">Informe Interactivo 10 - </v>
      </c>
      <c r="D641" s="6" t="str">
        <f t="shared" si="108"/>
        <v>AQUÍ SE COPIA EL LINK SIN EL ID DE FILTRO</v>
      </c>
      <c r="E641" s="4">
        <f t="shared" ref="E641:H641" si="121">+E640</f>
        <v>7</v>
      </c>
      <c r="F641" t="str">
        <f t="shared" si="121"/>
        <v>Informe Interactivo 10</v>
      </c>
      <c r="G641" t="str">
        <f t="shared" si="121"/>
        <v>Procesamiento</v>
      </c>
      <c r="H641" t="str">
        <f t="shared" si="121"/>
        <v>Valor de exportación (USD)</v>
      </c>
      <c r="K641" s="1" t="str">
        <f t="shared" si="110"/>
        <v xml:space="preserve">Informe Interactivo 10 - </v>
      </c>
    </row>
    <row r="642" spans="1:11" x14ac:dyDescent="0.35">
      <c r="A642" s="2">
        <f t="shared" si="100"/>
        <v>321</v>
      </c>
      <c r="B642" s="2">
        <f t="shared" si="101"/>
        <v>4.3</v>
      </c>
      <c r="C642" s="5" t="str">
        <f t="shared" si="107"/>
        <v xml:space="preserve">Informe Interactivo 10 - </v>
      </c>
      <c r="D642" s="6" t="str">
        <f t="shared" si="108"/>
        <v>AQUÍ SE COPIA EL LINK SIN EL ID DE FILTRO</v>
      </c>
      <c r="E642" s="4">
        <f t="shared" ref="E642:H642" si="122">+E641</f>
        <v>7</v>
      </c>
      <c r="F642" t="str">
        <f t="shared" si="122"/>
        <v>Informe Interactivo 10</v>
      </c>
      <c r="G642" t="str">
        <f t="shared" si="122"/>
        <v>Procesamiento</v>
      </c>
      <c r="H642" t="str">
        <f t="shared" si="122"/>
        <v>Valor de exportación (USD)</v>
      </c>
      <c r="K642" s="1" t="str">
        <f t="shared" si="110"/>
        <v xml:space="preserve">Informe Interactivo 10 - </v>
      </c>
    </row>
    <row r="643" spans="1:11" x14ac:dyDescent="0.35">
      <c r="A643" s="2">
        <f t="shared" si="100"/>
        <v>322</v>
      </c>
      <c r="B643" s="2">
        <f t="shared" si="101"/>
        <v>4.3</v>
      </c>
      <c r="C643" s="5" t="str">
        <f t="shared" si="107"/>
        <v xml:space="preserve">Informe Interactivo 10 - </v>
      </c>
      <c r="D643" s="6" t="str">
        <f t="shared" si="108"/>
        <v>AQUÍ SE COPIA EL LINK SIN EL ID DE FILTRO</v>
      </c>
      <c r="E643" s="4">
        <f t="shared" ref="E643:H643" si="123">+E642</f>
        <v>7</v>
      </c>
      <c r="F643" t="str">
        <f t="shared" si="123"/>
        <v>Informe Interactivo 10</v>
      </c>
      <c r="G643" t="str">
        <f t="shared" si="123"/>
        <v>Procesamiento</v>
      </c>
      <c r="H643" t="str">
        <f t="shared" si="123"/>
        <v>Valor de exportación (USD)</v>
      </c>
      <c r="K643" s="1" t="str">
        <f t="shared" si="110"/>
        <v xml:space="preserve">Informe Interactivo 10 - </v>
      </c>
    </row>
    <row r="644" spans="1:11" x14ac:dyDescent="0.35">
      <c r="A644" s="2">
        <f t="shared" si="100"/>
        <v>323</v>
      </c>
      <c r="B644" s="2">
        <f t="shared" si="101"/>
        <v>4.3</v>
      </c>
      <c r="C644" s="5" t="str">
        <f t="shared" si="107"/>
        <v xml:space="preserve">Informe Interactivo 10 - </v>
      </c>
      <c r="D644" s="6" t="str">
        <f t="shared" si="108"/>
        <v>AQUÍ SE COPIA EL LINK SIN EL ID DE FILTRO</v>
      </c>
      <c r="E644" s="4">
        <f t="shared" ref="E644:H644" si="124">+E643</f>
        <v>7</v>
      </c>
      <c r="F644" t="str">
        <f t="shared" si="124"/>
        <v>Informe Interactivo 10</v>
      </c>
      <c r="G644" t="str">
        <f t="shared" si="124"/>
        <v>Procesamiento</v>
      </c>
      <c r="H644" t="str">
        <f t="shared" si="124"/>
        <v>Valor de exportación (USD)</v>
      </c>
      <c r="K644" s="1" t="str">
        <f t="shared" si="110"/>
        <v xml:space="preserve">Informe Interactivo 10 - </v>
      </c>
    </row>
    <row r="645" spans="1:11" x14ac:dyDescent="0.35">
      <c r="A645" s="2">
        <f t="shared" si="100"/>
        <v>324</v>
      </c>
      <c r="B645" s="2">
        <f t="shared" si="101"/>
        <v>4.3</v>
      </c>
      <c r="C645" s="5" t="str">
        <f t="shared" si="107"/>
        <v xml:space="preserve">Informe Interactivo 10 - </v>
      </c>
      <c r="D645" s="6" t="str">
        <f t="shared" si="108"/>
        <v>AQUÍ SE COPIA EL LINK SIN EL ID DE FILTRO</v>
      </c>
      <c r="E645" s="4">
        <f t="shared" ref="E645:H645" si="125">+E644</f>
        <v>7</v>
      </c>
      <c r="F645" t="str">
        <f t="shared" si="125"/>
        <v>Informe Interactivo 10</v>
      </c>
      <c r="G645" t="str">
        <f t="shared" si="125"/>
        <v>Procesamiento</v>
      </c>
      <c r="H645" t="str">
        <f t="shared" si="125"/>
        <v>Valor de exportación (USD)</v>
      </c>
      <c r="K645" s="1" t="str">
        <f t="shared" si="110"/>
        <v xml:space="preserve">Informe Interactivo 10 - </v>
      </c>
    </row>
    <row r="646" spans="1:11" x14ac:dyDescent="0.35">
      <c r="A646" s="2">
        <f t="shared" si="100"/>
        <v>325</v>
      </c>
      <c r="B646" s="2">
        <f t="shared" si="101"/>
        <v>4.3</v>
      </c>
      <c r="C646" s="5" t="str">
        <f t="shared" si="107"/>
        <v xml:space="preserve">Informe Interactivo 10 - </v>
      </c>
      <c r="D646" s="6" t="str">
        <f t="shared" si="108"/>
        <v>AQUÍ SE COPIA EL LINK SIN EL ID DE FILTRO</v>
      </c>
      <c r="E646" s="4">
        <f t="shared" ref="E646:H646" si="126">+E645</f>
        <v>7</v>
      </c>
      <c r="F646" t="str">
        <f t="shared" si="126"/>
        <v>Informe Interactivo 10</v>
      </c>
      <c r="G646" t="str">
        <f t="shared" si="126"/>
        <v>Procesamiento</v>
      </c>
      <c r="H646" t="str">
        <f t="shared" si="126"/>
        <v>Valor de exportación (USD)</v>
      </c>
      <c r="K646" s="1" t="str">
        <f t="shared" si="110"/>
        <v xml:space="preserve">Informe Interactivo 10 - </v>
      </c>
    </row>
    <row r="647" spans="1:11" x14ac:dyDescent="0.35">
      <c r="A647" s="2">
        <f t="shared" si="100"/>
        <v>326</v>
      </c>
      <c r="B647" s="2">
        <f t="shared" si="101"/>
        <v>4.3</v>
      </c>
      <c r="C647" s="5" t="str">
        <f t="shared" si="107"/>
        <v xml:space="preserve">Informe Interactivo 10 - </v>
      </c>
      <c r="D647" s="6" t="str">
        <f t="shared" si="108"/>
        <v>AQUÍ SE COPIA EL LINK SIN EL ID DE FILTRO</v>
      </c>
      <c r="E647" s="4">
        <f t="shared" ref="E647:H647" si="127">+E646</f>
        <v>7</v>
      </c>
      <c r="F647" t="str">
        <f t="shared" si="127"/>
        <v>Informe Interactivo 10</v>
      </c>
      <c r="G647" t="str">
        <f t="shared" si="127"/>
        <v>Procesamiento</v>
      </c>
      <c r="H647" t="str">
        <f t="shared" si="127"/>
        <v>Valor de exportación (USD)</v>
      </c>
      <c r="K647" s="1" t="str">
        <f t="shared" si="110"/>
        <v xml:space="preserve">Informe Interactivo 10 - </v>
      </c>
    </row>
    <row r="648" spans="1:11" x14ac:dyDescent="0.35">
      <c r="A648" s="2">
        <f t="shared" si="100"/>
        <v>327</v>
      </c>
      <c r="B648" s="2">
        <f t="shared" si="101"/>
        <v>4.3</v>
      </c>
      <c r="C648" s="5" t="str">
        <f t="shared" si="107"/>
        <v xml:space="preserve">Informe Interactivo 10 - </v>
      </c>
      <c r="D648" s="6" t="str">
        <f t="shared" si="108"/>
        <v>AQUÍ SE COPIA EL LINK SIN EL ID DE FILTRO</v>
      </c>
      <c r="E648" s="4">
        <f t="shared" ref="E648:H648" si="128">+E647</f>
        <v>7</v>
      </c>
      <c r="F648" t="str">
        <f t="shared" si="128"/>
        <v>Informe Interactivo 10</v>
      </c>
      <c r="G648" t="str">
        <f t="shared" si="128"/>
        <v>Procesamiento</v>
      </c>
      <c r="H648" t="str">
        <f t="shared" si="128"/>
        <v>Valor de exportación (USD)</v>
      </c>
      <c r="K648" s="1" t="str">
        <f t="shared" si="110"/>
        <v xml:space="preserve">Informe Interactivo 10 - </v>
      </c>
    </row>
    <row r="649" spans="1:11" x14ac:dyDescent="0.35">
      <c r="A649" s="2">
        <f t="shared" si="100"/>
        <v>328</v>
      </c>
      <c r="B649" s="2">
        <f t="shared" si="101"/>
        <v>4.3</v>
      </c>
      <c r="C649" s="5" t="str">
        <f t="shared" si="107"/>
        <v xml:space="preserve">Informe Interactivo 10 - </v>
      </c>
      <c r="D649" s="6" t="str">
        <f t="shared" si="108"/>
        <v>AQUÍ SE COPIA EL LINK SIN EL ID DE FILTRO</v>
      </c>
      <c r="E649" s="4">
        <f t="shared" ref="E649:H649" si="129">+E648</f>
        <v>7</v>
      </c>
      <c r="F649" t="str">
        <f t="shared" si="129"/>
        <v>Informe Interactivo 10</v>
      </c>
      <c r="G649" t="str">
        <f t="shared" si="129"/>
        <v>Procesamiento</v>
      </c>
      <c r="H649" t="str">
        <f t="shared" si="129"/>
        <v>Valor de exportación (USD)</v>
      </c>
      <c r="K649" s="1" t="str">
        <f t="shared" si="110"/>
        <v xml:space="preserve">Informe Interactivo 10 - </v>
      </c>
    </row>
    <row r="650" spans="1:11" x14ac:dyDescent="0.35">
      <c r="A650" s="2">
        <f t="shared" si="100"/>
        <v>329</v>
      </c>
      <c r="B650" s="2">
        <f t="shared" si="101"/>
        <v>4.3</v>
      </c>
      <c r="C650" s="5" t="str">
        <f t="shared" si="107"/>
        <v xml:space="preserve">Informe Interactivo 10 - </v>
      </c>
      <c r="D650" s="6" t="str">
        <f t="shared" si="108"/>
        <v>AQUÍ SE COPIA EL LINK SIN EL ID DE FILTRO</v>
      </c>
      <c r="E650" s="4">
        <f t="shared" ref="E650:H650" si="130">+E649</f>
        <v>7</v>
      </c>
      <c r="F650" t="str">
        <f t="shared" si="130"/>
        <v>Informe Interactivo 10</v>
      </c>
      <c r="G650" t="str">
        <f t="shared" si="130"/>
        <v>Procesamiento</v>
      </c>
      <c r="H650" t="str">
        <f t="shared" si="130"/>
        <v>Valor de exportación (USD)</v>
      </c>
      <c r="K650" s="1" t="str">
        <f t="shared" si="110"/>
        <v xml:space="preserve">Informe Interactivo 10 - </v>
      </c>
    </row>
    <row r="651" spans="1:11" x14ac:dyDescent="0.35">
      <c r="A651" s="2">
        <f t="shared" si="100"/>
        <v>330</v>
      </c>
      <c r="B651" s="2">
        <f t="shared" si="101"/>
        <v>4.3</v>
      </c>
      <c r="C651" s="5" t="str">
        <f t="shared" si="107"/>
        <v xml:space="preserve">Informe Interactivo 10 - </v>
      </c>
      <c r="D651" s="6" t="str">
        <f t="shared" si="108"/>
        <v>AQUÍ SE COPIA EL LINK SIN EL ID DE FILTRO</v>
      </c>
      <c r="E651" s="4">
        <f t="shared" ref="E651:H651" si="131">+E650</f>
        <v>7</v>
      </c>
      <c r="F651" t="str">
        <f t="shared" si="131"/>
        <v>Informe Interactivo 10</v>
      </c>
      <c r="G651" t="str">
        <f t="shared" si="131"/>
        <v>Procesamiento</v>
      </c>
      <c r="H651" t="str">
        <f t="shared" si="131"/>
        <v>Valor de exportación (USD)</v>
      </c>
      <c r="K651" s="1" t="str">
        <f t="shared" si="110"/>
        <v xml:space="preserve">Informe Interactivo 10 - </v>
      </c>
    </row>
    <row r="652" spans="1:11" x14ac:dyDescent="0.35">
      <c r="A652" s="2">
        <f t="shared" si="100"/>
        <v>331</v>
      </c>
      <c r="B652" s="2">
        <f t="shared" si="101"/>
        <v>4.3</v>
      </c>
      <c r="C652" s="5" t="str">
        <f t="shared" si="107"/>
        <v xml:space="preserve">Informe Interactivo 10 - </v>
      </c>
      <c r="D652" s="6" t="str">
        <f t="shared" si="108"/>
        <v>AQUÍ SE COPIA EL LINK SIN EL ID DE FILTRO</v>
      </c>
      <c r="E652" s="4">
        <f t="shared" ref="E652:H652" si="132">+E651</f>
        <v>7</v>
      </c>
      <c r="F652" t="str">
        <f t="shared" si="132"/>
        <v>Informe Interactivo 10</v>
      </c>
      <c r="G652" t="str">
        <f t="shared" si="132"/>
        <v>Procesamiento</v>
      </c>
      <c r="H652" t="str">
        <f t="shared" si="132"/>
        <v>Valor de exportación (USD)</v>
      </c>
      <c r="K652" s="1" t="str">
        <f t="shared" si="110"/>
        <v xml:space="preserve">Informe Interactivo 10 - </v>
      </c>
    </row>
    <row r="653" spans="1:11" x14ac:dyDescent="0.35">
      <c r="A653" s="2">
        <f t="shared" ref="A653:A716" si="133">+A652+1</f>
        <v>332</v>
      </c>
      <c r="B653" s="2">
        <f t="shared" si="101"/>
        <v>4.3</v>
      </c>
      <c r="C653" s="5" t="str">
        <f t="shared" si="107"/>
        <v xml:space="preserve">Informe Interactivo 10 - </v>
      </c>
      <c r="D653" s="6" t="str">
        <f t="shared" si="108"/>
        <v>AQUÍ SE COPIA EL LINK SIN EL ID DE FILTRO</v>
      </c>
      <c r="E653" s="4">
        <f t="shared" ref="E653:H653" si="134">+E652</f>
        <v>7</v>
      </c>
      <c r="F653" t="str">
        <f t="shared" si="134"/>
        <v>Informe Interactivo 10</v>
      </c>
      <c r="G653" t="str">
        <f t="shared" si="134"/>
        <v>Procesamiento</v>
      </c>
      <c r="H653" t="str">
        <f t="shared" si="134"/>
        <v>Valor de exportación (USD)</v>
      </c>
      <c r="K653" s="1" t="str">
        <f t="shared" si="110"/>
        <v xml:space="preserve">Informe Interactivo 10 - </v>
      </c>
    </row>
    <row r="654" spans="1:11" x14ac:dyDescent="0.35">
      <c r="A654" s="2">
        <f t="shared" si="133"/>
        <v>333</v>
      </c>
      <c r="B654" s="2">
        <f t="shared" si="101"/>
        <v>4.3</v>
      </c>
      <c r="C654" s="5" t="str">
        <f t="shared" si="107"/>
        <v xml:space="preserve">Informe Interactivo 10 - </v>
      </c>
      <c r="D654" s="6" t="str">
        <f t="shared" si="108"/>
        <v>AQUÍ SE COPIA EL LINK SIN EL ID DE FILTRO</v>
      </c>
      <c r="E654" s="4">
        <f t="shared" ref="E654:H654" si="135">+E653</f>
        <v>7</v>
      </c>
      <c r="F654" t="str">
        <f t="shared" si="135"/>
        <v>Informe Interactivo 10</v>
      </c>
      <c r="G654" t="str">
        <f t="shared" si="135"/>
        <v>Procesamiento</v>
      </c>
      <c r="H654" t="str">
        <f t="shared" si="135"/>
        <v>Valor de exportación (USD)</v>
      </c>
      <c r="K654" s="1" t="str">
        <f t="shared" si="110"/>
        <v xml:space="preserve">Informe Interactivo 10 - </v>
      </c>
    </row>
    <row r="655" spans="1:11" x14ac:dyDescent="0.35">
      <c r="A655" s="2">
        <f t="shared" si="133"/>
        <v>334</v>
      </c>
      <c r="B655" s="2">
        <f t="shared" si="101"/>
        <v>4.3</v>
      </c>
      <c r="C655" s="5" t="str">
        <f t="shared" si="107"/>
        <v xml:space="preserve">Informe Interactivo 10 - </v>
      </c>
      <c r="D655" s="6" t="str">
        <f t="shared" si="108"/>
        <v>AQUÍ SE COPIA EL LINK SIN EL ID DE FILTRO</v>
      </c>
      <c r="E655" s="4">
        <f t="shared" ref="E655:H655" si="136">+E654</f>
        <v>7</v>
      </c>
      <c r="F655" t="str">
        <f t="shared" si="136"/>
        <v>Informe Interactivo 10</v>
      </c>
      <c r="G655" t="str">
        <f t="shared" si="136"/>
        <v>Procesamiento</v>
      </c>
      <c r="H655" t="str">
        <f t="shared" si="136"/>
        <v>Valor de exportación (USD)</v>
      </c>
      <c r="K655" s="1" t="str">
        <f t="shared" si="110"/>
        <v xml:space="preserve">Informe Interactivo 10 - </v>
      </c>
    </row>
    <row r="656" spans="1:11" x14ac:dyDescent="0.35">
      <c r="A656" s="2">
        <f t="shared" si="133"/>
        <v>335</v>
      </c>
      <c r="B656" s="2">
        <f t="shared" si="101"/>
        <v>4.3</v>
      </c>
      <c r="C656" s="5" t="str">
        <f t="shared" si="107"/>
        <v xml:space="preserve">Informe Interactivo 10 - </v>
      </c>
      <c r="D656" s="6" t="str">
        <f t="shared" si="108"/>
        <v>AQUÍ SE COPIA EL LINK SIN EL ID DE FILTRO</v>
      </c>
      <c r="E656" s="4">
        <f t="shared" ref="E656:H656" si="137">+E655</f>
        <v>7</v>
      </c>
      <c r="F656" t="str">
        <f t="shared" si="137"/>
        <v>Informe Interactivo 10</v>
      </c>
      <c r="G656" t="str">
        <f t="shared" si="137"/>
        <v>Procesamiento</v>
      </c>
      <c r="H656" t="str">
        <f t="shared" si="137"/>
        <v>Valor de exportación (USD)</v>
      </c>
      <c r="K656" s="1" t="str">
        <f t="shared" si="110"/>
        <v xml:space="preserve">Informe Interactivo 10 - </v>
      </c>
    </row>
    <row r="657" spans="1:11" x14ac:dyDescent="0.35">
      <c r="A657" s="2">
        <f t="shared" si="133"/>
        <v>336</v>
      </c>
      <c r="B657" s="2">
        <f t="shared" si="101"/>
        <v>4.3</v>
      </c>
      <c r="C657" s="5" t="str">
        <f t="shared" si="107"/>
        <v xml:space="preserve">Informe Interactivo 10 - </v>
      </c>
      <c r="D657" s="6" t="str">
        <f t="shared" si="108"/>
        <v>AQUÍ SE COPIA EL LINK SIN EL ID DE FILTRO</v>
      </c>
      <c r="E657" s="4">
        <f t="shared" ref="E657:H657" si="138">+E656</f>
        <v>7</v>
      </c>
      <c r="F657" t="str">
        <f t="shared" si="138"/>
        <v>Informe Interactivo 10</v>
      </c>
      <c r="G657" t="str">
        <f t="shared" si="138"/>
        <v>Procesamiento</v>
      </c>
      <c r="H657" t="str">
        <f t="shared" si="138"/>
        <v>Valor de exportación (USD)</v>
      </c>
      <c r="K657" s="1" t="str">
        <f t="shared" si="110"/>
        <v xml:space="preserve">Informe Interactivo 10 - </v>
      </c>
    </row>
    <row r="658" spans="1:11" x14ac:dyDescent="0.35">
      <c r="A658" s="2">
        <f t="shared" si="133"/>
        <v>337</v>
      </c>
      <c r="B658" s="2">
        <f t="shared" si="101"/>
        <v>4.3</v>
      </c>
      <c r="C658" s="5" t="str">
        <f t="shared" si="107"/>
        <v xml:space="preserve">Informe Interactivo 10 - </v>
      </c>
      <c r="D658" s="6" t="str">
        <f t="shared" si="108"/>
        <v>AQUÍ SE COPIA EL LINK SIN EL ID DE FILTRO</v>
      </c>
      <c r="E658" s="4">
        <f t="shared" ref="E658:H658" si="139">+E657</f>
        <v>7</v>
      </c>
      <c r="F658" t="str">
        <f t="shared" si="139"/>
        <v>Informe Interactivo 10</v>
      </c>
      <c r="G658" t="str">
        <f t="shared" si="139"/>
        <v>Procesamiento</v>
      </c>
      <c r="H658" t="str">
        <f t="shared" si="139"/>
        <v>Valor de exportación (USD)</v>
      </c>
      <c r="K658" s="1" t="str">
        <f t="shared" si="110"/>
        <v xml:space="preserve">Informe Interactivo 10 - </v>
      </c>
    </row>
    <row r="659" spans="1:11" x14ac:dyDescent="0.35">
      <c r="A659" s="2">
        <f t="shared" si="133"/>
        <v>338</v>
      </c>
      <c r="B659" s="2">
        <f t="shared" si="101"/>
        <v>4.3</v>
      </c>
      <c r="C659" s="5" t="str">
        <f t="shared" si="107"/>
        <v xml:space="preserve">Informe Interactivo 10 - </v>
      </c>
      <c r="D659" s="6" t="str">
        <f t="shared" si="108"/>
        <v>AQUÍ SE COPIA EL LINK SIN EL ID DE FILTRO</v>
      </c>
      <c r="E659" s="4">
        <f t="shared" ref="E659:H659" si="140">+E658</f>
        <v>7</v>
      </c>
      <c r="F659" t="str">
        <f t="shared" si="140"/>
        <v>Informe Interactivo 10</v>
      </c>
      <c r="G659" t="str">
        <f t="shared" si="140"/>
        <v>Procesamiento</v>
      </c>
      <c r="H659" t="str">
        <f t="shared" si="140"/>
        <v>Valor de exportación (USD)</v>
      </c>
      <c r="K659" s="1" t="str">
        <f t="shared" si="110"/>
        <v xml:space="preserve">Informe Interactivo 10 - </v>
      </c>
    </row>
    <row r="660" spans="1:11" x14ac:dyDescent="0.35">
      <c r="A660" s="2">
        <f t="shared" si="133"/>
        <v>339</v>
      </c>
      <c r="B660" s="2">
        <f t="shared" si="101"/>
        <v>4.3</v>
      </c>
      <c r="C660" s="5" t="str">
        <f t="shared" si="107"/>
        <v xml:space="preserve">Informe Interactivo 10 - </v>
      </c>
      <c r="D660" s="6" t="str">
        <f t="shared" si="108"/>
        <v>AQUÍ SE COPIA EL LINK SIN EL ID DE FILTRO</v>
      </c>
      <c r="E660" s="4">
        <f t="shared" ref="E660:H660" si="141">+E659</f>
        <v>7</v>
      </c>
      <c r="F660" t="str">
        <f t="shared" si="141"/>
        <v>Informe Interactivo 10</v>
      </c>
      <c r="G660" t="str">
        <f t="shared" si="141"/>
        <v>Procesamiento</v>
      </c>
      <c r="H660" t="str">
        <f t="shared" si="141"/>
        <v>Valor de exportación (USD)</v>
      </c>
      <c r="K660" s="1" t="str">
        <f t="shared" si="110"/>
        <v xml:space="preserve">Informe Interactivo 10 - </v>
      </c>
    </row>
    <row r="661" spans="1:11" x14ac:dyDescent="0.35">
      <c r="A661" s="2">
        <f t="shared" si="133"/>
        <v>340</v>
      </c>
      <c r="B661" s="2">
        <f t="shared" si="101"/>
        <v>4.3</v>
      </c>
      <c r="C661" s="5" t="str">
        <f t="shared" si="107"/>
        <v xml:space="preserve">Informe Interactivo 10 - </v>
      </c>
      <c r="D661" s="6" t="str">
        <f t="shared" si="108"/>
        <v>AQUÍ SE COPIA EL LINK SIN EL ID DE FILTRO</v>
      </c>
      <c r="E661" s="4">
        <f t="shared" ref="E661:H661" si="142">+E660</f>
        <v>7</v>
      </c>
      <c r="F661" t="str">
        <f t="shared" si="142"/>
        <v>Informe Interactivo 10</v>
      </c>
      <c r="G661" t="str">
        <f t="shared" si="142"/>
        <v>Procesamiento</v>
      </c>
      <c r="H661" t="str">
        <f t="shared" si="142"/>
        <v>Valor de exportación (USD)</v>
      </c>
      <c r="K661" s="1" t="str">
        <f t="shared" si="110"/>
        <v xml:space="preserve">Informe Interactivo 10 - </v>
      </c>
    </row>
    <row r="662" spans="1:11" x14ac:dyDescent="0.35">
      <c r="A662" s="2">
        <f t="shared" si="133"/>
        <v>341</v>
      </c>
      <c r="B662" s="2">
        <f t="shared" si="101"/>
        <v>4.3</v>
      </c>
      <c r="C662" s="5" t="str">
        <f t="shared" si="107"/>
        <v xml:space="preserve">Informe Interactivo 10 - </v>
      </c>
      <c r="D662" s="6" t="str">
        <f t="shared" si="108"/>
        <v>AQUÍ SE COPIA EL LINK SIN EL ID DE FILTRO</v>
      </c>
      <c r="E662" s="4">
        <f t="shared" ref="E662:H662" si="143">+E661</f>
        <v>7</v>
      </c>
      <c r="F662" t="str">
        <f t="shared" si="143"/>
        <v>Informe Interactivo 10</v>
      </c>
      <c r="G662" t="str">
        <f t="shared" si="143"/>
        <v>Procesamiento</v>
      </c>
      <c r="H662" t="str">
        <f t="shared" si="143"/>
        <v>Valor de exportación (USD)</v>
      </c>
      <c r="K662" s="1" t="str">
        <f t="shared" si="110"/>
        <v xml:space="preserve">Informe Interactivo 10 - </v>
      </c>
    </row>
    <row r="663" spans="1:11" x14ac:dyDescent="0.35">
      <c r="A663" s="2">
        <f t="shared" si="133"/>
        <v>342</v>
      </c>
      <c r="B663" s="2">
        <f t="shared" si="101"/>
        <v>4.3</v>
      </c>
      <c r="C663" s="5" t="str">
        <f t="shared" si="107"/>
        <v xml:space="preserve">Informe Interactivo 10 - </v>
      </c>
      <c r="D663" s="6" t="str">
        <f t="shared" si="108"/>
        <v>AQUÍ SE COPIA EL LINK SIN EL ID DE FILTRO</v>
      </c>
      <c r="E663" s="4">
        <f t="shared" ref="E663:H663" si="144">+E662</f>
        <v>7</v>
      </c>
      <c r="F663" t="str">
        <f t="shared" si="144"/>
        <v>Informe Interactivo 10</v>
      </c>
      <c r="G663" t="str">
        <f t="shared" si="144"/>
        <v>Procesamiento</v>
      </c>
      <c r="H663" t="str">
        <f t="shared" si="144"/>
        <v>Valor de exportación (USD)</v>
      </c>
      <c r="K663" s="1" t="str">
        <f t="shared" si="110"/>
        <v xml:space="preserve">Informe Interactivo 10 - </v>
      </c>
    </row>
    <row r="664" spans="1:11" x14ac:dyDescent="0.35">
      <c r="A664" s="2">
        <f t="shared" si="133"/>
        <v>343</v>
      </c>
      <c r="B664" s="2">
        <f t="shared" si="101"/>
        <v>4.3</v>
      </c>
      <c r="C664" s="5" t="str">
        <f t="shared" si="107"/>
        <v xml:space="preserve">Informe Interactivo 10 - </v>
      </c>
      <c r="D664" s="6" t="str">
        <f t="shared" si="108"/>
        <v>AQUÍ SE COPIA EL LINK SIN EL ID DE FILTRO</v>
      </c>
      <c r="E664" s="4">
        <f t="shared" ref="E664:H664" si="145">+E663</f>
        <v>7</v>
      </c>
      <c r="F664" t="str">
        <f t="shared" si="145"/>
        <v>Informe Interactivo 10</v>
      </c>
      <c r="G664" t="str">
        <f t="shared" si="145"/>
        <v>Procesamiento</v>
      </c>
      <c r="H664" t="str">
        <f t="shared" si="145"/>
        <v>Valor de exportación (USD)</v>
      </c>
      <c r="K664" s="1" t="str">
        <f t="shared" si="110"/>
        <v xml:space="preserve">Informe Interactivo 10 - </v>
      </c>
    </row>
    <row r="665" spans="1:11" x14ac:dyDescent="0.35">
      <c r="A665" s="2">
        <f t="shared" si="133"/>
        <v>344</v>
      </c>
      <c r="B665" s="2">
        <f t="shared" si="101"/>
        <v>4.3</v>
      </c>
      <c r="C665" s="5" t="str">
        <f t="shared" si="107"/>
        <v xml:space="preserve">Informe Interactivo 10 - </v>
      </c>
      <c r="D665" s="6" t="str">
        <f t="shared" si="108"/>
        <v>AQUÍ SE COPIA EL LINK SIN EL ID DE FILTRO</v>
      </c>
      <c r="E665" s="4">
        <f t="shared" ref="E665:H665" si="146">+E664</f>
        <v>7</v>
      </c>
      <c r="F665" t="str">
        <f t="shared" si="146"/>
        <v>Informe Interactivo 10</v>
      </c>
      <c r="G665" t="str">
        <f t="shared" si="146"/>
        <v>Procesamiento</v>
      </c>
      <c r="H665" t="str">
        <f t="shared" si="146"/>
        <v>Valor de exportación (USD)</v>
      </c>
      <c r="K665" s="1" t="str">
        <f t="shared" si="110"/>
        <v xml:space="preserve">Informe Interactivo 10 - </v>
      </c>
    </row>
    <row r="666" spans="1:11" x14ac:dyDescent="0.35">
      <c r="A666" s="2">
        <f t="shared" si="133"/>
        <v>345</v>
      </c>
      <c r="B666" s="2">
        <f t="shared" si="101"/>
        <v>4.3</v>
      </c>
      <c r="C666" s="5" t="str">
        <f t="shared" si="107"/>
        <v xml:space="preserve">Informe Interactivo 10 - </v>
      </c>
      <c r="D666" s="6" t="str">
        <f t="shared" si="108"/>
        <v>AQUÍ SE COPIA EL LINK SIN EL ID DE FILTRO</v>
      </c>
      <c r="E666" s="4">
        <f t="shared" ref="E666:H666" si="147">+E665</f>
        <v>7</v>
      </c>
      <c r="F666" t="str">
        <f t="shared" si="147"/>
        <v>Informe Interactivo 10</v>
      </c>
      <c r="G666" t="str">
        <f t="shared" si="147"/>
        <v>Procesamiento</v>
      </c>
      <c r="H666" t="str">
        <f t="shared" si="147"/>
        <v>Valor de exportación (USD)</v>
      </c>
      <c r="K666" s="1" t="str">
        <f t="shared" si="110"/>
        <v xml:space="preserve">Informe Interactivo 10 - </v>
      </c>
    </row>
    <row r="667" spans="1:11" x14ac:dyDescent="0.35">
      <c r="A667" s="2">
        <f t="shared" si="133"/>
        <v>346</v>
      </c>
      <c r="B667" s="2">
        <f t="shared" si="101"/>
        <v>4.3</v>
      </c>
      <c r="C667" s="5" t="str">
        <f t="shared" si="107"/>
        <v xml:space="preserve">Informe Interactivo 10 - </v>
      </c>
      <c r="D667" s="6" t="str">
        <f t="shared" si="108"/>
        <v>AQUÍ SE COPIA EL LINK SIN EL ID DE FILTRO</v>
      </c>
      <c r="E667" s="4">
        <f t="shared" ref="E667:H667" si="148">+E666</f>
        <v>7</v>
      </c>
      <c r="F667" t="str">
        <f t="shared" si="148"/>
        <v>Informe Interactivo 10</v>
      </c>
      <c r="G667" t="str">
        <f t="shared" si="148"/>
        <v>Procesamiento</v>
      </c>
      <c r="H667" t="str">
        <f t="shared" si="148"/>
        <v>Valor de exportación (USD)</v>
      </c>
      <c r="K667" s="1" t="str">
        <f t="shared" si="110"/>
        <v xml:space="preserve">Informe Interactivo 10 - </v>
      </c>
    </row>
    <row r="668" spans="1:11" x14ac:dyDescent="0.35">
      <c r="A668" s="2">
        <f t="shared" si="133"/>
        <v>347</v>
      </c>
      <c r="B668" s="2">
        <f t="shared" ref="B668:B731" si="149">+B667</f>
        <v>4.3</v>
      </c>
      <c r="C668" s="5" t="str">
        <f t="shared" si="107"/>
        <v xml:space="preserve">Informe Interactivo 10 - </v>
      </c>
      <c r="D668" s="6" t="str">
        <f t="shared" si="108"/>
        <v>AQUÍ SE COPIA EL LINK SIN EL ID DE FILTRO</v>
      </c>
      <c r="E668" s="4">
        <f t="shared" ref="E668:H668" si="150">+E667</f>
        <v>7</v>
      </c>
      <c r="F668" t="str">
        <f t="shared" si="150"/>
        <v>Informe Interactivo 10</v>
      </c>
      <c r="G668" t="str">
        <f t="shared" si="150"/>
        <v>Procesamiento</v>
      </c>
      <c r="H668" t="str">
        <f t="shared" si="150"/>
        <v>Valor de exportación (USD)</v>
      </c>
      <c r="K668" s="1" t="str">
        <f t="shared" si="110"/>
        <v xml:space="preserve">Informe Interactivo 10 - </v>
      </c>
    </row>
    <row r="669" spans="1:11" x14ac:dyDescent="0.35">
      <c r="A669" s="2">
        <f t="shared" si="133"/>
        <v>348</v>
      </c>
      <c r="B669" s="2">
        <f t="shared" si="149"/>
        <v>4.3</v>
      </c>
      <c r="C669" s="5" t="str">
        <f t="shared" si="107"/>
        <v xml:space="preserve">Informe Interactivo 10 - </v>
      </c>
      <c r="D669" s="6" t="str">
        <f t="shared" si="108"/>
        <v>AQUÍ SE COPIA EL LINK SIN EL ID DE FILTRO</v>
      </c>
      <c r="E669" s="4">
        <f t="shared" ref="E669:H669" si="151">+E668</f>
        <v>7</v>
      </c>
      <c r="F669" t="str">
        <f t="shared" si="151"/>
        <v>Informe Interactivo 10</v>
      </c>
      <c r="G669" t="str">
        <f t="shared" si="151"/>
        <v>Procesamiento</v>
      </c>
      <c r="H669" t="str">
        <f t="shared" si="151"/>
        <v>Valor de exportación (USD)</v>
      </c>
      <c r="K669" s="1" t="str">
        <f t="shared" si="110"/>
        <v xml:space="preserve">Informe Interactivo 10 - </v>
      </c>
    </row>
    <row r="670" spans="1:11" x14ac:dyDescent="0.35">
      <c r="A670" s="2">
        <f t="shared" si="133"/>
        <v>349</v>
      </c>
      <c r="B670" s="2">
        <f t="shared" si="149"/>
        <v>4.3</v>
      </c>
      <c r="C670" s="5" t="str">
        <f t="shared" si="107"/>
        <v xml:space="preserve">Informe Interactivo 10 - </v>
      </c>
      <c r="D670" s="6" t="str">
        <f t="shared" si="108"/>
        <v>AQUÍ SE COPIA EL LINK SIN EL ID DE FILTRO</v>
      </c>
      <c r="E670" s="4">
        <f t="shared" ref="E670:H670" si="152">+E669</f>
        <v>7</v>
      </c>
      <c r="F670" t="str">
        <f t="shared" si="152"/>
        <v>Informe Interactivo 10</v>
      </c>
      <c r="G670" t="str">
        <f t="shared" si="152"/>
        <v>Procesamiento</v>
      </c>
      <c r="H670" t="str">
        <f t="shared" si="152"/>
        <v>Valor de exportación (USD)</v>
      </c>
      <c r="K670" s="1" t="str">
        <f t="shared" si="110"/>
        <v xml:space="preserve">Informe Interactivo 10 - </v>
      </c>
    </row>
    <row r="671" spans="1:11" x14ac:dyDescent="0.35">
      <c r="A671" s="2">
        <f t="shared" si="133"/>
        <v>350</v>
      </c>
      <c r="B671" s="2">
        <f t="shared" si="149"/>
        <v>4.3</v>
      </c>
      <c r="C671" s="5" t="str">
        <f t="shared" si="107"/>
        <v xml:space="preserve">Informe Interactivo 10 - </v>
      </c>
      <c r="D671" s="6" t="str">
        <f t="shared" si="108"/>
        <v>AQUÍ SE COPIA EL LINK SIN EL ID DE FILTRO</v>
      </c>
      <c r="E671" s="4">
        <f t="shared" ref="E671:H671" si="153">+E670</f>
        <v>7</v>
      </c>
      <c r="F671" t="str">
        <f t="shared" si="153"/>
        <v>Informe Interactivo 10</v>
      </c>
      <c r="G671" t="str">
        <f t="shared" si="153"/>
        <v>Procesamiento</v>
      </c>
      <c r="H671" t="str">
        <f t="shared" si="153"/>
        <v>Valor de exportación (USD)</v>
      </c>
      <c r="K671" s="1" t="str">
        <f t="shared" si="110"/>
        <v xml:space="preserve">Informe Interactivo 10 - </v>
      </c>
    </row>
    <row r="672" spans="1:11" x14ac:dyDescent="0.35">
      <c r="A672" s="2">
        <f t="shared" si="133"/>
        <v>351</v>
      </c>
      <c r="B672" s="2">
        <f t="shared" si="149"/>
        <v>4.3</v>
      </c>
      <c r="C672" s="5" t="str">
        <f t="shared" si="107"/>
        <v xml:space="preserve">Informe Interactivo 10 - </v>
      </c>
      <c r="D672" s="6" t="str">
        <f t="shared" si="108"/>
        <v>AQUÍ SE COPIA EL LINK SIN EL ID DE FILTRO</v>
      </c>
      <c r="E672" s="4">
        <f t="shared" ref="E672:H672" si="154">+E671</f>
        <v>7</v>
      </c>
      <c r="F672" t="str">
        <f t="shared" si="154"/>
        <v>Informe Interactivo 10</v>
      </c>
      <c r="G672" t="str">
        <f t="shared" si="154"/>
        <v>Procesamiento</v>
      </c>
      <c r="H672" t="str">
        <f t="shared" si="154"/>
        <v>Valor de exportación (USD)</v>
      </c>
      <c r="K672" s="1" t="str">
        <f t="shared" si="110"/>
        <v xml:space="preserve">Informe Interactivo 10 - </v>
      </c>
    </row>
    <row r="673" spans="1:11" x14ac:dyDescent="0.35">
      <c r="A673" s="2">
        <f t="shared" si="133"/>
        <v>352</v>
      </c>
      <c r="B673" s="2">
        <f t="shared" si="149"/>
        <v>4.3</v>
      </c>
      <c r="C673" s="5" t="str">
        <f t="shared" si="107"/>
        <v xml:space="preserve">Informe Interactivo 10 - </v>
      </c>
      <c r="D673" s="6" t="str">
        <f t="shared" si="108"/>
        <v>AQUÍ SE COPIA EL LINK SIN EL ID DE FILTRO</v>
      </c>
      <c r="E673" s="4">
        <f t="shared" ref="E673:H673" si="155">+E672</f>
        <v>7</v>
      </c>
      <c r="F673" t="str">
        <f t="shared" si="155"/>
        <v>Informe Interactivo 10</v>
      </c>
      <c r="G673" t="str">
        <f t="shared" si="155"/>
        <v>Procesamiento</v>
      </c>
      <c r="H673" t="str">
        <f t="shared" si="155"/>
        <v>Valor de exportación (USD)</v>
      </c>
      <c r="K673" s="1" t="str">
        <f t="shared" si="110"/>
        <v xml:space="preserve">Informe Interactivo 10 - </v>
      </c>
    </row>
    <row r="674" spans="1:11" x14ac:dyDescent="0.35">
      <c r="A674" s="2">
        <f t="shared" si="133"/>
        <v>353</v>
      </c>
      <c r="B674" s="2">
        <f t="shared" si="149"/>
        <v>4.3</v>
      </c>
      <c r="C674" s="5" t="str">
        <f t="shared" si="107"/>
        <v xml:space="preserve">Informe Interactivo 10 - </v>
      </c>
      <c r="D674" s="6" t="str">
        <f t="shared" si="108"/>
        <v>AQUÍ SE COPIA EL LINK SIN EL ID DE FILTRO</v>
      </c>
      <c r="E674" s="4">
        <f t="shared" ref="E674:H674" si="156">+E673</f>
        <v>7</v>
      </c>
      <c r="F674" t="str">
        <f t="shared" si="156"/>
        <v>Informe Interactivo 10</v>
      </c>
      <c r="G674" t="str">
        <f t="shared" si="156"/>
        <v>Procesamiento</v>
      </c>
      <c r="H674" t="str">
        <f t="shared" si="156"/>
        <v>Valor de exportación (USD)</v>
      </c>
      <c r="K674" s="1" t="str">
        <f t="shared" si="110"/>
        <v xml:space="preserve">Informe Interactivo 10 - </v>
      </c>
    </row>
    <row r="675" spans="1:11" x14ac:dyDescent="0.35">
      <c r="A675" s="2">
        <f t="shared" si="133"/>
        <v>354</v>
      </c>
      <c r="B675" s="2">
        <f t="shared" si="149"/>
        <v>4.3</v>
      </c>
      <c r="C675" s="5" t="str">
        <f t="shared" si="107"/>
        <v xml:space="preserve">Informe Interactivo 10 - </v>
      </c>
      <c r="D675" s="6" t="str">
        <f t="shared" si="108"/>
        <v>AQUÍ SE COPIA EL LINK SIN EL ID DE FILTRO</v>
      </c>
      <c r="E675" s="4">
        <f t="shared" ref="E675:H675" si="157">+E674</f>
        <v>7</v>
      </c>
      <c r="F675" t="str">
        <f t="shared" si="157"/>
        <v>Informe Interactivo 10</v>
      </c>
      <c r="G675" t="str">
        <f t="shared" si="157"/>
        <v>Procesamiento</v>
      </c>
      <c r="H675" t="str">
        <f t="shared" si="157"/>
        <v>Valor de exportación (USD)</v>
      </c>
      <c r="K675" s="1" t="str">
        <f t="shared" si="110"/>
        <v xml:space="preserve">Informe Interactivo 10 - </v>
      </c>
    </row>
    <row r="676" spans="1:11" x14ac:dyDescent="0.35">
      <c r="A676" s="2">
        <f t="shared" si="133"/>
        <v>355</v>
      </c>
      <c r="B676" s="2">
        <f t="shared" si="149"/>
        <v>4.3</v>
      </c>
      <c r="C676" s="5" t="str">
        <f t="shared" si="107"/>
        <v xml:space="preserve">Informe Interactivo 10 - </v>
      </c>
      <c r="D676" s="6" t="str">
        <f t="shared" si="108"/>
        <v>AQUÍ SE COPIA EL LINK SIN EL ID DE FILTRO</v>
      </c>
      <c r="E676" s="4">
        <f t="shared" ref="E676:H676" si="158">+E675</f>
        <v>7</v>
      </c>
      <c r="F676" t="str">
        <f t="shared" si="158"/>
        <v>Informe Interactivo 10</v>
      </c>
      <c r="G676" t="str">
        <f t="shared" si="158"/>
        <v>Procesamiento</v>
      </c>
      <c r="H676" t="str">
        <f t="shared" si="158"/>
        <v>Valor de exportación (USD)</v>
      </c>
      <c r="K676" s="1" t="str">
        <f t="shared" si="110"/>
        <v xml:space="preserve">Informe Interactivo 10 - </v>
      </c>
    </row>
    <row r="677" spans="1:11" x14ac:dyDescent="0.35">
      <c r="A677" s="2">
        <f t="shared" si="133"/>
        <v>356</v>
      </c>
      <c r="B677" s="2">
        <f t="shared" si="149"/>
        <v>4.3</v>
      </c>
      <c r="C677" s="5" t="str">
        <f t="shared" si="107"/>
        <v xml:space="preserve">Informe Interactivo 10 - </v>
      </c>
      <c r="D677" s="6" t="str">
        <f t="shared" si="108"/>
        <v>AQUÍ SE COPIA EL LINK SIN EL ID DE FILTRO</v>
      </c>
      <c r="E677" s="4">
        <f t="shared" ref="E677:H677" si="159">+E676</f>
        <v>7</v>
      </c>
      <c r="F677" t="str">
        <f t="shared" si="159"/>
        <v>Informe Interactivo 10</v>
      </c>
      <c r="G677" t="str">
        <f t="shared" si="159"/>
        <v>Procesamiento</v>
      </c>
      <c r="H677" t="str">
        <f t="shared" si="159"/>
        <v>Valor de exportación (USD)</v>
      </c>
      <c r="K677" s="1" t="str">
        <f t="shared" si="110"/>
        <v xml:space="preserve">Informe Interactivo 10 - </v>
      </c>
    </row>
    <row r="678" spans="1:11" x14ac:dyDescent="0.35">
      <c r="A678" s="2">
        <f t="shared" si="133"/>
        <v>357</v>
      </c>
      <c r="B678" s="2">
        <f t="shared" si="149"/>
        <v>4.3</v>
      </c>
      <c r="C678" s="5" t="str">
        <f t="shared" si="107"/>
        <v xml:space="preserve">Informe Interactivo 10 - </v>
      </c>
      <c r="D678" s="6" t="str">
        <f t="shared" si="108"/>
        <v>AQUÍ SE COPIA EL LINK SIN EL ID DE FILTRO</v>
      </c>
      <c r="E678" s="4">
        <f t="shared" ref="E678:H678" si="160">+E677</f>
        <v>7</v>
      </c>
      <c r="F678" t="str">
        <f t="shared" si="160"/>
        <v>Informe Interactivo 10</v>
      </c>
      <c r="G678" t="str">
        <f t="shared" si="160"/>
        <v>Procesamiento</v>
      </c>
      <c r="H678" t="str">
        <f t="shared" si="160"/>
        <v>Valor de exportación (USD)</v>
      </c>
      <c r="K678" s="1" t="str">
        <f t="shared" si="110"/>
        <v xml:space="preserve">Informe Interactivo 10 - </v>
      </c>
    </row>
    <row r="679" spans="1:11" x14ac:dyDescent="0.35">
      <c r="A679" s="2">
        <f t="shared" si="133"/>
        <v>358</v>
      </c>
      <c r="B679" s="2">
        <f t="shared" si="149"/>
        <v>4.3</v>
      </c>
      <c r="C679" s="5" t="str">
        <f t="shared" si="107"/>
        <v xml:space="preserve">Informe Interactivo 10 - </v>
      </c>
      <c r="D679" s="6" t="str">
        <f t="shared" si="108"/>
        <v>AQUÍ SE COPIA EL LINK SIN EL ID DE FILTRO</v>
      </c>
      <c r="E679" s="4">
        <f t="shared" ref="E679:H679" si="161">+E678</f>
        <v>7</v>
      </c>
      <c r="F679" t="str">
        <f t="shared" si="161"/>
        <v>Informe Interactivo 10</v>
      </c>
      <c r="G679" t="str">
        <f t="shared" si="161"/>
        <v>Procesamiento</v>
      </c>
      <c r="H679" t="str">
        <f t="shared" si="161"/>
        <v>Valor de exportación (USD)</v>
      </c>
      <c r="K679" s="1" t="str">
        <f t="shared" si="110"/>
        <v xml:space="preserve">Informe Interactivo 10 - </v>
      </c>
    </row>
    <row r="680" spans="1:11" x14ac:dyDescent="0.35">
      <c r="A680" s="2">
        <f t="shared" si="133"/>
        <v>359</v>
      </c>
      <c r="B680" s="2">
        <f t="shared" si="149"/>
        <v>4.3</v>
      </c>
      <c r="C680" s="5" t="str">
        <f t="shared" si="107"/>
        <v xml:space="preserve">Informe Interactivo 10 - </v>
      </c>
      <c r="D680" s="6" t="str">
        <f t="shared" si="108"/>
        <v>AQUÍ SE COPIA EL LINK SIN EL ID DE FILTRO</v>
      </c>
      <c r="E680" s="4">
        <f t="shared" ref="E680:H680" si="162">+E679</f>
        <v>7</v>
      </c>
      <c r="F680" t="str">
        <f t="shared" si="162"/>
        <v>Informe Interactivo 10</v>
      </c>
      <c r="G680" t="str">
        <f t="shared" si="162"/>
        <v>Procesamiento</v>
      </c>
      <c r="H680" t="str">
        <f t="shared" si="162"/>
        <v>Valor de exportación (USD)</v>
      </c>
      <c r="K680" s="1" t="str">
        <f t="shared" si="110"/>
        <v xml:space="preserve">Informe Interactivo 10 - </v>
      </c>
    </row>
    <row r="681" spans="1:11" x14ac:dyDescent="0.35">
      <c r="A681" s="2">
        <f t="shared" si="133"/>
        <v>360</v>
      </c>
      <c r="B681" s="2">
        <f t="shared" si="149"/>
        <v>4.3</v>
      </c>
      <c r="C681" s="5" t="str">
        <f t="shared" si="107"/>
        <v xml:space="preserve">Informe Interactivo 10 - </v>
      </c>
      <c r="D681" s="6" t="str">
        <f t="shared" si="108"/>
        <v>AQUÍ SE COPIA EL LINK SIN EL ID DE FILTRO</v>
      </c>
      <c r="E681" s="4">
        <f t="shared" ref="E681:H681" si="163">+E680</f>
        <v>7</v>
      </c>
      <c r="F681" t="str">
        <f t="shared" si="163"/>
        <v>Informe Interactivo 10</v>
      </c>
      <c r="G681" t="str">
        <f t="shared" si="163"/>
        <v>Procesamiento</v>
      </c>
      <c r="H681" t="str">
        <f t="shared" si="163"/>
        <v>Valor de exportación (USD)</v>
      </c>
      <c r="K681" s="1" t="str">
        <f t="shared" si="110"/>
        <v xml:space="preserve">Informe Interactivo 10 - </v>
      </c>
    </row>
    <row r="682" spans="1:11" x14ac:dyDescent="0.35">
      <c r="A682" s="2">
        <f t="shared" si="133"/>
        <v>361</v>
      </c>
      <c r="B682" s="2">
        <f t="shared" si="149"/>
        <v>4.3</v>
      </c>
      <c r="C682" s="5" t="str">
        <f t="shared" si="107"/>
        <v xml:space="preserve">Informe Interactivo 10 - </v>
      </c>
      <c r="D682" s="6" t="str">
        <f t="shared" si="108"/>
        <v>AQUÍ SE COPIA EL LINK SIN EL ID DE FILTRO</v>
      </c>
      <c r="E682" s="4">
        <f t="shared" ref="E682:H682" si="164">+E681</f>
        <v>7</v>
      </c>
      <c r="F682" t="str">
        <f t="shared" si="164"/>
        <v>Informe Interactivo 10</v>
      </c>
      <c r="G682" t="str">
        <f t="shared" si="164"/>
        <v>Procesamiento</v>
      </c>
      <c r="H682" t="str">
        <f t="shared" si="164"/>
        <v>Valor de exportación (USD)</v>
      </c>
      <c r="K682" s="1" t="str">
        <f t="shared" si="110"/>
        <v xml:space="preserve">Informe Interactivo 10 - </v>
      </c>
    </row>
    <row r="683" spans="1:11" x14ac:dyDescent="0.35">
      <c r="A683" s="2">
        <f t="shared" si="133"/>
        <v>362</v>
      </c>
      <c r="B683" s="2">
        <f t="shared" si="149"/>
        <v>4.3</v>
      </c>
      <c r="C683" s="5" t="str">
        <f t="shared" si="107"/>
        <v xml:space="preserve">Informe Interactivo 10 - </v>
      </c>
      <c r="D683" s="6" t="str">
        <f t="shared" si="108"/>
        <v>AQUÍ SE COPIA EL LINK SIN EL ID DE FILTRO</v>
      </c>
      <c r="E683" s="4">
        <f t="shared" ref="E683:H683" si="165">+E682</f>
        <v>7</v>
      </c>
      <c r="F683" t="str">
        <f t="shared" si="165"/>
        <v>Informe Interactivo 10</v>
      </c>
      <c r="G683" t="str">
        <f t="shared" si="165"/>
        <v>Procesamiento</v>
      </c>
      <c r="H683" t="str">
        <f t="shared" si="165"/>
        <v>Valor de exportación (USD)</v>
      </c>
      <c r="K683" s="1" t="str">
        <f t="shared" si="110"/>
        <v xml:space="preserve">Informe Interactivo 10 - </v>
      </c>
    </row>
    <row r="684" spans="1:11" x14ac:dyDescent="0.35">
      <c r="A684" s="2">
        <f t="shared" si="133"/>
        <v>363</v>
      </c>
      <c r="B684" s="2">
        <f t="shared" si="149"/>
        <v>4.3</v>
      </c>
      <c r="C684" s="5" t="str">
        <f t="shared" si="107"/>
        <v xml:space="preserve">Informe Interactivo 10 - </v>
      </c>
      <c r="D684" s="6" t="str">
        <f t="shared" si="108"/>
        <v>AQUÍ SE COPIA EL LINK SIN EL ID DE FILTRO</v>
      </c>
      <c r="E684" s="4">
        <f t="shared" ref="E684:H684" si="166">+E683</f>
        <v>7</v>
      </c>
      <c r="F684" t="str">
        <f t="shared" si="166"/>
        <v>Informe Interactivo 10</v>
      </c>
      <c r="G684" t="str">
        <f t="shared" si="166"/>
        <v>Procesamiento</v>
      </c>
      <c r="H684" t="str">
        <f t="shared" si="166"/>
        <v>Valor de exportación (USD)</v>
      </c>
      <c r="K684" s="1" t="str">
        <f t="shared" si="110"/>
        <v xml:space="preserve">Informe Interactivo 10 - </v>
      </c>
    </row>
    <row r="685" spans="1:11" x14ac:dyDescent="0.35">
      <c r="A685" s="2">
        <f t="shared" si="133"/>
        <v>364</v>
      </c>
      <c r="B685" s="2">
        <f t="shared" si="149"/>
        <v>4.3</v>
      </c>
      <c r="C685" s="5" t="str">
        <f t="shared" si="107"/>
        <v xml:space="preserve">Informe Interactivo 10 - </v>
      </c>
      <c r="D685" s="6" t="str">
        <f t="shared" si="108"/>
        <v>AQUÍ SE COPIA EL LINK SIN EL ID DE FILTRO</v>
      </c>
      <c r="E685" s="4">
        <f t="shared" ref="E685:H685" si="167">+E684</f>
        <v>7</v>
      </c>
      <c r="F685" t="str">
        <f t="shared" si="167"/>
        <v>Informe Interactivo 10</v>
      </c>
      <c r="G685" t="str">
        <f t="shared" si="167"/>
        <v>Procesamiento</v>
      </c>
      <c r="H685" t="str">
        <f t="shared" si="167"/>
        <v>Valor de exportación (USD)</v>
      </c>
      <c r="K685" s="1" t="str">
        <f t="shared" si="110"/>
        <v xml:space="preserve">Informe Interactivo 10 - </v>
      </c>
    </row>
    <row r="686" spans="1:11" x14ac:dyDescent="0.35">
      <c r="A686" s="2">
        <f t="shared" si="133"/>
        <v>365</v>
      </c>
      <c r="B686" s="2">
        <f t="shared" si="149"/>
        <v>4.3</v>
      </c>
      <c r="C686" s="5" t="str">
        <f t="shared" si="107"/>
        <v xml:space="preserve">Informe Interactivo 10 - </v>
      </c>
      <c r="D686" s="6" t="str">
        <f t="shared" si="108"/>
        <v>AQUÍ SE COPIA EL LINK SIN EL ID DE FILTRO</v>
      </c>
      <c r="E686" s="4">
        <f t="shared" ref="E686:H686" si="168">+E685</f>
        <v>7</v>
      </c>
      <c r="F686" t="str">
        <f t="shared" si="168"/>
        <v>Informe Interactivo 10</v>
      </c>
      <c r="G686" t="str">
        <f t="shared" si="168"/>
        <v>Procesamiento</v>
      </c>
      <c r="H686" t="str">
        <f t="shared" si="168"/>
        <v>Valor de exportación (USD)</v>
      </c>
      <c r="K686" s="1" t="str">
        <f t="shared" si="110"/>
        <v xml:space="preserve">Informe Interactivo 10 - </v>
      </c>
    </row>
    <row r="687" spans="1:11" x14ac:dyDescent="0.35">
      <c r="A687" s="2">
        <f t="shared" si="133"/>
        <v>366</v>
      </c>
      <c r="B687" s="2">
        <f t="shared" si="149"/>
        <v>4.3</v>
      </c>
      <c r="C687" s="5" t="str">
        <f t="shared" si="107"/>
        <v xml:space="preserve">Informe Interactivo 10 - </v>
      </c>
      <c r="D687" s="6" t="str">
        <f t="shared" si="108"/>
        <v>AQUÍ SE COPIA EL LINK SIN EL ID DE FILTRO</v>
      </c>
      <c r="E687" s="4">
        <f t="shared" ref="E687:H687" si="169">+E686</f>
        <v>7</v>
      </c>
      <c r="F687" t="str">
        <f t="shared" si="169"/>
        <v>Informe Interactivo 10</v>
      </c>
      <c r="G687" t="str">
        <f t="shared" si="169"/>
        <v>Procesamiento</v>
      </c>
      <c r="H687" t="str">
        <f t="shared" si="169"/>
        <v>Valor de exportación (USD)</v>
      </c>
      <c r="K687" s="1" t="str">
        <f t="shared" si="110"/>
        <v xml:space="preserve">Informe Interactivo 10 - </v>
      </c>
    </row>
    <row r="688" spans="1:11" x14ac:dyDescent="0.35">
      <c r="A688" s="2">
        <f t="shared" si="133"/>
        <v>367</v>
      </c>
      <c r="B688" s="2">
        <f t="shared" si="149"/>
        <v>4.3</v>
      </c>
      <c r="C688" s="5" t="str">
        <f t="shared" si="107"/>
        <v xml:space="preserve">Informe Interactivo 10 - </v>
      </c>
      <c r="D688" s="6" t="str">
        <f t="shared" si="108"/>
        <v>AQUÍ SE COPIA EL LINK SIN EL ID DE FILTRO</v>
      </c>
      <c r="E688" s="4">
        <f t="shared" ref="E688:H688" si="170">+E687</f>
        <v>7</v>
      </c>
      <c r="F688" t="str">
        <f t="shared" si="170"/>
        <v>Informe Interactivo 10</v>
      </c>
      <c r="G688" t="str">
        <f t="shared" si="170"/>
        <v>Procesamiento</v>
      </c>
      <c r="H688" t="str">
        <f t="shared" si="170"/>
        <v>Valor de exportación (USD)</v>
      </c>
      <c r="K688" s="1" t="str">
        <f t="shared" si="110"/>
        <v xml:space="preserve">Informe Interactivo 10 - </v>
      </c>
    </row>
    <row r="689" spans="1:11" x14ac:dyDescent="0.35">
      <c r="A689" s="2">
        <f t="shared" si="133"/>
        <v>368</v>
      </c>
      <c r="B689" s="2">
        <f t="shared" si="149"/>
        <v>4.3</v>
      </c>
      <c r="C689" s="5" t="str">
        <f t="shared" si="107"/>
        <v xml:space="preserve">Informe Interactivo 10 - </v>
      </c>
      <c r="D689" s="6" t="str">
        <f t="shared" si="108"/>
        <v>AQUÍ SE COPIA EL LINK SIN EL ID DE FILTRO</v>
      </c>
      <c r="E689" s="4">
        <f t="shared" ref="E689:H689" si="171">+E688</f>
        <v>7</v>
      </c>
      <c r="F689" t="str">
        <f t="shared" si="171"/>
        <v>Informe Interactivo 10</v>
      </c>
      <c r="G689" t="str">
        <f t="shared" si="171"/>
        <v>Procesamiento</v>
      </c>
      <c r="H689" t="str">
        <f t="shared" si="171"/>
        <v>Valor de exportación (USD)</v>
      </c>
      <c r="K689" s="1" t="str">
        <f t="shared" si="110"/>
        <v xml:space="preserve">Informe Interactivo 10 - </v>
      </c>
    </row>
    <row r="690" spans="1:11" x14ac:dyDescent="0.35">
      <c r="A690" s="2">
        <f t="shared" si="133"/>
        <v>369</v>
      </c>
      <c r="B690" s="2">
        <f t="shared" si="149"/>
        <v>4.3</v>
      </c>
      <c r="C690" s="5" t="str">
        <f t="shared" si="107"/>
        <v xml:space="preserve">Informe Interactivo 10 - </v>
      </c>
      <c r="D690" s="6" t="str">
        <f t="shared" si="108"/>
        <v>AQUÍ SE COPIA EL LINK SIN EL ID DE FILTRO</v>
      </c>
      <c r="E690" s="4">
        <f t="shared" ref="E690:H690" si="172">+E689</f>
        <v>7</v>
      </c>
      <c r="F690" t="str">
        <f t="shared" si="172"/>
        <v>Informe Interactivo 10</v>
      </c>
      <c r="G690" t="str">
        <f t="shared" si="172"/>
        <v>Procesamiento</v>
      </c>
      <c r="H690" t="str">
        <f t="shared" si="172"/>
        <v>Valor de exportación (USD)</v>
      </c>
      <c r="K690" s="1" t="str">
        <f t="shared" si="110"/>
        <v xml:space="preserve">Informe Interactivo 10 - </v>
      </c>
    </row>
    <row r="691" spans="1:11" x14ac:dyDescent="0.35">
      <c r="A691" s="2">
        <f t="shared" si="133"/>
        <v>370</v>
      </c>
      <c r="B691" s="2">
        <f t="shared" si="149"/>
        <v>4.3</v>
      </c>
      <c r="C691" s="5" t="str">
        <f t="shared" si="107"/>
        <v xml:space="preserve">Informe Interactivo 10 - </v>
      </c>
      <c r="D691" s="6" t="str">
        <f t="shared" si="108"/>
        <v>AQUÍ SE COPIA EL LINK SIN EL ID DE FILTRO</v>
      </c>
      <c r="E691" s="4">
        <f t="shared" ref="E691:H691" si="173">+E690</f>
        <v>7</v>
      </c>
      <c r="F691" t="str">
        <f t="shared" si="173"/>
        <v>Informe Interactivo 10</v>
      </c>
      <c r="G691" t="str">
        <f t="shared" si="173"/>
        <v>Procesamiento</v>
      </c>
      <c r="H691" t="str">
        <f t="shared" si="173"/>
        <v>Valor de exportación (USD)</v>
      </c>
      <c r="K691" s="1" t="str">
        <f t="shared" si="110"/>
        <v xml:space="preserve">Informe Interactivo 10 - </v>
      </c>
    </row>
    <row r="692" spans="1:11" x14ac:dyDescent="0.35">
      <c r="A692" s="2">
        <f t="shared" si="133"/>
        <v>371</v>
      </c>
      <c r="B692" s="2">
        <f t="shared" si="149"/>
        <v>4.3</v>
      </c>
      <c r="C692" s="5" t="str">
        <f t="shared" si="107"/>
        <v xml:space="preserve">Informe Interactivo 10 - </v>
      </c>
      <c r="D692" s="6" t="str">
        <f t="shared" si="108"/>
        <v>AQUÍ SE COPIA EL LINK SIN EL ID DE FILTRO</v>
      </c>
      <c r="E692" s="4">
        <f t="shared" ref="E692:H692" si="174">+E691</f>
        <v>7</v>
      </c>
      <c r="F692" t="str">
        <f t="shared" si="174"/>
        <v>Informe Interactivo 10</v>
      </c>
      <c r="G692" t="str">
        <f t="shared" si="174"/>
        <v>Procesamiento</v>
      </c>
      <c r="H692" t="str">
        <f t="shared" si="174"/>
        <v>Valor de exportación (USD)</v>
      </c>
      <c r="K692" s="1" t="str">
        <f t="shared" si="110"/>
        <v xml:space="preserve">Informe Interactivo 10 - </v>
      </c>
    </row>
    <row r="693" spans="1:11" x14ac:dyDescent="0.35">
      <c r="A693" s="2">
        <f t="shared" si="133"/>
        <v>372</v>
      </c>
      <c r="B693" s="2">
        <f t="shared" si="149"/>
        <v>4.3</v>
      </c>
      <c r="C693" s="5" t="str">
        <f t="shared" si="107"/>
        <v xml:space="preserve">Informe Interactivo 10 - </v>
      </c>
      <c r="D693" s="6" t="str">
        <f t="shared" si="108"/>
        <v>AQUÍ SE COPIA EL LINK SIN EL ID DE FILTRO</v>
      </c>
      <c r="E693" s="4">
        <f t="shared" ref="E693:H693" si="175">+E692</f>
        <v>7</v>
      </c>
      <c r="F693" t="str">
        <f t="shared" si="175"/>
        <v>Informe Interactivo 10</v>
      </c>
      <c r="G693" t="str">
        <f t="shared" si="175"/>
        <v>Procesamiento</v>
      </c>
      <c r="H693" t="str">
        <f t="shared" si="175"/>
        <v>Valor de exportación (USD)</v>
      </c>
      <c r="K693" s="1" t="str">
        <f t="shared" si="110"/>
        <v xml:space="preserve">Informe Interactivo 10 - </v>
      </c>
    </row>
    <row r="694" spans="1:11" x14ac:dyDescent="0.35">
      <c r="A694" s="2">
        <f t="shared" si="133"/>
        <v>373</v>
      </c>
      <c r="B694" s="2">
        <f t="shared" si="149"/>
        <v>4.3</v>
      </c>
      <c r="C694" s="5" t="str">
        <f t="shared" ref="C694:C757" si="176">+F694&amp;" - "&amp;J694</f>
        <v xml:space="preserve">Informe Interactivo 10 - </v>
      </c>
      <c r="D694" s="6" t="str">
        <f t="shared" ref="D694:D757" si="177">+"AQUÍ SE COPIA EL LINK SIN EL ID DE FILTRO"&amp;I694</f>
        <v>AQUÍ SE COPIA EL LINK SIN EL ID DE FILTRO</v>
      </c>
      <c r="E694" s="4">
        <f t="shared" ref="E694:H694" si="178">+E693</f>
        <v>7</v>
      </c>
      <c r="F694" t="str">
        <f t="shared" si="178"/>
        <v>Informe Interactivo 10</v>
      </c>
      <c r="G694" t="str">
        <f t="shared" si="178"/>
        <v>Procesamiento</v>
      </c>
      <c r="H694" t="str">
        <f t="shared" si="178"/>
        <v>Valor de exportación (USD)</v>
      </c>
      <c r="K694" s="1" t="str">
        <f t="shared" ref="K694:K757" si="179">+HYPERLINK(D694,C694)</f>
        <v xml:space="preserve">Informe Interactivo 10 - </v>
      </c>
    </row>
    <row r="695" spans="1:11" x14ac:dyDescent="0.35">
      <c r="A695" s="2">
        <f t="shared" si="133"/>
        <v>374</v>
      </c>
      <c r="B695" s="2">
        <f t="shared" si="149"/>
        <v>4.3</v>
      </c>
      <c r="C695" s="5" t="str">
        <f t="shared" si="176"/>
        <v xml:space="preserve">Informe Interactivo 10 - </v>
      </c>
      <c r="D695" s="6" t="str">
        <f t="shared" si="177"/>
        <v>AQUÍ SE COPIA EL LINK SIN EL ID DE FILTRO</v>
      </c>
      <c r="E695" s="4">
        <f t="shared" ref="E695:H695" si="180">+E694</f>
        <v>7</v>
      </c>
      <c r="F695" t="str">
        <f t="shared" si="180"/>
        <v>Informe Interactivo 10</v>
      </c>
      <c r="G695" t="str">
        <f t="shared" si="180"/>
        <v>Procesamiento</v>
      </c>
      <c r="H695" t="str">
        <f t="shared" si="180"/>
        <v>Valor de exportación (USD)</v>
      </c>
      <c r="K695" s="1" t="str">
        <f t="shared" si="179"/>
        <v xml:space="preserve">Informe Interactivo 10 - </v>
      </c>
    </row>
    <row r="696" spans="1:11" x14ac:dyDescent="0.35">
      <c r="A696" s="2">
        <f t="shared" si="133"/>
        <v>375</v>
      </c>
      <c r="B696" s="2">
        <f t="shared" si="149"/>
        <v>4.3</v>
      </c>
      <c r="C696" s="5" t="str">
        <f t="shared" si="176"/>
        <v xml:space="preserve">Informe Interactivo 10 - </v>
      </c>
      <c r="D696" s="6" t="str">
        <f t="shared" si="177"/>
        <v>AQUÍ SE COPIA EL LINK SIN EL ID DE FILTRO</v>
      </c>
      <c r="E696" s="4">
        <f t="shared" ref="E696:H696" si="181">+E695</f>
        <v>7</v>
      </c>
      <c r="F696" t="str">
        <f t="shared" si="181"/>
        <v>Informe Interactivo 10</v>
      </c>
      <c r="G696" t="str">
        <f t="shared" si="181"/>
        <v>Procesamiento</v>
      </c>
      <c r="H696" t="str">
        <f t="shared" si="181"/>
        <v>Valor de exportación (USD)</v>
      </c>
      <c r="K696" s="1" t="str">
        <f t="shared" si="179"/>
        <v xml:space="preserve">Informe Interactivo 10 - </v>
      </c>
    </row>
    <row r="697" spans="1:11" x14ac:dyDescent="0.35">
      <c r="A697" s="2">
        <f t="shared" si="133"/>
        <v>376</v>
      </c>
      <c r="B697" s="2">
        <f t="shared" si="149"/>
        <v>4.3</v>
      </c>
      <c r="C697" s="5" t="str">
        <f t="shared" si="176"/>
        <v xml:space="preserve">Informe Interactivo 10 - </v>
      </c>
      <c r="D697" s="6" t="str">
        <f t="shared" si="177"/>
        <v>AQUÍ SE COPIA EL LINK SIN EL ID DE FILTRO</v>
      </c>
      <c r="E697" s="4">
        <f t="shared" ref="E697:H697" si="182">+E696</f>
        <v>7</v>
      </c>
      <c r="F697" t="str">
        <f t="shared" si="182"/>
        <v>Informe Interactivo 10</v>
      </c>
      <c r="G697" t="str">
        <f t="shared" si="182"/>
        <v>Procesamiento</v>
      </c>
      <c r="H697" t="str">
        <f t="shared" si="182"/>
        <v>Valor de exportación (USD)</v>
      </c>
      <c r="K697" s="1" t="str">
        <f t="shared" si="179"/>
        <v xml:space="preserve">Informe Interactivo 10 - </v>
      </c>
    </row>
    <row r="698" spans="1:11" x14ac:dyDescent="0.35">
      <c r="A698" s="2">
        <f t="shared" si="133"/>
        <v>377</v>
      </c>
      <c r="B698" s="2">
        <f t="shared" si="149"/>
        <v>4.3</v>
      </c>
      <c r="C698" s="5" t="str">
        <f t="shared" si="176"/>
        <v xml:space="preserve">Informe Interactivo 10 - </v>
      </c>
      <c r="D698" s="6" t="str">
        <f t="shared" si="177"/>
        <v>AQUÍ SE COPIA EL LINK SIN EL ID DE FILTRO</v>
      </c>
      <c r="E698" s="4">
        <f t="shared" ref="E698:H698" si="183">+E697</f>
        <v>7</v>
      </c>
      <c r="F698" t="str">
        <f t="shared" si="183"/>
        <v>Informe Interactivo 10</v>
      </c>
      <c r="G698" t="str">
        <f t="shared" si="183"/>
        <v>Procesamiento</v>
      </c>
      <c r="H698" t="str">
        <f t="shared" si="183"/>
        <v>Valor de exportación (USD)</v>
      </c>
      <c r="K698" s="1" t="str">
        <f t="shared" si="179"/>
        <v xml:space="preserve">Informe Interactivo 10 - </v>
      </c>
    </row>
    <row r="699" spans="1:11" x14ac:dyDescent="0.35">
      <c r="A699" s="2">
        <f t="shared" si="133"/>
        <v>378</v>
      </c>
      <c r="B699" s="2">
        <f t="shared" si="149"/>
        <v>4.3</v>
      </c>
      <c r="C699" s="5" t="str">
        <f t="shared" si="176"/>
        <v xml:space="preserve">Informe Interactivo 10 - </v>
      </c>
      <c r="D699" s="6" t="str">
        <f t="shared" si="177"/>
        <v>AQUÍ SE COPIA EL LINK SIN EL ID DE FILTRO</v>
      </c>
      <c r="E699" s="4">
        <f t="shared" ref="E699:H699" si="184">+E698</f>
        <v>7</v>
      </c>
      <c r="F699" t="str">
        <f t="shared" si="184"/>
        <v>Informe Interactivo 10</v>
      </c>
      <c r="G699" t="str">
        <f t="shared" si="184"/>
        <v>Procesamiento</v>
      </c>
      <c r="H699" t="str">
        <f t="shared" si="184"/>
        <v>Valor de exportación (USD)</v>
      </c>
      <c r="K699" s="1" t="str">
        <f t="shared" si="179"/>
        <v xml:space="preserve">Informe Interactivo 10 - </v>
      </c>
    </row>
    <row r="700" spans="1:11" x14ac:dyDescent="0.35">
      <c r="A700" s="2">
        <f t="shared" si="133"/>
        <v>379</v>
      </c>
      <c r="B700" s="2">
        <f t="shared" si="149"/>
        <v>4.3</v>
      </c>
      <c r="C700" s="5" t="str">
        <f t="shared" si="176"/>
        <v xml:space="preserve">Informe Interactivo 10 - </v>
      </c>
      <c r="D700" s="6" t="str">
        <f t="shared" si="177"/>
        <v>AQUÍ SE COPIA EL LINK SIN EL ID DE FILTRO</v>
      </c>
      <c r="E700" s="4">
        <f t="shared" ref="E700:H700" si="185">+E699</f>
        <v>7</v>
      </c>
      <c r="F700" t="str">
        <f t="shared" si="185"/>
        <v>Informe Interactivo 10</v>
      </c>
      <c r="G700" t="str">
        <f t="shared" si="185"/>
        <v>Procesamiento</v>
      </c>
      <c r="H700" t="str">
        <f t="shared" si="185"/>
        <v>Valor de exportación (USD)</v>
      </c>
      <c r="K700" s="1" t="str">
        <f t="shared" si="179"/>
        <v xml:space="preserve">Informe Interactivo 10 - </v>
      </c>
    </row>
    <row r="701" spans="1:11" x14ac:dyDescent="0.35">
      <c r="A701" s="2">
        <f t="shared" si="133"/>
        <v>380</v>
      </c>
      <c r="B701" s="2">
        <f t="shared" si="149"/>
        <v>4.3</v>
      </c>
      <c r="C701" s="5" t="str">
        <f t="shared" si="176"/>
        <v xml:space="preserve">Informe Interactivo 10 - </v>
      </c>
      <c r="D701" s="6" t="str">
        <f t="shared" si="177"/>
        <v>AQUÍ SE COPIA EL LINK SIN EL ID DE FILTRO</v>
      </c>
      <c r="E701" s="4">
        <f t="shared" ref="E701:H701" si="186">+E700</f>
        <v>7</v>
      </c>
      <c r="F701" t="str">
        <f t="shared" si="186"/>
        <v>Informe Interactivo 10</v>
      </c>
      <c r="G701" t="str">
        <f t="shared" si="186"/>
        <v>Procesamiento</v>
      </c>
      <c r="H701" t="str">
        <f t="shared" si="186"/>
        <v>Valor de exportación (USD)</v>
      </c>
      <c r="K701" s="1" t="str">
        <f t="shared" si="179"/>
        <v xml:space="preserve">Informe Interactivo 10 - </v>
      </c>
    </row>
    <row r="702" spans="1:11" x14ac:dyDescent="0.35">
      <c r="A702" s="2">
        <f t="shared" si="133"/>
        <v>381</v>
      </c>
      <c r="B702" s="2">
        <f t="shared" si="149"/>
        <v>4.3</v>
      </c>
      <c r="C702" s="5" t="str">
        <f t="shared" si="176"/>
        <v xml:space="preserve">Informe Interactivo 10 - </v>
      </c>
      <c r="D702" s="6" t="str">
        <f t="shared" si="177"/>
        <v>AQUÍ SE COPIA EL LINK SIN EL ID DE FILTRO</v>
      </c>
      <c r="E702" s="4">
        <f t="shared" ref="E702:H702" si="187">+E701</f>
        <v>7</v>
      </c>
      <c r="F702" t="str">
        <f t="shared" si="187"/>
        <v>Informe Interactivo 10</v>
      </c>
      <c r="G702" t="str">
        <f t="shared" si="187"/>
        <v>Procesamiento</v>
      </c>
      <c r="H702" t="str">
        <f t="shared" si="187"/>
        <v>Valor de exportación (USD)</v>
      </c>
      <c r="K702" s="1" t="str">
        <f t="shared" si="179"/>
        <v xml:space="preserve">Informe Interactivo 10 - </v>
      </c>
    </row>
    <row r="703" spans="1:11" x14ac:dyDescent="0.35">
      <c r="A703" s="2">
        <f t="shared" si="133"/>
        <v>382</v>
      </c>
      <c r="B703" s="2">
        <f t="shared" si="149"/>
        <v>4.3</v>
      </c>
      <c r="C703" s="5" t="str">
        <f t="shared" si="176"/>
        <v xml:space="preserve">Informe Interactivo 10 - </v>
      </c>
      <c r="D703" s="6" t="str">
        <f t="shared" si="177"/>
        <v>AQUÍ SE COPIA EL LINK SIN EL ID DE FILTRO</v>
      </c>
      <c r="E703" s="4">
        <f t="shared" ref="E703:H703" si="188">+E702</f>
        <v>7</v>
      </c>
      <c r="F703" t="str">
        <f t="shared" si="188"/>
        <v>Informe Interactivo 10</v>
      </c>
      <c r="G703" t="str">
        <f t="shared" si="188"/>
        <v>Procesamiento</v>
      </c>
      <c r="H703" t="str">
        <f t="shared" si="188"/>
        <v>Valor de exportación (USD)</v>
      </c>
      <c r="K703" s="1" t="str">
        <f t="shared" si="179"/>
        <v xml:space="preserve">Informe Interactivo 10 - </v>
      </c>
    </row>
    <row r="704" spans="1:11" x14ac:dyDescent="0.35">
      <c r="A704" s="2">
        <f t="shared" si="133"/>
        <v>383</v>
      </c>
      <c r="B704" s="2">
        <f t="shared" si="149"/>
        <v>4.3</v>
      </c>
      <c r="C704" s="5" t="str">
        <f t="shared" si="176"/>
        <v xml:space="preserve">Informe Interactivo 10 - </v>
      </c>
      <c r="D704" s="6" t="str">
        <f t="shared" si="177"/>
        <v>AQUÍ SE COPIA EL LINK SIN EL ID DE FILTRO</v>
      </c>
      <c r="E704" s="4">
        <f t="shared" ref="E704:H704" si="189">+E703</f>
        <v>7</v>
      </c>
      <c r="F704" t="str">
        <f t="shared" si="189"/>
        <v>Informe Interactivo 10</v>
      </c>
      <c r="G704" t="str">
        <f t="shared" si="189"/>
        <v>Procesamiento</v>
      </c>
      <c r="H704" t="str">
        <f t="shared" si="189"/>
        <v>Valor de exportación (USD)</v>
      </c>
      <c r="K704" s="1" t="str">
        <f t="shared" si="179"/>
        <v xml:space="preserve">Informe Interactivo 10 - </v>
      </c>
    </row>
    <row r="705" spans="1:11" x14ac:dyDescent="0.35">
      <c r="A705" s="2">
        <f t="shared" si="133"/>
        <v>384</v>
      </c>
      <c r="B705" s="2">
        <f t="shared" si="149"/>
        <v>4.3</v>
      </c>
      <c r="C705" s="5" t="str">
        <f t="shared" si="176"/>
        <v xml:space="preserve">Informe Interactivo 10 - </v>
      </c>
      <c r="D705" s="6" t="str">
        <f t="shared" si="177"/>
        <v>AQUÍ SE COPIA EL LINK SIN EL ID DE FILTRO</v>
      </c>
      <c r="E705" s="4">
        <f t="shared" ref="E705:H705" si="190">+E704</f>
        <v>7</v>
      </c>
      <c r="F705" t="str">
        <f t="shared" si="190"/>
        <v>Informe Interactivo 10</v>
      </c>
      <c r="G705" t="str">
        <f t="shared" si="190"/>
        <v>Procesamiento</v>
      </c>
      <c r="H705" t="str">
        <f t="shared" si="190"/>
        <v>Valor de exportación (USD)</v>
      </c>
      <c r="K705" s="1" t="str">
        <f t="shared" si="179"/>
        <v xml:space="preserve">Informe Interactivo 10 - </v>
      </c>
    </row>
    <row r="706" spans="1:11" x14ac:dyDescent="0.35">
      <c r="A706" s="2">
        <f t="shared" si="133"/>
        <v>385</v>
      </c>
      <c r="B706" s="2">
        <f t="shared" si="149"/>
        <v>4.3</v>
      </c>
      <c r="C706" s="5" t="str">
        <f t="shared" si="176"/>
        <v xml:space="preserve">Informe Interactivo 10 - </v>
      </c>
      <c r="D706" s="6" t="str">
        <f t="shared" si="177"/>
        <v>AQUÍ SE COPIA EL LINK SIN EL ID DE FILTRO</v>
      </c>
      <c r="E706" s="4">
        <f t="shared" ref="E706:H706" si="191">+E705</f>
        <v>7</v>
      </c>
      <c r="F706" t="str">
        <f t="shared" si="191"/>
        <v>Informe Interactivo 10</v>
      </c>
      <c r="G706" t="str">
        <f t="shared" si="191"/>
        <v>Procesamiento</v>
      </c>
      <c r="H706" t="str">
        <f t="shared" si="191"/>
        <v>Valor de exportación (USD)</v>
      </c>
      <c r="K706" s="1" t="str">
        <f t="shared" si="179"/>
        <v xml:space="preserve">Informe Interactivo 10 - </v>
      </c>
    </row>
    <row r="707" spans="1:11" x14ac:dyDescent="0.35">
      <c r="A707" s="2">
        <f t="shared" si="133"/>
        <v>386</v>
      </c>
      <c r="B707" s="2">
        <f t="shared" si="149"/>
        <v>4.3</v>
      </c>
      <c r="C707" s="5" t="str">
        <f t="shared" si="176"/>
        <v xml:space="preserve">Informe Interactivo 10 - </v>
      </c>
      <c r="D707" s="6" t="str">
        <f t="shared" si="177"/>
        <v>AQUÍ SE COPIA EL LINK SIN EL ID DE FILTRO</v>
      </c>
      <c r="E707" s="4">
        <f t="shared" ref="E707:H707" si="192">+E706</f>
        <v>7</v>
      </c>
      <c r="F707" t="str">
        <f t="shared" si="192"/>
        <v>Informe Interactivo 10</v>
      </c>
      <c r="G707" t="str">
        <f t="shared" si="192"/>
        <v>Procesamiento</v>
      </c>
      <c r="H707" t="str">
        <f t="shared" si="192"/>
        <v>Valor de exportación (USD)</v>
      </c>
      <c r="K707" s="1" t="str">
        <f t="shared" si="179"/>
        <v xml:space="preserve">Informe Interactivo 10 - </v>
      </c>
    </row>
    <row r="708" spans="1:11" x14ac:dyDescent="0.35">
      <c r="A708" s="2">
        <f t="shared" si="133"/>
        <v>387</v>
      </c>
      <c r="B708" s="2">
        <f t="shared" si="149"/>
        <v>4.3</v>
      </c>
      <c r="C708" s="5" t="str">
        <f t="shared" si="176"/>
        <v xml:space="preserve">Informe Interactivo 10 - </v>
      </c>
      <c r="D708" s="6" t="str">
        <f t="shared" si="177"/>
        <v>AQUÍ SE COPIA EL LINK SIN EL ID DE FILTRO</v>
      </c>
      <c r="E708" s="4">
        <f t="shared" ref="E708:H708" si="193">+E707</f>
        <v>7</v>
      </c>
      <c r="F708" t="str">
        <f t="shared" si="193"/>
        <v>Informe Interactivo 10</v>
      </c>
      <c r="G708" t="str">
        <f t="shared" si="193"/>
        <v>Procesamiento</v>
      </c>
      <c r="H708" t="str">
        <f t="shared" si="193"/>
        <v>Valor de exportación (USD)</v>
      </c>
      <c r="K708" s="1" t="str">
        <f t="shared" si="179"/>
        <v xml:space="preserve">Informe Interactivo 10 - </v>
      </c>
    </row>
    <row r="709" spans="1:11" x14ac:dyDescent="0.35">
      <c r="A709" s="2">
        <f t="shared" si="133"/>
        <v>388</v>
      </c>
      <c r="B709" s="2">
        <f t="shared" si="149"/>
        <v>4.3</v>
      </c>
      <c r="C709" s="5" t="str">
        <f t="shared" si="176"/>
        <v xml:space="preserve">Informe Interactivo 10 - </v>
      </c>
      <c r="D709" s="6" t="str">
        <f t="shared" si="177"/>
        <v>AQUÍ SE COPIA EL LINK SIN EL ID DE FILTRO</v>
      </c>
      <c r="E709" s="4">
        <f t="shared" ref="E709:H709" si="194">+E708</f>
        <v>7</v>
      </c>
      <c r="F709" t="str">
        <f t="shared" si="194"/>
        <v>Informe Interactivo 10</v>
      </c>
      <c r="G709" t="str">
        <f t="shared" si="194"/>
        <v>Procesamiento</v>
      </c>
      <c r="H709" t="str">
        <f t="shared" si="194"/>
        <v>Valor de exportación (USD)</v>
      </c>
      <c r="K709" s="1" t="str">
        <f t="shared" si="179"/>
        <v xml:space="preserve">Informe Interactivo 10 - </v>
      </c>
    </row>
    <row r="710" spans="1:11" x14ac:dyDescent="0.35">
      <c r="A710" s="2">
        <f t="shared" si="133"/>
        <v>389</v>
      </c>
      <c r="B710" s="2">
        <f t="shared" si="149"/>
        <v>4.3</v>
      </c>
      <c r="C710" s="5" t="str">
        <f t="shared" si="176"/>
        <v xml:space="preserve">Informe Interactivo 10 - </v>
      </c>
      <c r="D710" s="6" t="str">
        <f t="shared" si="177"/>
        <v>AQUÍ SE COPIA EL LINK SIN EL ID DE FILTRO</v>
      </c>
      <c r="E710" s="4">
        <f t="shared" ref="E710:H710" si="195">+E709</f>
        <v>7</v>
      </c>
      <c r="F710" t="str">
        <f t="shared" si="195"/>
        <v>Informe Interactivo 10</v>
      </c>
      <c r="G710" t="str">
        <f t="shared" si="195"/>
        <v>Procesamiento</v>
      </c>
      <c r="H710" t="str">
        <f t="shared" si="195"/>
        <v>Valor de exportación (USD)</v>
      </c>
      <c r="K710" s="1" t="str">
        <f t="shared" si="179"/>
        <v xml:space="preserve">Informe Interactivo 10 - </v>
      </c>
    </row>
    <row r="711" spans="1:11" x14ac:dyDescent="0.35">
      <c r="A711" s="2">
        <f t="shared" si="133"/>
        <v>390</v>
      </c>
      <c r="B711" s="2">
        <f t="shared" si="149"/>
        <v>4.3</v>
      </c>
      <c r="C711" s="5" t="str">
        <f t="shared" si="176"/>
        <v xml:space="preserve">Informe Interactivo 10 - </v>
      </c>
      <c r="D711" s="6" t="str">
        <f t="shared" si="177"/>
        <v>AQUÍ SE COPIA EL LINK SIN EL ID DE FILTRO</v>
      </c>
      <c r="E711" s="4">
        <f t="shared" ref="E711:H711" si="196">+E710</f>
        <v>7</v>
      </c>
      <c r="F711" t="str">
        <f t="shared" si="196"/>
        <v>Informe Interactivo 10</v>
      </c>
      <c r="G711" t="str">
        <f t="shared" si="196"/>
        <v>Procesamiento</v>
      </c>
      <c r="H711" t="str">
        <f t="shared" si="196"/>
        <v>Valor de exportación (USD)</v>
      </c>
      <c r="K711" s="1" t="str">
        <f t="shared" si="179"/>
        <v xml:space="preserve">Informe Interactivo 10 - </v>
      </c>
    </row>
    <row r="712" spans="1:11" x14ac:dyDescent="0.35">
      <c r="A712" s="2">
        <f t="shared" si="133"/>
        <v>391</v>
      </c>
      <c r="B712" s="2">
        <f t="shared" si="149"/>
        <v>4.3</v>
      </c>
      <c r="C712" s="5" t="str">
        <f t="shared" si="176"/>
        <v xml:space="preserve">Informe Interactivo 10 - </v>
      </c>
      <c r="D712" s="6" t="str">
        <f t="shared" si="177"/>
        <v>AQUÍ SE COPIA EL LINK SIN EL ID DE FILTRO</v>
      </c>
      <c r="E712" s="4">
        <f t="shared" ref="E712:H712" si="197">+E711</f>
        <v>7</v>
      </c>
      <c r="F712" t="str">
        <f t="shared" si="197"/>
        <v>Informe Interactivo 10</v>
      </c>
      <c r="G712" t="str">
        <f t="shared" si="197"/>
        <v>Procesamiento</v>
      </c>
      <c r="H712" t="str">
        <f t="shared" si="197"/>
        <v>Valor de exportación (USD)</v>
      </c>
      <c r="K712" s="1" t="str">
        <f t="shared" si="179"/>
        <v xml:space="preserve">Informe Interactivo 10 - </v>
      </c>
    </row>
    <row r="713" spans="1:11" x14ac:dyDescent="0.35">
      <c r="A713" s="2">
        <f t="shared" si="133"/>
        <v>392</v>
      </c>
      <c r="B713" s="2">
        <f t="shared" si="149"/>
        <v>4.3</v>
      </c>
      <c r="C713" s="5" t="str">
        <f t="shared" si="176"/>
        <v xml:space="preserve">Informe Interactivo 10 - </v>
      </c>
      <c r="D713" s="6" t="str">
        <f t="shared" si="177"/>
        <v>AQUÍ SE COPIA EL LINK SIN EL ID DE FILTRO</v>
      </c>
      <c r="E713" s="4">
        <f t="shared" ref="E713:H713" si="198">+E712</f>
        <v>7</v>
      </c>
      <c r="F713" t="str">
        <f t="shared" si="198"/>
        <v>Informe Interactivo 10</v>
      </c>
      <c r="G713" t="str">
        <f t="shared" si="198"/>
        <v>Procesamiento</v>
      </c>
      <c r="H713" t="str">
        <f t="shared" si="198"/>
        <v>Valor de exportación (USD)</v>
      </c>
      <c r="K713" s="1" t="str">
        <f t="shared" si="179"/>
        <v xml:space="preserve">Informe Interactivo 10 - </v>
      </c>
    </row>
    <row r="714" spans="1:11" x14ac:dyDescent="0.35">
      <c r="A714" s="2">
        <f t="shared" si="133"/>
        <v>393</v>
      </c>
      <c r="B714" s="2">
        <f t="shared" si="149"/>
        <v>4.3</v>
      </c>
      <c r="C714" s="5" t="str">
        <f t="shared" si="176"/>
        <v xml:space="preserve">Informe Interactivo 10 - </v>
      </c>
      <c r="D714" s="6" t="str">
        <f t="shared" si="177"/>
        <v>AQUÍ SE COPIA EL LINK SIN EL ID DE FILTRO</v>
      </c>
      <c r="E714" s="4">
        <f t="shared" ref="E714:H714" si="199">+E713</f>
        <v>7</v>
      </c>
      <c r="F714" t="str">
        <f t="shared" si="199"/>
        <v>Informe Interactivo 10</v>
      </c>
      <c r="G714" t="str">
        <f t="shared" si="199"/>
        <v>Procesamiento</v>
      </c>
      <c r="H714" t="str">
        <f t="shared" si="199"/>
        <v>Valor de exportación (USD)</v>
      </c>
      <c r="K714" s="1" t="str">
        <f t="shared" si="179"/>
        <v xml:space="preserve">Informe Interactivo 10 - </v>
      </c>
    </row>
    <row r="715" spans="1:11" x14ac:dyDescent="0.35">
      <c r="A715" s="2">
        <f t="shared" si="133"/>
        <v>394</v>
      </c>
      <c r="B715" s="2">
        <f t="shared" si="149"/>
        <v>4.3</v>
      </c>
      <c r="C715" s="5" t="str">
        <f t="shared" si="176"/>
        <v xml:space="preserve">Informe Interactivo 10 - </v>
      </c>
      <c r="D715" s="6" t="str">
        <f t="shared" si="177"/>
        <v>AQUÍ SE COPIA EL LINK SIN EL ID DE FILTRO</v>
      </c>
      <c r="E715" s="4">
        <f t="shared" ref="E715:H715" si="200">+E714</f>
        <v>7</v>
      </c>
      <c r="F715" t="str">
        <f t="shared" si="200"/>
        <v>Informe Interactivo 10</v>
      </c>
      <c r="G715" t="str">
        <f t="shared" si="200"/>
        <v>Procesamiento</v>
      </c>
      <c r="H715" t="str">
        <f t="shared" si="200"/>
        <v>Valor de exportación (USD)</v>
      </c>
      <c r="K715" s="1" t="str">
        <f t="shared" si="179"/>
        <v xml:space="preserve">Informe Interactivo 10 - </v>
      </c>
    </row>
    <row r="716" spans="1:11" x14ac:dyDescent="0.35">
      <c r="A716" s="2">
        <f t="shared" si="133"/>
        <v>395</v>
      </c>
      <c r="B716" s="2">
        <f t="shared" si="149"/>
        <v>4.3</v>
      </c>
      <c r="C716" s="5" t="str">
        <f t="shared" si="176"/>
        <v xml:space="preserve">Informe Interactivo 10 - </v>
      </c>
      <c r="D716" s="6" t="str">
        <f t="shared" si="177"/>
        <v>AQUÍ SE COPIA EL LINK SIN EL ID DE FILTRO</v>
      </c>
      <c r="E716" s="4">
        <f t="shared" ref="E716:H716" si="201">+E715</f>
        <v>7</v>
      </c>
      <c r="F716" t="str">
        <f t="shared" si="201"/>
        <v>Informe Interactivo 10</v>
      </c>
      <c r="G716" t="str">
        <f t="shared" si="201"/>
        <v>Procesamiento</v>
      </c>
      <c r="H716" t="str">
        <f t="shared" si="201"/>
        <v>Valor de exportación (USD)</v>
      </c>
      <c r="K716" s="1" t="str">
        <f t="shared" si="179"/>
        <v xml:space="preserve">Informe Interactivo 10 - </v>
      </c>
    </row>
    <row r="717" spans="1:11" x14ac:dyDescent="0.35">
      <c r="A717" s="2">
        <f t="shared" ref="A717:A780" si="202">+A716+1</f>
        <v>396</v>
      </c>
      <c r="B717" s="2">
        <f t="shared" si="149"/>
        <v>4.3</v>
      </c>
      <c r="C717" s="5" t="str">
        <f t="shared" si="176"/>
        <v xml:space="preserve">Informe Interactivo 10 - </v>
      </c>
      <c r="D717" s="6" t="str">
        <f t="shared" si="177"/>
        <v>AQUÍ SE COPIA EL LINK SIN EL ID DE FILTRO</v>
      </c>
      <c r="E717" s="4">
        <f t="shared" ref="E717:H717" si="203">+E716</f>
        <v>7</v>
      </c>
      <c r="F717" t="str">
        <f t="shared" si="203"/>
        <v>Informe Interactivo 10</v>
      </c>
      <c r="G717" t="str">
        <f t="shared" si="203"/>
        <v>Procesamiento</v>
      </c>
      <c r="H717" t="str">
        <f t="shared" si="203"/>
        <v>Valor de exportación (USD)</v>
      </c>
      <c r="K717" s="1" t="str">
        <f t="shared" si="179"/>
        <v xml:space="preserve">Informe Interactivo 10 - </v>
      </c>
    </row>
    <row r="718" spans="1:11" x14ac:dyDescent="0.35">
      <c r="A718" s="2">
        <f t="shared" si="202"/>
        <v>397</v>
      </c>
      <c r="B718" s="2">
        <f t="shared" si="149"/>
        <v>4.3</v>
      </c>
      <c r="C718" s="5" t="str">
        <f t="shared" si="176"/>
        <v xml:space="preserve">Informe Interactivo 10 - </v>
      </c>
      <c r="D718" s="6" t="str">
        <f t="shared" si="177"/>
        <v>AQUÍ SE COPIA EL LINK SIN EL ID DE FILTRO</v>
      </c>
      <c r="E718" s="4">
        <f t="shared" ref="E718:H718" si="204">+E717</f>
        <v>7</v>
      </c>
      <c r="F718" t="str">
        <f t="shared" si="204"/>
        <v>Informe Interactivo 10</v>
      </c>
      <c r="G718" t="str">
        <f t="shared" si="204"/>
        <v>Procesamiento</v>
      </c>
      <c r="H718" t="str">
        <f t="shared" si="204"/>
        <v>Valor de exportación (USD)</v>
      </c>
      <c r="K718" s="1" t="str">
        <f t="shared" si="179"/>
        <v xml:space="preserve">Informe Interactivo 10 - </v>
      </c>
    </row>
    <row r="719" spans="1:11" x14ac:dyDescent="0.35">
      <c r="A719" s="2">
        <f t="shared" si="202"/>
        <v>398</v>
      </c>
      <c r="B719" s="2">
        <f t="shared" si="149"/>
        <v>4.3</v>
      </c>
      <c r="C719" s="5" t="str">
        <f t="shared" si="176"/>
        <v xml:space="preserve">Informe Interactivo 10 - </v>
      </c>
      <c r="D719" s="6" t="str">
        <f t="shared" si="177"/>
        <v>AQUÍ SE COPIA EL LINK SIN EL ID DE FILTRO</v>
      </c>
      <c r="E719" s="4">
        <f t="shared" ref="E719:H719" si="205">+E718</f>
        <v>7</v>
      </c>
      <c r="F719" t="str">
        <f t="shared" si="205"/>
        <v>Informe Interactivo 10</v>
      </c>
      <c r="G719" t="str">
        <f t="shared" si="205"/>
        <v>Procesamiento</v>
      </c>
      <c r="H719" t="str">
        <f t="shared" si="205"/>
        <v>Valor de exportación (USD)</v>
      </c>
      <c r="K719" s="1" t="str">
        <f t="shared" si="179"/>
        <v xml:space="preserve">Informe Interactivo 10 - </v>
      </c>
    </row>
    <row r="720" spans="1:11" x14ac:dyDescent="0.35">
      <c r="A720" s="2">
        <f t="shared" si="202"/>
        <v>399</v>
      </c>
      <c r="B720" s="2">
        <f t="shared" si="149"/>
        <v>4.3</v>
      </c>
      <c r="C720" s="5" t="str">
        <f t="shared" si="176"/>
        <v xml:space="preserve">Informe Interactivo 10 - </v>
      </c>
      <c r="D720" s="6" t="str">
        <f t="shared" si="177"/>
        <v>AQUÍ SE COPIA EL LINK SIN EL ID DE FILTRO</v>
      </c>
      <c r="E720" s="4">
        <f t="shared" ref="E720:H720" si="206">+E719</f>
        <v>7</v>
      </c>
      <c r="F720" t="str">
        <f t="shared" si="206"/>
        <v>Informe Interactivo 10</v>
      </c>
      <c r="G720" t="str">
        <f t="shared" si="206"/>
        <v>Procesamiento</v>
      </c>
      <c r="H720" t="str">
        <f t="shared" si="206"/>
        <v>Valor de exportación (USD)</v>
      </c>
      <c r="K720" s="1" t="str">
        <f t="shared" si="179"/>
        <v xml:space="preserve">Informe Interactivo 10 - </v>
      </c>
    </row>
    <row r="721" spans="1:11" x14ac:dyDescent="0.35">
      <c r="A721" s="2">
        <f t="shared" si="202"/>
        <v>400</v>
      </c>
      <c r="B721" s="2">
        <f t="shared" si="149"/>
        <v>4.3</v>
      </c>
      <c r="C721" s="5" t="str">
        <f t="shared" si="176"/>
        <v xml:space="preserve">Informe Interactivo 10 - </v>
      </c>
      <c r="D721" s="6" t="str">
        <f t="shared" si="177"/>
        <v>AQUÍ SE COPIA EL LINK SIN EL ID DE FILTRO</v>
      </c>
      <c r="E721" s="4">
        <f t="shared" ref="E721:H721" si="207">+E720</f>
        <v>7</v>
      </c>
      <c r="F721" t="str">
        <f t="shared" si="207"/>
        <v>Informe Interactivo 10</v>
      </c>
      <c r="G721" t="str">
        <f t="shared" si="207"/>
        <v>Procesamiento</v>
      </c>
      <c r="H721" t="str">
        <f t="shared" si="207"/>
        <v>Valor de exportación (USD)</v>
      </c>
      <c r="K721" s="1" t="str">
        <f t="shared" si="179"/>
        <v xml:space="preserve">Informe Interactivo 10 - </v>
      </c>
    </row>
    <row r="722" spans="1:11" x14ac:dyDescent="0.35">
      <c r="A722" s="2">
        <f t="shared" si="202"/>
        <v>401</v>
      </c>
      <c r="B722" s="2">
        <f t="shared" si="149"/>
        <v>4.3</v>
      </c>
      <c r="C722" s="5" t="str">
        <f t="shared" si="176"/>
        <v xml:space="preserve">Informe Interactivo 10 - </v>
      </c>
      <c r="D722" s="6" t="str">
        <f t="shared" si="177"/>
        <v>AQUÍ SE COPIA EL LINK SIN EL ID DE FILTRO</v>
      </c>
      <c r="E722" s="4">
        <f t="shared" ref="E722:H722" si="208">+E721</f>
        <v>7</v>
      </c>
      <c r="F722" t="str">
        <f t="shared" si="208"/>
        <v>Informe Interactivo 10</v>
      </c>
      <c r="G722" t="str">
        <f t="shared" si="208"/>
        <v>Procesamiento</v>
      </c>
      <c r="H722" t="str">
        <f t="shared" si="208"/>
        <v>Valor de exportación (USD)</v>
      </c>
      <c r="K722" s="1" t="str">
        <f t="shared" si="179"/>
        <v xml:space="preserve">Informe Interactivo 10 - </v>
      </c>
    </row>
    <row r="723" spans="1:11" x14ac:dyDescent="0.35">
      <c r="A723" s="2">
        <f t="shared" si="202"/>
        <v>402</v>
      </c>
      <c r="B723" s="2">
        <f t="shared" si="149"/>
        <v>4.3</v>
      </c>
      <c r="C723" s="5" t="str">
        <f t="shared" si="176"/>
        <v xml:space="preserve">Informe Interactivo 10 - </v>
      </c>
      <c r="D723" s="6" t="str">
        <f t="shared" si="177"/>
        <v>AQUÍ SE COPIA EL LINK SIN EL ID DE FILTRO</v>
      </c>
      <c r="E723" s="4">
        <f t="shared" ref="E723:H723" si="209">+E722</f>
        <v>7</v>
      </c>
      <c r="F723" t="str">
        <f t="shared" si="209"/>
        <v>Informe Interactivo 10</v>
      </c>
      <c r="G723" t="str">
        <f t="shared" si="209"/>
        <v>Procesamiento</v>
      </c>
      <c r="H723" t="str">
        <f t="shared" si="209"/>
        <v>Valor de exportación (USD)</v>
      </c>
      <c r="K723" s="1" t="str">
        <f t="shared" si="179"/>
        <v xml:space="preserve">Informe Interactivo 10 - </v>
      </c>
    </row>
    <row r="724" spans="1:11" x14ac:dyDescent="0.35">
      <c r="A724" s="2">
        <f t="shared" si="202"/>
        <v>403</v>
      </c>
      <c r="B724" s="2">
        <f t="shared" si="149"/>
        <v>4.3</v>
      </c>
      <c r="C724" s="5" t="str">
        <f t="shared" si="176"/>
        <v xml:space="preserve">Informe Interactivo 10 - </v>
      </c>
      <c r="D724" s="6" t="str">
        <f t="shared" si="177"/>
        <v>AQUÍ SE COPIA EL LINK SIN EL ID DE FILTRO</v>
      </c>
      <c r="E724" s="4">
        <f t="shared" ref="E724:H724" si="210">+E723</f>
        <v>7</v>
      </c>
      <c r="F724" t="str">
        <f t="shared" si="210"/>
        <v>Informe Interactivo 10</v>
      </c>
      <c r="G724" t="str">
        <f t="shared" si="210"/>
        <v>Procesamiento</v>
      </c>
      <c r="H724" t="str">
        <f t="shared" si="210"/>
        <v>Valor de exportación (USD)</v>
      </c>
      <c r="K724" s="1" t="str">
        <f t="shared" si="179"/>
        <v xml:space="preserve">Informe Interactivo 10 - </v>
      </c>
    </row>
    <row r="725" spans="1:11" x14ac:dyDescent="0.35">
      <c r="A725" s="2">
        <f t="shared" si="202"/>
        <v>404</v>
      </c>
      <c r="B725" s="2">
        <f t="shared" si="149"/>
        <v>4.3</v>
      </c>
      <c r="C725" s="5" t="str">
        <f t="shared" si="176"/>
        <v xml:space="preserve">Informe Interactivo 10 - </v>
      </c>
      <c r="D725" s="6" t="str">
        <f t="shared" si="177"/>
        <v>AQUÍ SE COPIA EL LINK SIN EL ID DE FILTRO</v>
      </c>
      <c r="E725" s="4">
        <f t="shared" ref="E725:H725" si="211">+E724</f>
        <v>7</v>
      </c>
      <c r="F725" t="str">
        <f t="shared" si="211"/>
        <v>Informe Interactivo 10</v>
      </c>
      <c r="G725" t="str">
        <f t="shared" si="211"/>
        <v>Procesamiento</v>
      </c>
      <c r="H725" t="str">
        <f t="shared" si="211"/>
        <v>Valor de exportación (USD)</v>
      </c>
      <c r="K725" s="1" t="str">
        <f t="shared" si="179"/>
        <v xml:space="preserve">Informe Interactivo 10 - </v>
      </c>
    </row>
    <row r="726" spans="1:11" x14ac:dyDescent="0.35">
      <c r="A726" s="2">
        <f t="shared" si="202"/>
        <v>405</v>
      </c>
      <c r="B726" s="2">
        <f t="shared" si="149"/>
        <v>4.3</v>
      </c>
      <c r="C726" s="5" t="str">
        <f t="shared" si="176"/>
        <v xml:space="preserve">Informe Interactivo 10 - </v>
      </c>
      <c r="D726" s="6" t="str">
        <f t="shared" si="177"/>
        <v>AQUÍ SE COPIA EL LINK SIN EL ID DE FILTRO</v>
      </c>
      <c r="E726" s="4">
        <f t="shared" ref="E726:H726" si="212">+E725</f>
        <v>7</v>
      </c>
      <c r="F726" t="str">
        <f t="shared" si="212"/>
        <v>Informe Interactivo 10</v>
      </c>
      <c r="G726" t="str">
        <f t="shared" si="212"/>
        <v>Procesamiento</v>
      </c>
      <c r="H726" t="str">
        <f t="shared" si="212"/>
        <v>Valor de exportación (USD)</v>
      </c>
      <c r="K726" s="1" t="str">
        <f t="shared" si="179"/>
        <v xml:space="preserve">Informe Interactivo 10 - </v>
      </c>
    </row>
    <row r="727" spans="1:11" x14ac:dyDescent="0.35">
      <c r="A727" s="2">
        <f t="shared" si="202"/>
        <v>406</v>
      </c>
      <c r="B727" s="2">
        <f t="shared" si="149"/>
        <v>4.3</v>
      </c>
      <c r="C727" s="5" t="str">
        <f t="shared" si="176"/>
        <v xml:space="preserve">Informe Interactivo 10 - </v>
      </c>
      <c r="D727" s="6" t="str">
        <f t="shared" si="177"/>
        <v>AQUÍ SE COPIA EL LINK SIN EL ID DE FILTRO</v>
      </c>
      <c r="E727" s="4">
        <f t="shared" ref="E727:H727" si="213">+E726</f>
        <v>7</v>
      </c>
      <c r="F727" t="str">
        <f t="shared" si="213"/>
        <v>Informe Interactivo 10</v>
      </c>
      <c r="G727" t="str">
        <f t="shared" si="213"/>
        <v>Procesamiento</v>
      </c>
      <c r="H727" t="str">
        <f t="shared" si="213"/>
        <v>Valor de exportación (USD)</v>
      </c>
      <c r="K727" s="1" t="str">
        <f t="shared" si="179"/>
        <v xml:space="preserve">Informe Interactivo 10 - </v>
      </c>
    </row>
    <row r="728" spans="1:11" x14ac:dyDescent="0.35">
      <c r="A728" s="2">
        <f t="shared" si="202"/>
        <v>407</v>
      </c>
      <c r="B728" s="2">
        <f t="shared" si="149"/>
        <v>4.3</v>
      </c>
      <c r="C728" s="5" t="str">
        <f t="shared" si="176"/>
        <v xml:space="preserve">Informe Interactivo 10 - </v>
      </c>
      <c r="D728" s="6" t="str">
        <f t="shared" si="177"/>
        <v>AQUÍ SE COPIA EL LINK SIN EL ID DE FILTRO</v>
      </c>
      <c r="E728" s="4">
        <f t="shared" ref="E728:H728" si="214">+E727</f>
        <v>7</v>
      </c>
      <c r="F728" t="str">
        <f t="shared" si="214"/>
        <v>Informe Interactivo 10</v>
      </c>
      <c r="G728" t="str">
        <f t="shared" si="214"/>
        <v>Procesamiento</v>
      </c>
      <c r="H728" t="str">
        <f t="shared" si="214"/>
        <v>Valor de exportación (USD)</v>
      </c>
      <c r="K728" s="1" t="str">
        <f t="shared" si="179"/>
        <v xml:space="preserve">Informe Interactivo 10 - </v>
      </c>
    </row>
    <row r="729" spans="1:11" x14ac:dyDescent="0.35">
      <c r="A729" s="2">
        <f t="shared" si="202"/>
        <v>408</v>
      </c>
      <c r="B729" s="2">
        <f t="shared" si="149"/>
        <v>4.3</v>
      </c>
      <c r="C729" s="5" t="str">
        <f t="shared" si="176"/>
        <v xml:space="preserve">Informe Interactivo 10 - </v>
      </c>
      <c r="D729" s="6" t="str">
        <f t="shared" si="177"/>
        <v>AQUÍ SE COPIA EL LINK SIN EL ID DE FILTRO</v>
      </c>
      <c r="E729" s="4">
        <f t="shared" ref="E729:H729" si="215">+E728</f>
        <v>7</v>
      </c>
      <c r="F729" t="str">
        <f t="shared" si="215"/>
        <v>Informe Interactivo 10</v>
      </c>
      <c r="G729" t="str">
        <f t="shared" si="215"/>
        <v>Procesamiento</v>
      </c>
      <c r="H729" t="str">
        <f t="shared" si="215"/>
        <v>Valor de exportación (USD)</v>
      </c>
      <c r="K729" s="1" t="str">
        <f t="shared" si="179"/>
        <v xml:space="preserve">Informe Interactivo 10 - </v>
      </c>
    </row>
    <row r="730" spans="1:11" x14ac:dyDescent="0.35">
      <c r="A730" s="2">
        <f t="shared" si="202"/>
        <v>409</v>
      </c>
      <c r="B730" s="2">
        <f t="shared" si="149"/>
        <v>4.3</v>
      </c>
      <c r="C730" s="5" t="str">
        <f t="shared" si="176"/>
        <v xml:space="preserve">Informe Interactivo 10 - </v>
      </c>
      <c r="D730" s="6" t="str">
        <f t="shared" si="177"/>
        <v>AQUÍ SE COPIA EL LINK SIN EL ID DE FILTRO</v>
      </c>
      <c r="E730" s="4">
        <f t="shared" ref="E730:H730" si="216">+E729</f>
        <v>7</v>
      </c>
      <c r="F730" t="str">
        <f t="shared" si="216"/>
        <v>Informe Interactivo 10</v>
      </c>
      <c r="G730" t="str">
        <f t="shared" si="216"/>
        <v>Procesamiento</v>
      </c>
      <c r="H730" t="str">
        <f t="shared" si="216"/>
        <v>Valor de exportación (USD)</v>
      </c>
      <c r="K730" s="1" t="str">
        <f t="shared" si="179"/>
        <v xml:space="preserve">Informe Interactivo 10 - </v>
      </c>
    </row>
    <row r="731" spans="1:11" x14ac:dyDescent="0.35">
      <c r="A731" s="2">
        <f t="shared" si="202"/>
        <v>410</v>
      </c>
      <c r="B731" s="2">
        <f t="shared" si="149"/>
        <v>4.3</v>
      </c>
      <c r="C731" s="5" t="str">
        <f t="shared" si="176"/>
        <v xml:space="preserve">Informe Interactivo 10 - </v>
      </c>
      <c r="D731" s="6" t="str">
        <f t="shared" si="177"/>
        <v>AQUÍ SE COPIA EL LINK SIN EL ID DE FILTRO</v>
      </c>
      <c r="E731" s="4">
        <f t="shared" ref="E731:H731" si="217">+E730</f>
        <v>7</v>
      </c>
      <c r="F731" t="str">
        <f t="shared" si="217"/>
        <v>Informe Interactivo 10</v>
      </c>
      <c r="G731" t="str">
        <f t="shared" si="217"/>
        <v>Procesamiento</v>
      </c>
      <c r="H731" t="str">
        <f t="shared" si="217"/>
        <v>Valor de exportación (USD)</v>
      </c>
      <c r="K731" s="1" t="str">
        <f t="shared" si="179"/>
        <v xml:space="preserve">Informe Interactivo 10 - </v>
      </c>
    </row>
    <row r="732" spans="1:11" x14ac:dyDescent="0.35">
      <c r="A732" s="2">
        <f t="shared" si="202"/>
        <v>411</v>
      </c>
      <c r="B732" s="2">
        <f t="shared" ref="B732:B795" si="218">+B731</f>
        <v>4.3</v>
      </c>
      <c r="C732" s="5" t="str">
        <f t="shared" si="176"/>
        <v xml:space="preserve">Informe Interactivo 10 - </v>
      </c>
      <c r="D732" s="6" t="str">
        <f t="shared" si="177"/>
        <v>AQUÍ SE COPIA EL LINK SIN EL ID DE FILTRO</v>
      </c>
      <c r="E732" s="4">
        <f t="shared" ref="E732:H732" si="219">+E731</f>
        <v>7</v>
      </c>
      <c r="F732" t="str">
        <f t="shared" si="219"/>
        <v>Informe Interactivo 10</v>
      </c>
      <c r="G732" t="str">
        <f t="shared" si="219"/>
        <v>Procesamiento</v>
      </c>
      <c r="H732" t="str">
        <f t="shared" si="219"/>
        <v>Valor de exportación (USD)</v>
      </c>
      <c r="K732" s="1" t="str">
        <f t="shared" si="179"/>
        <v xml:space="preserve">Informe Interactivo 10 - </v>
      </c>
    </row>
    <row r="733" spans="1:11" x14ac:dyDescent="0.35">
      <c r="A733" s="2">
        <f t="shared" si="202"/>
        <v>412</v>
      </c>
      <c r="B733" s="2">
        <f t="shared" si="218"/>
        <v>4.3</v>
      </c>
      <c r="C733" s="5" t="str">
        <f t="shared" si="176"/>
        <v xml:space="preserve">Informe Interactivo 10 - </v>
      </c>
      <c r="D733" s="6" t="str">
        <f t="shared" si="177"/>
        <v>AQUÍ SE COPIA EL LINK SIN EL ID DE FILTRO</v>
      </c>
      <c r="E733" s="4">
        <f t="shared" ref="E733:H733" si="220">+E732</f>
        <v>7</v>
      </c>
      <c r="F733" t="str">
        <f t="shared" si="220"/>
        <v>Informe Interactivo 10</v>
      </c>
      <c r="G733" t="str">
        <f t="shared" si="220"/>
        <v>Procesamiento</v>
      </c>
      <c r="H733" t="str">
        <f t="shared" si="220"/>
        <v>Valor de exportación (USD)</v>
      </c>
      <c r="K733" s="1" t="str">
        <f t="shared" si="179"/>
        <v xml:space="preserve">Informe Interactivo 10 - </v>
      </c>
    </row>
    <row r="734" spans="1:11" x14ac:dyDescent="0.35">
      <c r="A734" s="2">
        <f t="shared" si="202"/>
        <v>413</v>
      </c>
      <c r="B734" s="2">
        <f t="shared" si="218"/>
        <v>4.3</v>
      </c>
      <c r="C734" s="5" t="str">
        <f t="shared" si="176"/>
        <v xml:space="preserve">Informe Interactivo 10 - </v>
      </c>
      <c r="D734" s="6" t="str">
        <f t="shared" si="177"/>
        <v>AQUÍ SE COPIA EL LINK SIN EL ID DE FILTRO</v>
      </c>
      <c r="E734" s="4">
        <f t="shared" ref="E734:H734" si="221">+E733</f>
        <v>7</v>
      </c>
      <c r="F734" t="str">
        <f t="shared" si="221"/>
        <v>Informe Interactivo 10</v>
      </c>
      <c r="G734" t="str">
        <f t="shared" si="221"/>
        <v>Procesamiento</v>
      </c>
      <c r="H734" t="str">
        <f t="shared" si="221"/>
        <v>Valor de exportación (USD)</v>
      </c>
      <c r="K734" s="1" t="str">
        <f t="shared" si="179"/>
        <v xml:space="preserve">Informe Interactivo 10 - </v>
      </c>
    </row>
    <row r="735" spans="1:11" x14ac:dyDescent="0.35">
      <c r="A735" s="2">
        <f t="shared" si="202"/>
        <v>414</v>
      </c>
      <c r="B735" s="2">
        <f t="shared" si="218"/>
        <v>4.3</v>
      </c>
      <c r="C735" s="5" t="str">
        <f t="shared" si="176"/>
        <v xml:space="preserve">Informe Interactivo 10 - </v>
      </c>
      <c r="D735" s="6" t="str">
        <f t="shared" si="177"/>
        <v>AQUÍ SE COPIA EL LINK SIN EL ID DE FILTRO</v>
      </c>
      <c r="E735" s="4">
        <f t="shared" ref="E735:H735" si="222">+E734</f>
        <v>7</v>
      </c>
      <c r="F735" t="str">
        <f t="shared" si="222"/>
        <v>Informe Interactivo 10</v>
      </c>
      <c r="G735" t="str">
        <f t="shared" si="222"/>
        <v>Procesamiento</v>
      </c>
      <c r="H735" t="str">
        <f t="shared" si="222"/>
        <v>Valor de exportación (USD)</v>
      </c>
      <c r="K735" s="1" t="str">
        <f t="shared" si="179"/>
        <v xml:space="preserve">Informe Interactivo 10 - </v>
      </c>
    </row>
    <row r="736" spans="1:11" x14ac:dyDescent="0.35">
      <c r="A736" s="2">
        <f t="shared" si="202"/>
        <v>415</v>
      </c>
      <c r="B736" s="2">
        <f t="shared" si="218"/>
        <v>4.3</v>
      </c>
      <c r="C736" s="5" t="str">
        <f t="shared" si="176"/>
        <v xml:space="preserve">Informe Interactivo 10 - </v>
      </c>
      <c r="D736" s="6" t="str">
        <f t="shared" si="177"/>
        <v>AQUÍ SE COPIA EL LINK SIN EL ID DE FILTRO</v>
      </c>
      <c r="E736" s="4">
        <f t="shared" ref="E736:H736" si="223">+E735</f>
        <v>7</v>
      </c>
      <c r="F736" t="str">
        <f t="shared" si="223"/>
        <v>Informe Interactivo 10</v>
      </c>
      <c r="G736" t="str">
        <f t="shared" si="223"/>
        <v>Procesamiento</v>
      </c>
      <c r="H736" t="str">
        <f t="shared" si="223"/>
        <v>Valor de exportación (USD)</v>
      </c>
      <c r="K736" s="1" t="str">
        <f t="shared" si="179"/>
        <v xml:space="preserve">Informe Interactivo 10 - </v>
      </c>
    </row>
    <row r="737" spans="1:11" x14ac:dyDescent="0.35">
      <c r="A737" s="2">
        <f t="shared" si="202"/>
        <v>416</v>
      </c>
      <c r="B737" s="2">
        <f t="shared" si="218"/>
        <v>4.3</v>
      </c>
      <c r="C737" s="5" t="str">
        <f t="shared" si="176"/>
        <v xml:space="preserve">Informe Interactivo 10 - </v>
      </c>
      <c r="D737" s="6" t="str">
        <f t="shared" si="177"/>
        <v>AQUÍ SE COPIA EL LINK SIN EL ID DE FILTRO</v>
      </c>
      <c r="E737" s="4">
        <f t="shared" ref="E737:H737" si="224">+E736</f>
        <v>7</v>
      </c>
      <c r="F737" t="str">
        <f t="shared" si="224"/>
        <v>Informe Interactivo 10</v>
      </c>
      <c r="G737" t="str">
        <f t="shared" si="224"/>
        <v>Procesamiento</v>
      </c>
      <c r="H737" t="str">
        <f t="shared" si="224"/>
        <v>Valor de exportación (USD)</v>
      </c>
      <c r="K737" s="1" t="str">
        <f t="shared" si="179"/>
        <v xml:space="preserve">Informe Interactivo 10 - </v>
      </c>
    </row>
    <row r="738" spans="1:11" x14ac:dyDescent="0.35">
      <c r="A738" s="2">
        <f t="shared" si="202"/>
        <v>417</v>
      </c>
      <c r="B738" s="2">
        <f t="shared" si="218"/>
        <v>4.3</v>
      </c>
      <c r="C738" s="5" t="str">
        <f t="shared" si="176"/>
        <v xml:space="preserve">Informe Interactivo 10 - </v>
      </c>
      <c r="D738" s="6" t="str">
        <f t="shared" si="177"/>
        <v>AQUÍ SE COPIA EL LINK SIN EL ID DE FILTRO</v>
      </c>
      <c r="E738" s="4">
        <f t="shared" ref="E738:H738" si="225">+E737</f>
        <v>7</v>
      </c>
      <c r="F738" t="str">
        <f t="shared" si="225"/>
        <v>Informe Interactivo 10</v>
      </c>
      <c r="G738" t="str">
        <f t="shared" si="225"/>
        <v>Procesamiento</v>
      </c>
      <c r="H738" t="str">
        <f t="shared" si="225"/>
        <v>Valor de exportación (USD)</v>
      </c>
      <c r="K738" s="1" t="str">
        <f t="shared" si="179"/>
        <v xml:space="preserve">Informe Interactivo 10 - </v>
      </c>
    </row>
    <row r="739" spans="1:11" x14ac:dyDescent="0.35">
      <c r="A739" s="2">
        <f t="shared" si="202"/>
        <v>418</v>
      </c>
      <c r="B739" s="2">
        <f t="shared" si="218"/>
        <v>4.3</v>
      </c>
      <c r="C739" s="5" t="str">
        <f t="shared" si="176"/>
        <v xml:space="preserve">Informe Interactivo 10 - </v>
      </c>
      <c r="D739" s="6" t="str">
        <f t="shared" si="177"/>
        <v>AQUÍ SE COPIA EL LINK SIN EL ID DE FILTRO</v>
      </c>
      <c r="E739" s="4">
        <f t="shared" ref="E739:H739" si="226">+E738</f>
        <v>7</v>
      </c>
      <c r="F739" t="str">
        <f t="shared" si="226"/>
        <v>Informe Interactivo 10</v>
      </c>
      <c r="G739" t="str">
        <f t="shared" si="226"/>
        <v>Procesamiento</v>
      </c>
      <c r="H739" t="str">
        <f t="shared" si="226"/>
        <v>Valor de exportación (USD)</v>
      </c>
      <c r="K739" s="1" t="str">
        <f t="shared" si="179"/>
        <v xml:space="preserve">Informe Interactivo 10 - </v>
      </c>
    </row>
    <row r="740" spans="1:11" x14ac:dyDescent="0.35">
      <c r="A740" s="2">
        <f t="shared" si="202"/>
        <v>419</v>
      </c>
      <c r="B740" s="2">
        <f t="shared" si="218"/>
        <v>4.3</v>
      </c>
      <c r="C740" s="5" t="str">
        <f t="shared" si="176"/>
        <v xml:space="preserve">Informe Interactivo 10 - </v>
      </c>
      <c r="D740" s="6" t="str">
        <f t="shared" si="177"/>
        <v>AQUÍ SE COPIA EL LINK SIN EL ID DE FILTRO</v>
      </c>
      <c r="E740" s="4">
        <f t="shared" ref="E740:H740" si="227">+E739</f>
        <v>7</v>
      </c>
      <c r="F740" t="str">
        <f t="shared" si="227"/>
        <v>Informe Interactivo 10</v>
      </c>
      <c r="G740" t="str">
        <f t="shared" si="227"/>
        <v>Procesamiento</v>
      </c>
      <c r="H740" t="str">
        <f t="shared" si="227"/>
        <v>Valor de exportación (USD)</v>
      </c>
      <c r="K740" s="1" t="str">
        <f t="shared" si="179"/>
        <v xml:space="preserve">Informe Interactivo 10 - </v>
      </c>
    </row>
    <row r="741" spans="1:11" x14ac:dyDescent="0.35">
      <c r="A741" s="2">
        <f t="shared" si="202"/>
        <v>420</v>
      </c>
      <c r="B741" s="2">
        <f t="shared" si="218"/>
        <v>4.3</v>
      </c>
      <c r="C741" s="5" t="str">
        <f t="shared" si="176"/>
        <v xml:space="preserve">Informe Interactivo 10 - </v>
      </c>
      <c r="D741" s="6" t="str">
        <f t="shared" si="177"/>
        <v>AQUÍ SE COPIA EL LINK SIN EL ID DE FILTRO</v>
      </c>
      <c r="E741" s="4">
        <f t="shared" ref="E741:H741" si="228">+E740</f>
        <v>7</v>
      </c>
      <c r="F741" t="str">
        <f t="shared" si="228"/>
        <v>Informe Interactivo 10</v>
      </c>
      <c r="G741" t="str">
        <f t="shared" si="228"/>
        <v>Procesamiento</v>
      </c>
      <c r="H741" t="str">
        <f t="shared" si="228"/>
        <v>Valor de exportación (USD)</v>
      </c>
      <c r="K741" s="1" t="str">
        <f t="shared" si="179"/>
        <v xml:space="preserve">Informe Interactivo 10 - </v>
      </c>
    </row>
    <row r="742" spans="1:11" x14ac:dyDescent="0.35">
      <c r="A742" s="2">
        <f t="shared" si="202"/>
        <v>421</v>
      </c>
      <c r="B742" s="2">
        <f t="shared" si="218"/>
        <v>4.3</v>
      </c>
      <c r="C742" s="5" t="str">
        <f t="shared" si="176"/>
        <v xml:space="preserve">Informe Interactivo 10 - </v>
      </c>
      <c r="D742" s="6" t="str">
        <f t="shared" si="177"/>
        <v>AQUÍ SE COPIA EL LINK SIN EL ID DE FILTRO</v>
      </c>
      <c r="E742" s="4">
        <f t="shared" ref="E742:H742" si="229">+E741</f>
        <v>7</v>
      </c>
      <c r="F742" t="str">
        <f t="shared" si="229"/>
        <v>Informe Interactivo 10</v>
      </c>
      <c r="G742" t="str">
        <f t="shared" si="229"/>
        <v>Procesamiento</v>
      </c>
      <c r="H742" t="str">
        <f t="shared" si="229"/>
        <v>Valor de exportación (USD)</v>
      </c>
      <c r="K742" s="1" t="str">
        <f t="shared" si="179"/>
        <v xml:space="preserve">Informe Interactivo 10 - </v>
      </c>
    </row>
    <row r="743" spans="1:11" x14ac:dyDescent="0.35">
      <c r="A743" s="2">
        <f t="shared" si="202"/>
        <v>422</v>
      </c>
      <c r="B743" s="2">
        <f t="shared" si="218"/>
        <v>4.3</v>
      </c>
      <c r="C743" s="5" t="str">
        <f t="shared" si="176"/>
        <v xml:space="preserve">Informe Interactivo 10 - </v>
      </c>
      <c r="D743" s="6" t="str">
        <f t="shared" si="177"/>
        <v>AQUÍ SE COPIA EL LINK SIN EL ID DE FILTRO</v>
      </c>
      <c r="E743" s="4">
        <f t="shared" ref="E743:H743" si="230">+E742</f>
        <v>7</v>
      </c>
      <c r="F743" t="str">
        <f t="shared" si="230"/>
        <v>Informe Interactivo 10</v>
      </c>
      <c r="G743" t="str">
        <f t="shared" si="230"/>
        <v>Procesamiento</v>
      </c>
      <c r="H743" t="str">
        <f t="shared" si="230"/>
        <v>Valor de exportación (USD)</v>
      </c>
      <c r="K743" s="1" t="str">
        <f t="shared" si="179"/>
        <v xml:space="preserve">Informe Interactivo 10 - </v>
      </c>
    </row>
    <row r="744" spans="1:11" x14ac:dyDescent="0.35">
      <c r="A744" s="2">
        <f t="shared" si="202"/>
        <v>423</v>
      </c>
      <c r="B744" s="2">
        <f t="shared" si="218"/>
        <v>4.3</v>
      </c>
      <c r="C744" s="5" t="str">
        <f t="shared" si="176"/>
        <v xml:space="preserve">Informe Interactivo 10 - </v>
      </c>
      <c r="D744" s="6" t="str">
        <f t="shared" si="177"/>
        <v>AQUÍ SE COPIA EL LINK SIN EL ID DE FILTRO</v>
      </c>
      <c r="E744" s="4">
        <f t="shared" ref="E744:H744" si="231">+E743</f>
        <v>7</v>
      </c>
      <c r="F744" t="str">
        <f t="shared" si="231"/>
        <v>Informe Interactivo 10</v>
      </c>
      <c r="G744" t="str">
        <f t="shared" si="231"/>
        <v>Procesamiento</v>
      </c>
      <c r="H744" t="str">
        <f t="shared" si="231"/>
        <v>Valor de exportación (USD)</v>
      </c>
      <c r="K744" s="1" t="str">
        <f t="shared" si="179"/>
        <v xml:space="preserve">Informe Interactivo 10 - </v>
      </c>
    </row>
    <row r="745" spans="1:11" x14ac:dyDescent="0.35">
      <c r="A745" s="2">
        <f t="shared" si="202"/>
        <v>424</v>
      </c>
      <c r="B745" s="2">
        <f t="shared" si="218"/>
        <v>4.3</v>
      </c>
      <c r="C745" s="5" t="str">
        <f t="shared" si="176"/>
        <v xml:space="preserve">Informe Interactivo 10 - </v>
      </c>
      <c r="D745" s="6" t="str">
        <f t="shared" si="177"/>
        <v>AQUÍ SE COPIA EL LINK SIN EL ID DE FILTRO</v>
      </c>
      <c r="E745" s="4">
        <f t="shared" ref="E745:H745" si="232">+E744</f>
        <v>7</v>
      </c>
      <c r="F745" t="str">
        <f t="shared" si="232"/>
        <v>Informe Interactivo 10</v>
      </c>
      <c r="G745" t="str">
        <f t="shared" si="232"/>
        <v>Procesamiento</v>
      </c>
      <c r="H745" t="str">
        <f t="shared" si="232"/>
        <v>Valor de exportación (USD)</v>
      </c>
      <c r="K745" s="1" t="str">
        <f t="shared" si="179"/>
        <v xml:space="preserve">Informe Interactivo 10 - </v>
      </c>
    </row>
    <row r="746" spans="1:11" x14ac:dyDescent="0.35">
      <c r="A746" s="2">
        <f t="shared" si="202"/>
        <v>425</v>
      </c>
      <c r="B746" s="2">
        <f t="shared" si="218"/>
        <v>4.3</v>
      </c>
      <c r="C746" s="5" t="str">
        <f t="shared" si="176"/>
        <v xml:space="preserve">Informe Interactivo 10 - </v>
      </c>
      <c r="D746" s="6" t="str">
        <f t="shared" si="177"/>
        <v>AQUÍ SE COPIA EL LINK SIN EL ID DE FILTRO</v>
      </c>
      <c r="E746" s="4">
        <f t="shared" ref="E746:H746" si="233">+E745</f>
        <v>7</v>
      </c>
      <c r="F746" t="str">
        <f t="shared" si="233"/>
        <v>Informe Interactivo 10</v>
      </c>
      <c r="G746" t="str">
        <f t="shared" si="233"/>
        <v>Procesamiento</v>
      </c>
      <c r="H746" t="str">
        <f t="shared" si="233"/>
        <v>Valor de exportación (USD)</v>
      </c>
      <c r="K746" s="1" t="str">
        <f t="shared" si="179"/>
        <v xml:space="preserve">Informe Interactivo 10 - </v>
      </c>
    </row>
    <row r="747" spans="1:11" x14ac:dyDescent="0.35">
      <c r="A747" s="2">
        <f t="shared" si="202"/>
        <v>426</v>
      </c>
      <c r="B747" s="2">
        <f t="shared" si="218"/>
        <v>4.3</v>
      </c>
      <c r="C747" s="5" t="str">
        <f t="shared" si="176"/>
        <v xml:space="preserve">Informe Interactivo 10 - </v>
      </c>
      <c r="D747" s="6" t="str">
        <f t="shared" si="177"/>
        <v>AQUÍ SE COPIA EL LINK SIN EL ID DE FILTRO</v>
      </c>
      <c r="E747" s="4">
        <f t="shared" ref="E747:H747" si="234">+E746</f>
        <v>7</v>
      </c>
      <c r="F747" t="str">
        <f t="shared" si="234"/>
        <v>Informe Interactivo 10</v>
      </c>
      <c r="G747" t="str">
        <f t="shared" si="234"/>
        <v>Procesamiento</v>
      </c>
      <c r="H747" t="str">
        <f t="shared" si="234"/>
        <v>Valor de exportación (USD)</v>
      </c>
      <c r="K747" s="1" t="str">
        <f t="shared" si="179"/>
        <v xml:space="preserve">Informe Interactivo 10 - </v>
      </c>
    </row>
    <row r="748" spans="1:11" x14ac:dyDescent="0.35">
      <c r="A748" s="2">
        <f t="shared" si="202"/>
        <v>427</v>
      </c>
      <c r="B748" s="2">
        <f t="shared" si="218"/>
        <v>4.3</v>
      </c>
      <c r="C748" s="5" t="str">
        <f t="shared" si="176"/>
        <v xml:space="preserve">Informe Interactivo 10 - </v>
      </c>
      <c r="D748" s="6" t="str">
        <f t="shared" si="177"/>
        <v>AQUÍ SE COPIA EL LINK SIN EL ID DE FILTRO</v>
      </c>
      <c r="E748" s="4">
        <f t="shared" ref="E748:H748" si="235">+E747</f>
        <v>7</v>
      </c>
      <c r="F748" t="str">
        <f t="shared" si="235"/>
        <v>Informe Interactivo 10</v>
      </c>
      <c r="G748" t="str">
        <f t="shared" si="235"/>
        <v>Procesamiento</v>
      </c>
      <c r="H748" t="str">
        <f t="shared" si="235"/>
        <v>Valor de exportación (USD)</v>
      </c>
      <c r="K748" s="1" t="str">
        <f t="shared" si="179"/>
        <v xml:space="preserve">Informe Interactivo 10 - </v>
      </c>
    </row>
    <row r="749" spans="1:11" x14ac:dyDescent="0.35">
      <c r="A749" s="2">
        <f t="shared" si="202"/>
        <v>428</v>
      </c>
      <c r="B749" s="2">
        <f t="shared" si="218"/>
        <v>4.3</v>
      </c>
      <c r="C749" s="5" t="str">
        <f t="shared" si="176"/>
        <v xml:space="preserve">Informe Interactivo 10 - </v>
      </c>
      <c r="D749" s="6" t="str">
        <f t="shared" si="177"/>
        <v>AQUÍ SE COPIA EL LINK SIN EL ID DE FILTRO</v>
      </c>
      <c r="E749" s="4">
        <f t="shared" ref="E749:H749" si="236">+E748</f>
        <v>7</v>
      </c>
      <c r="F749" t="str">
        <f t="shared" si="236"/>
        <v>Informe Interactivo 10</v>
      </c>
      <c r="G749" t="str">
        <f t="shared" si="236"/>
        <v>Procesamiento</v>
      </c>
      <c r="H749" t="str">
        <f t="shared" si="236"/>
        <v>Valor de exportación (USD)</v>
      </c>
      <c r="K749" s="1" t="str">
        <f t="shared" si="179"/>
        <v xml:space="preserve">Informe Interactivo 10 - </v>
      </c>
    </row>
    <row r="750" spans="1:11" x14ac:dyDescent="0.35">
      <c r="A750" s="2">
        <f t="shared" si="202"/>
        <v>429</v>
      </c>
      <c r="B750" s="2">
        <f t="shared" si="218"/>
        <v>4.3</v>
      </c>
      <c r="C750" s="5" t="str">
        <f t="shared" si="176"/>
        <v xml:space="preserve">Informe Interactivo 10 - </v>
      </c>
      <c r="D750" s="6" t="str">
        <f t="shared" si="177"/>
        <v>AQUÍ SE COPIA EL LINK SIN EL ID DE FILTRO</v>
      </c>
      <c r="E750" s="4">
        <f t="shared" ref="E750:H750" si="237">+E749</f>
        <v>7</v>
      </c>
      <c r="F750" t="str">
        <f t="shared" si="237"/>
        <v>Informe Interactivo 10</v>
      </c>
      <c r="G750" t="str">
        <f t="shared" si="237"/>
        <v>Procesamiento</v>
      </c>
      <c r="H750" t="str">
        <f t="shared" si="237"/>
        <v>Valor de exportación (USD)</v>
      </c>
      <c r="K750" s="1" t="str">
        <f t="shared" si="179"/>
        <v xml:space="preserve">Informe Interactivo 10 - </v>
      </c>
    </row>
    <row r="751" spans="1:11" x14ac:dyDescent="0.35">
      <c r="A751" s="2">
        <f t="shared" si="202"/>
        <v>430</v>
      </c>
      <c r="B751" s="2">
        <f t="shared" si="218"/>
        <v>4.3</v>
      </c>
      <c r="C751" s="5" t="str">
        <f t="shared" si="176"/>
        <v xml:space="preserve">Informe Interactivo 10 - </v>
      </c>
      <c r="D751" s="6" t="str">
        <f t="shared" si="177"/>
        <v>AQUÍ SE COPIA EL LINK SIN EL ID DE FILTRO</v>
      </c>
      <c r="E751" s="4">
        <f t="shared" ref="E751:H751" si="238">+E750</f>
        <v>7</v>
      </c>
      <c r="F751" t="str">
        <f t="shared" si="238"/>
        <v>Informe Interactivo 10</v>
      </c>
      <c r="G751" t="str">
        <f t="shared" si="238"/>
        <v>Procesamiento</v>
      </c>
      <c r="H751" t="str">
        <f t="shared" si="238"/>
        <v>Valor de exportación (USD)</v>
      </c>
      <c r="K751" s="1" t="str">
        <f t="shared" si="179"/>
        <v xml:space="preserve">Informe Interactivo 10 - </v>
      </c>
    </row>
    <row r="752" spans="1:11" x14ac:dyDescent="0.35">
      <c r="A752" s="2">
        <f t="shared" si="202"/>
        <v>431</v>
      </c>
      <c r="B752" s="2">
        <f t="shared" si="218"/>
        <v>4.3</v>
      </c>
      <c r="C752" s="5" t="str">
        <f t="shared" si="176"/>
        <v xml:space="preserve">Informe Interactivo 10 - </v>
      </c>
      <c r="D752" s="6" t="str">
        <f t="shared" si="177"/>
        <v>AQUÍ SE COPIA EL LINK SIN EL ID DE FILTRO</v>
      </c>
      <c r="E752" s="4">
        <f t="shared" ref="E752:H752" si="239">+E751</f>
        <v>7</v>
      </c>
      <c r="F752" t="str">
        <f t="shared" si="239"/>
        <v>Informe Interactivo 10</v>
      </c>
      <c r="G752" t="str">
        <f t="shared" si="239"/>
        <v>Procesamiento</v>
      </c>
      <c r="H752" t="str">
        <f t="shared" si="239"/>
        <v>Valor de exportación (USD)</v>
      </c>
      <c r="K752" s="1" t="str">
        <f t="shared" si="179"/>
        <v xml:space="preserve">Informe Interactivo 10 - </v>
      </c>
    </row>
    <row r="753" spans="1:11" x14ac:dyDescent="0.35">
      <c r="A753" s="2">
        <f t="shared" si="202"/>
        <v>432</v>
      </c>
      <c r="B753" s="2">
        <f t="shared" si="218"/>
        <v>4.3</v>
      </c>
      <c r="C753" s="5" t="str">
        <f t="shared" si="176"/>
        <v xml:space="preserve">Informe Interactivo 10 - </v>
      </c>
      <c r="D753" s="6" t="str">
        <f t="shared" si="177"/>
        <v>AQUÍ SE COPIA EL LINK SIN EL ID DE FILTRO</v>
      </c>
      <c r="E753" s="4">
        <f t="shared" ref="E753:H753" si="240">+E752</f>
        <v>7</v>
      </c>
      <c r="F753" t="str">
        <f t="shared" si="240"/>
        <v>Informe Interactivo 10</v>
      </c>
      <c r="G753" t="str">
        <f t="shared" si="240"/>
        <v>Procesamiento</v>
      </c>
      <c r="H753" t="str">
        <f t="shared" si="240"/>
        <v>Valor de exportación (USD)</v>
      </c>
      <c r="K753" s="1" t="str">
        <f t="shared" si="179"/>
        <v xml:space="preserve">Informe Interactivo 10 - </v>
      </c>
    </row>
    <row r="754" spans="1:11" x14ac:dyDescent="0.35">
      <c r="A754" s="2">
        <f t="shared" si="202"/>
        <v>433</v>
      </c>
      <c r="B754" s="2">
        <f t="shared" si="218"/>
        <v>4.3</v>
      </c>
      <c r="C754" s="5" t="str">
        <f t="shared" si="176"/>
        <v xml:space="preserve">Informe Interactivo 10 - </v>
      </c>
      <c r="D754" s="6" t="str">
        <f t="shared" si="177"/>
        <v>AQUÍ SE COPIA EL LINK SIN EL ID DE FILTRO</v>
      </c>
      <c r="E754" s="4">
        <f t="shared" ref="E754:H754" si="241">+E753</f>
        <v>7</v>
      </c>
      <c r="F754" t="str">
        <f t="shared" si="241"/>
        <v>Informe Interactivo 10</v>
      </c>
      <c r="G754" t="str">
        <f t="shared" si="241"/>
        <v>Procesamiento</v>
      </c>
      <c r="H754" t="str">
        <f t="shared" si="241"/>
        <v>Valor de exportación (USD)</v>
      </c>
      <c r="K754" s="1" t="str">
        <f t="shared" si="179"/>
        <v xml:space="preserve">Informe Interactivo 10 - </v>
      </c>
    </row>
    <row r="755" spans="1:11" x14ac:dyDescent="0.35">
      <c r="A755" s="2">
        <f t="shared" si="202"/>
        <v>434</v>
      </c>
      <c r="B755" s="2">
        <f t="shared" si="218"/>
        <v>4.3</v>
      </c>
      <c r="C755" s="5" t="str">
        <f t="shared" si="176"/>
        <v xml:space="preserve">Informe Interactivo 10 - </v>
      </c>
      <c r="D755" s="6" t="str">
        <f t="shared" si="177"/>
        <v>AQUÍ SE COPIA EL LINK SIN EL ID DE FILTRO</v>
      </c>
      <c r="E755" s="4">
        <f t="shared" ref="E755:H755" si="242">+E754</f>
        <v>7</v>
      </c>
      <c r="F755" t="str">
        <f t="shared" si="242"/>
        <v>Informe Interactivo 10</v>
      </c>
      <c r="G755" t="str">
        <f t="shared" si="242"/>
        <v>Procesamiento</v>
      </c>
      <c r="H755" t="str">
        <f t="shared" si="242"/>
        <v>Valor de exportación (USD)</v>
      </c>
      <c r="K755" s="1" t="str">
        <f t="shared" si="179"/>
        <v xml:space="preserve">Informe Interactivo 10 - </v>
      </c>
    </row>
    <row r="756" spans="1:11" x14ac:dyDescent="0.35">
      <c r="A756" s="2">
        <f t="shared" si="202"/>
        <v>435</v>
      </c>
      <c r="B756" s="2">
        <f t="shared" si="218"/>
        <v>4.3</v>
      </c>
      <c r="C756" s="5" t="str">
        <f t="shared" si="176"/>
        <v xml:space="preserve">Informe Interactivo 10 - </v>
      </c>
      <c r="D756" s="6" t="str">
        <f t="shared" si="177"/>
        <v>AQUÍ SE COPIA EL LINK SIN EL ID DE FILTRO</v>
      </c>
      <c r="E756" s="4">
        <f t="shared" ref="E756:H756" si="243">+E755</f>
        <v>7</v>
      </c>
      <c r="F756" t="str">
        <f t="shared" si="243"/>
        <v>Informe Interactivo 10</v>
      </c>
      <c r="G756" t="str">
        <f t="shared" si="243"/>
        <v>Procesamiento</v>
      </c>
      <c r="H756" t="str">
        <f t="shared" si="243"/>
        <v>Valor de exportación (USD)</v>
      </c>
      <c r="K756" s="1" t="str">
        <f t="shared" si="179"/>
        <v xml:space="preserve">Informe Interactivo 10 - </v>
      </c>
    </row>
    <row r="757" spans="1:11" x14ac:dyDescent="0.35">
      <c r="A757" s="2">
        <f t="shared" si="202"/>
        <v>436</v>
      </c>
      <c r="B757" s="2">
        <f t="shared" si="218"/>
        <v>4.3</v>
      </c>
      <c r="C757" s="5" t="str">
        <f t="shared" si="176"/>
        <v xml:space="preserve">Informe Interactivo 10 - </v>
      </c>
      <c r="D757" s="6" t="str">
        <f t="shared" si="177"/>
        <v>AQUÍ SE COPIA EL LINK SIN EL ID DE FILTRO</v>
      </c>
      <c r="E757" s="4">
        <f t="shared" ref="E757:H757" si="244">+E756</f>
        <v>7</v>
      </c>
      <c r="F757" t="str">
        <f t="shared" si="244"/>
        <v>Informe Interactivo 10</v>
      </c>
      <c r="G757" t="str">
        <f t="shared" si="244"/>
        <v>Procesamiento</v>
      </c>
      <c r="H757" t="str">
        <f t="shared" si="244"/>
        <v>Valor de exportación (USD)</v>
      </c>
      <c r="K757" s="1" t="str">
        <f t="shared" si="179"/>
        <v xml:space="preserve">Informe Interactivo 10 - </v>
      </c>
    </row>
    <row r="758" spans="1:11" x14ac:dyDescent="0.35">
      <c r="A758" s="2">
        <f t="shared" si="202"/>
        <v>437</v>
      </c>
      <c r="B758" s="2">
        <f t="shared" si="218"/>
        <v>4.3</v>
      </c>
      <c r="C758" s="5" t="str">
        <f t="shared" ref="C758:C821" si="245">+F758&amp;" - "&amp;J758</f>
        <v xml:space="preserve">Informe Interactivo 10 - </v>
      </c>
      <c r="D758" s="6" t="str">
        <f t="shared" ref="D758:D821" si="246">+"AQUÍ SE COPIA EL LINK SIN EL ID DE FILTRO"&amp;I758</f>
        <v>AQUÍ SE COPIA EL LINK SIN EL ID DE FILTRO</v>
      </c>
      <c r="E758" s="4">
        <f t="shared" ref="E758:H758" si="247">+E757</f>
        <v>7</v>
      </c>
      <c r="F758" t="str">
        <f t="shared" si="247"/>
        <v>Informe Interactivo 10</v>
      </c>
      <c r="G758" t="str">
        <f t="shared" si="247"/>
        <v>Procesamiento</v>
      </c>
      <c r="H758" t="str">
        <f t="shared" si="247"/>
        <v>Valor de exportación (USD)</v>
      </c>
      <c r="K758" s="1" t="str">
        <f t="shared" ref="K758:K821" si="248">+HYPERLINK(D758,C758)</f>
        <v xml:space="preserve">Informe Interactivo 10 - </v>
      </c>
    </row>
    <row r="759" spans="1:11" x14ac:dyDescent="0.35">
      <c r="A759" s="2">
        <f t="shared" si="202"/>
        <v>438</v>
      </c>
      <c r="B759" s="2">
        <f t="shared" si="218"/>
        <v>4.3</v>
      </c>
      <c r="C759" s="5" t="str">
        <f t="shared" si="245"/>
        <v xml:space="preserve">Informe Interactivo 10 - </v>
      </c>
      <c r="D759" s="6" t="str">
        <f t="shared" si="246"/>
        <v>AQUÍ SE COPIA EL LINK SIN EL ID DE FILTRO</v>
      </c>
      <c r="E759" s="4">
        <f t="shared" ref="E759:H759" si="249">+E758</f>
        <v>7</v>
      </c>
      <c r="F759" t="str">
        <f t="shared" si="249"/>
        <v>Informe Interactivo 10</v>
      </c>
      <c r="G759" t="str">
        <f t="shared" si="249"/>
        <v>Procesamiento</v>
      </c>
      <c r="H759" t="str">
        <f t="shared" si="249"/>
        <v>Valor de exportación (USD)</v>
      </c>
      <c r="K759" s="1" t="str">
        <f t="shared" si="248"/>
        <v xml:space="preserve">Informe Interactivo 10 - </v>
      </c>
    </row>
    <row r="760" spans="1:11" x14ac:dyDescent="0.35">
      <c r="A760" s="2">
        <f t="shared" si="202"/>
        <v>439</v>
      </c>
      <c r="B760" s="2">
        <f t="shared" si="218"/>
        <v>4.3</v>
      </c>
      <c r="C760" s="5" t="str">
        <f t="shared" si="245"/>
        <v xml:space="preserve">Informe Interactivo 10 - </v>
      </c>
      <c r="D760" s="6" t="str">
        <f t="shared" si="246"/>
        <v>AQUÍ SE COPIA EL LINK SIN EL ID DE FILTRO</v>
      </c>
      <c r="E760" s="4">
        <f t="shared" ref="E760:H760" si="250">+E759</f>
        <v>7</v>
      </c>
      <c r="F760" t="str">
        <f t="shared" si="250"/>
        <v>Informe Interactivo 10</v>
      </c>
      <c r="G760" t="str">
        <f t="shared" si="250"/>
        <v>Procesamiento</v>
      </c>
      <c r="H760" t="str">
        <f t="shared" si="250"/>
        <v>Valor de exportación (USD)</v>
      </c>
      <c r="K760" s="1" t="str">
        <f t="shared" si="248"/>
        <v xml:space="preserve">Informe Interactivo 10 - </v>
      </c>
    </row>
    <row r="761" spans="1:11" x14ac:dyDescent="0.35">
      <c r="A761" s="2">
        <f t="shared" si="202"/>
        <v>440</v>
      </c>
      <c r="B761" s="2">
        <f t="shared" si="218"/>
        <v>4.3</v>
      </c>
      <c r="C761" s="5" t="str">
        <f t="shared" si="245"/>
        <v xml:space="preserve">Informe Interactivo 10 - </v>
      </c>
      <c r="D761" s="6" t="str">
        <f t="shared" si="246"/>
        <v>AQUÍ SE COPIA EL LINK SIN EL ID DE FILTRO</v>
      </c>
      <c r="E761" s="4">
        <f t="shared" ref="E761:H761" si="251">+E760</f>
        <v>7</v>
      </c>
      <c r="F761" t="str">
        <f t="shared" si="251"/>
        <v>Informe Interactivo 10</v>
      </c>
      <c r="G761" t="str">
        <f t="shared" si="251"/>
        <v>Procesamiento</v>
      </c>
      <c r="H761" t="str">
        <f t="shared" si="251"/>
        <v>Valor de exportación (USD)</v>
      </c>
      <c r="K761" s="1" t="str">
        <f t="shared" si="248"/>
        <v xml:space="preserve">Informe Interactivo 10 - </v>
      </c>
    </row>
    <row r="762" spans="1:11" x14ac:dyDescent="0.35">
      <c r="A762" s="2">
        <f t="shared" si="202"/>
        <v>441</v>
      </c>
      <c r="B762" s="2">
        <f t="shared" si="218"/>
        <v>4.3</v>
      </c>
      <c r="C762" s="5" t="str">
        <f t="shared" si="245"/>
        <v xml:space="preserve">Informe Interactivo 10 - </v>
      </c>
      <c r="D762" s="6" t="str">
        <f t="shared" si="246"/>
        <v>AQUÍ SE COPIA EL LINK SIN EL ID DE FILTRO</v>
      </c>
      <c r="E762" s="4">
        <f t="shared" ref="E762:H762" si="252">+E761</f>
        <v>7</v>
      </c>
      <c r="F762" t="str">
        <f t="shared" si="252"/>
        <v>Informe Interactivo 10</v>
      </c>
      <c r="G762" t="str">
        <f t="shared" si="252"/>
        <v>Procesamiento</v>
      </c>
      <c r="H762" t="str">
        <f t="shared" si="252"/>
        <v>Valor de exportación (USD)</v>
      </c>
      <c r="K762" s="1" t="str">
        <f t="shared" si="248"/>
        <v xml:space="preserve">Informe Interactivo 10 - </v>
      </c>
    </row>
    <row r="763" spans="1:11" x14ac:dyDescent="0.35">
      <c r="A763" s="2">
        <f t="shared" si="202"/>
        <v>442</v>
      </c>
      <c r="B763" s="2">
        <f t="shared" si="218"/>
        <v>4.3</v>
      </c>
      <c r="C763" s="5" t="str">
        <f t="shared" si="245"/>
        <v xml:space="preserve">Informe Interactivo 10 - </v>
      </c>
      <c r="D763" s="6" t="str">
        <f t="shared" si="246"/>
        <v>AQUÍ SE COPIA EL LINK SIN EL ID DE FILTRO</v>
      </c>
      <c r="E763" s="4">
        <f t="shared" ref="E763:H763" si="253">+E762</f>
        <v>7</v>
      </c>
      <c r="F763" t="str">
        <f t="shared" si="253"/>
        <v>Informe Interactivo 10</v>
      </c>
      <c r="G763" t="str">
        <f t="shared" si="253"/>
        <v>Procesamiento</v>
      </c>
      <c r="H763" t="str">
        <f t="shared" si="253"/>
        <v>Valor de exportación (USD)</v>
      </c>
      <c r="K763" s="1" t="str">
        <f t="shared" si="248"/>
        <v xml:space="preserve">Informe Interactivo 10 - </v>
      </c>
    </row>
    <row r="764" spans="1:11" x14ac:dyDescent="0.35">
      <c r="A764" s="2">
        <f t="shared" si="202"/>
        <v>443</v>
      </c>
      <c r="B764" s="2">
        <f t="shared" si="218"/>
        <v>4.3</v>
      </c>
      <c r="C764" s="5" t="str">
        <f t="shared" si="245"/>
        <v xml:space="preserve">Informe Interactivo 10 - </v>
      </c>
      <c r="D764" s="6" t="str">
        <f t="shared" si="246"/>
        <v>AQUÍ SE COPIA EL LINK SIN EL ID DE FILTRO</v>
      </c>
      <c r="E764" s="4">
        <f t="shared" ref="E764:H764" si="254">+E763</f>
        <v>7</v>
      </c>
      <c r="F764" t="str">
        <f t="shared" si="254"/>
        <v>Informe Interactivo 10</v>
      </c>
      <c r="G764" t="str">
        <f t="shared" si="254"/>
        <v>Procesamiento</v>
      </c>
      <c r="H764" t="str">
        <f t="shared" si="254"/>
        <v>Valor de exportación (USD)</v>
      </c>
      <c r="K764" s="1" t="str">
        <f t="shared" si="248"/>
        <v xml:space="preserve">Informe Interactivo 10 - </v>
      </c>
    </row>
    <row r="765" spans="1:11" x14ac:dyDescent="0.35">
      <c r="A765" s="2">
        <f t="shared" si="202"/>
        <v>444</v>
      </c>
      <c r="B765" s="2">
        <f t="shared" si="218"/>
        <v>4.3</v>
      </c>
      <c r="C765" s="5" t="str">
        <f t="shared" si="245"/>
        <v xml:space="preserve">Informe Interactivo 10 - </v>
      </c>
      <c r="D765" s="6" t="str">
        <f t="shared" si="246"/>
        <v>AQUÍ SE COPIA EL LINK SIN EL ID DE FILTRO</v>
      </c>
      <c r="E765" s="4">
        <f t="shared" ref="E765:H765" si="255">+E764</f>
        <v>7</v>
      </c>
      <c r="F765" t="str">
        <f t="shared" si="255"/>
        <v>Informe Interactivo 10</v>
      </c>
      <c r="G765" t="str">
        <f t="shared" si="255"/>
        <v>Procesamiento</v>
      </c>
      <c r="H765" t="str">
        <f t="shared" si="255"/>
        <v>Valor de exportación (USD)</v>
      </c>
      <c r="K765" s="1" t="str">
        <f t="shared" si="248"/>
        <v xml:space="preserve">Informe Interactivo 10 - </v>
      </c>
    </row>
    <row r="766" spans="1:11" x14ac:dyDescent="0.35">
      <c r="A766" s="2">
        <f t="shared" si="202"/>
        <v>445</v>
      </c>
      <c r="B766" s="2">
        <f t="shared" si="218"/>
        <v>4.3</v>
      </c>
      <c r="C766" s="5" t="str">
        <f t="shared" si="245"/>
        <v xml:space="preserve">Informe Interactivo 10 - </v>
      </c>
      <c r="D766" s="6" t="str">
        <f t="shared" si="246"/>
        <v>AQUÍ SE COPIA EL LINK SIN EL ID DE FILTRO</v>
      </c>
      <c r="E766" s="4">
        <f t="shared" ref="E766:H766" si="256">+E765</f>
        <v>7</v>
      </c>
      <c r="F766" t="str">
        <f t="shared" si="256"/>
        <v>Informe Interactivo 10</v>
      </c>
      <c r="G766" t="str">
        <f t="shared" si="256"/>
        <v>Procesamiento</v>
      </c>
      <c r="H766" t="str">
        <f t="shared" si="256"/>
        <v>Valor de exportación (USD)</v>
      </c>
      <c r="K766" s="1" t="str">
        <f t="shared" si="248"/>
        <v xml:space="preserve">Informe Interactivo 10 - </v>
      </c>
    </row>
    <row r="767" spans="1:11" x14ac:dyDescent="0.35">
      <c r="A767" s="2">
        <f t="shared" si="202"/>
        <v>446</v>
      </c>
      <c r="B767" s="2">
        <f t="shared" si="218"/>
        <v>4.3</v>
      </c>
      <c r="C767" s="5" t="str">
        <f t="shared" si="245"/>
        <v xml:space="preserve">Informe Interactivo 10 - </v>
      </c>
      <c r="D767" s="6" t="str">
        <f t="shared" si="246"/>
        <v>AQUÍ SE COPIA EL LINK SIN EL ID DE FILTRO</v>
      </c>
      <c r="E767" s="4">
        <f t="shared" ref="E767:H767" si="257">+E766</f>
        <v>7</v>
      </c>
      <c r="F767" t="str">
        <f t="shared" si="257"/>
        <v>Informe Interactivo 10</v>
      </c>
      <c r="G767" t="str">
        <f t="shared" si="257"/>
        <v>Procesamiento</v>
      </c>
      <c r="H767" t="str">
        <f t="shared" si="257"/>
        <v>Valor de exportación (USD)</v>
      </c>
      <c r="K767" s="1" t="str">
        <f t="shared" si="248"/>
        <v xml:space="preserve">Informe Interactivo 10 - </v>
      </c>
    </row>
    <row r="768" spans="1:11" x14ac:dyDescent="0.35">
      <c r="A768" s="2">
        <f t="shared" si="202"/>
        <v>447</v>
      </c>
      <c r="B768" s="2">
        <f t="shared" si="218"/>
        <v>4.3</v>
      </c>
      <c r="C768" s="5" t="str">
        <f t="shared" si="245"/>
        <v xml:space="preserve">Informe Interactivo 10 - </v>
      </c>
      <c r="D768" s="6" t="str">
        <f t="shared" si="246"/>
        <v>AQUÍ SE COPIA EL LINK SIN EL ID DE FILTRO</v>
      </c>
      <c r="E768" s="4">
        <f t="shared" ref="E768:H768" si="258">+E767</f>
        <v>7</v>
      </c>
      <c r="F768" t="str">
        <f t="shared" si="258"/>
        <v>Informe Interactivo 10</v>
      </c>
      <c r="G768" t="str">
        <f t="shared" si="258"/>
        <v>Procesamiento</v>
      </c>
      <c r="H768" t="str">
        <f t="shared" si="258"/>
        <v>Valor de exportación (USD)</v>
      </c>
      <c r="K768" s="1" t="str">
        <f t="shared" si="248"/>
        <v xml:space="preserve">Informe Interactivo 10 - </v>
      </c>
    </row>
    <row r="769" spans="1:11" x14ac:dyDescent="0.35">
      <c r="A769" s="2">
        <f t="shared" si="202"/>
        <v>448</v>
      </c>
      <c r="B769" s="2">
        <f t="shared" si="218"/>
        <v>4.3</v>
      </c>
      <c r="C769" s="5" t="str">
        <f t="shared" si="245"/>
        <v xml:space="preserve">Informe Interactivo 10 - </v>
      </c>
      <c r="D769" s="6" t="str">
        <f t="shared" si="246"/>
        <v>AQUÍ SE COPIA EL LINK SIN EL ID DE FILTRO</v>
      </c>
      <c r="E769" s="4">
        <f t="shared" ref="E769:H769" si="259">+E768</f>
        <v>7</v>
      </c>
      <c r="F769" t="str">
        <f t="shared" si="259"/>
        <v>Informe Interactivo 10</v>
      </c>
      <c r="G769" t="str">
        <f t="shared" si="259"/>
        <v>Procesamiento</v>
      </c>
      <c r="H769" t="str">
        <f t="shared" si="259"/>
        <v>Valor de exportación (USD)</v>
      </c>
      <c r="K769" s="1" t="str">
        <f t="shared" si="248"/>
        <v xml:space="preserve">Informe Interactivo 10 - </v>
      </c>
    </row>
    <row r="770" spans="1:11" x14ac:dyDescent="0.35">
      <c r="A770" s="2">
        <f t="shared" si="202"/>
        <v>449</v>
      </c>
      <c r="B770" s="2">
        <f t="shared" si="218"/>
        <v>4.3</v>
      </c>
      <c r="C770" s="5" t="str">
        <f t="shared" si="245"/>
        <v xml:space="preserve">Informe Interactivo 10 - </v>
      </c>
      <c r="D770" s="6" t="str">
        <f t="shared" si="246"/>
        <v>AQUÍ SE COPIA EL LINK SIN EL ID DE FILTRO</v>
      </c>
      <c r="E770" s="4">
        <f t="shared" ref="E770:H770" si="260">+E769</f>
        <v>7</v>
      </c>
      <c r="F770" t="str">
        <f t="shared" si="260"/>
        <v>Informe Interactivo 10</v>
      </c>
      <c r="G770" t="str">
        <f t="shared" si="260"/>
        <v>Procesamiento</v>
      </c>
      <c r="H770" t="str">
        <f t="shared" si="260"/>
        <v>Valor de exportación (USD)</v>
      </c>
      <c r="K770" s="1" t="str">
        <f t="shared" si="248"/>
        <v xml:space="preserve">Informe Interactivo 10 - </v>
      </c>
    </row>
    <row r="771" spans="1:11" x14ac:dyDescent="0.35">
      <c r="A771" s="2">
        <f t="shared" si="202"/>
        <v>450</v>
      </c>
      <c r="B771" s="2">
        <f t="shared" si="218"/>
        <v>4.3</v>
      </c>
      <c r="C771" s="5" t="str">
        <f t="shared" si="245"/>
        <v xml:space="preserve">Informe Interactivo 10 - </v>
      </c>
      <c r="D771" s="6" t="str">
        <f t="shared" si="246"/>
        <v>AQUÍ SE COPIA EL LINK SIN EL ID DE FILTRO</v>
      </c>
      <c r="E771" s="4">
        <f t="shared" ref="E771:H771" si="261">+E770</f>
        <v>7</v>
      </c>
      <c r="F771" t="str">
        <f t="shared" si="261"/>
        <v>Informe Interactivo 10</v>
      </c>
      <c r="G771" t="str">
        <f t="shared" si="261"/>
        <v>Procesamiento</v>
      </c>
      <c r="H771" t="str">
        <f t="shared" si="261"/>
        <v>Valor de exportación (USD)</v>
      </c>
      <c r="K771" s="1" t="str">
        <f t="shared" si="248"/>
        <v xml:space="preserve">Informe Interactivo 10 - </v>
      </c>
    </row>
    <row r="772" spans="1:11" x14ac:dyDescent="0.35">
      <c r="A772" s="2">
        <f t="shared" si="202"/>
        <v>451</v>
      </c>
      <c r="B772" s="2">
        <f t="shared" si="218"/>
        <v>4.3</v>
      </c>
      <c r="C772" s="5" t="str">
        <f t="shared" si="245"/>
        <v xml:space="preserve">Informe Interactivo 10 - </v>
      </c>
      <c r="D772" s="6" t="str">
        <f t="shared" si="246"/>
        <v>AQUÍ SE COPIA EL LINK SIN EL ID DE FILTRO</v>
      </c>
      <c r="E772" s="4">
        <f t="shared" ref="E772:H772" si="262">+E771</f>
        <v>7</v>
      </c>
      <c r="F772" t="str">
        <f t="shared" si="262"/>
        <v>Informe Interactivo 10</v>
      </c>
      <c r="G772" t="str">
        <f t="shared" si="262"/>
        <v>Procesamiento</v>
      </c>
      <c r="H772" t="str">
        <f t="shared" si="262"/>
        <v>Valor de exportación (USD)</v>
      </c>
      <c r="K772" s="1" t="str">
        <f t="shared" si="248"/>
        <v xml:space="preserve">Informe Interactivo 10 - </v>
      </c>
    </row>
    <row r="773" spans="1:11" x14ac:dyDescent="0.35">
      <c r="A773" s="2">
        <f t="shared" si="202"/>
        <v>452</v>
      </c>
      <c r="B773" s="2">
        <f t="shared" si="218"/>
        <v>4.3</v>
      </c>
      <c r="C773" s="5" t="str">
        <f t="shared" si="245"/>
        <v xml:space="preserve">Informe Interactivo 10 - </v>
      </c>
      <c r="D773" s="6" t="str">
        <f t="shared" si="246"/>
        <v>AQUÍ SE COPIA EL LINK SIN EL ID DE FILTRO</v>
      </c>
      <c r="E773" s="4">
        <f t="shared" ref="E773:H773" si="263">+E772</f>
        <v>7</v>
      </c>
      <c r="F773" t="str">
        <f t="shared" si="263"/>
        <v>Informe Interactivo 10</v>
      </c>
      <c r="G773" t="str">
        <f t="shared" si="263"/>
        <v>Procesamiento</v>
      </c>
      <c r="H773" t="str">
        <f t="shared" si="263"/>
        <v>Valor de exportación (USD)</v>
      </c>
      <c r="K773" s="1" t="str">
        <f t="shared" si="248"/>
        <v xml:space="preserve">Informe Interactivo 10 - </v>
      </c>
    </row>
    <row r="774" spans="1:11" x14ac:dyDescent="0.35">
      <c r="A774" s="2">
        <f t="shared" si="202"/>
        <v>453</v>
      </c>
      <c r="B774" s="2">
        <f t="shared" si="218"/>
        <v>4.3</v>
      </c>
      <c r="C774" s="5" t="str">
        <f t="shared" si="245"/>
        <v xml:space="preserve">Informe Interactivo 10 - </v>
      </c>
      <c r="D774" s="6" t="str">
        <f t="shared" si="246"/>
        <v>AQUÍ SE COPIA EL LINK SIN EL ID DE FILTRO</v>
      </c>
      <c r="E774" s="4">
        <f t="shared" ref="E774:H774" si="264">+E773</f>
        <v>7</v>
      </c>
      <c r="F774" t="str">
        <f t="shared" si="264"/>
        <v>Informe Interactivo 10</v>
      </c>
      <c r="G774" t="str">
        <f t="shared" si="264"/>
        <v>Procesamiento</v>
      </c>
      <c r="H774" t="str">
        <f t="shared" si="264"/>
        <v>Valor de exportación (USD)</v>
      </c>
      <c r="K774" s="1" t="str">
        <f t="shared" si="248"/>
        <v xml:space="preserve">Informe Interactivo 10 - </v>
      </c>
    </row>
    <row r="775" spans="1:11" x14ac:dyDescent="0.35">
      <c r="A775" s="2">
        <f t="shared" si="202"/>
        <v>454</v>
      </c>
      <c r="B775" s="2">
        <f t="shared" si="218"/>
        <v>4.3</v>
      </c>
      <c r="C775" s="5" t="str">
        <f t="shared" si="245"/>
        <v xml:space="preserve">Informe Interactivo 10 - </v>
      </c>
      <c r="D775" s="6" t="str">
        <f t="shared" si="246"/>
        <v>AQUÍ SE COPIA EL LINK SIN EL ID DE FILTRO</v>
      </c>
      <c r="E775" s="4">
        <f t="shared" ref="E775:H775" si="265">+E774</f>
        <v>7</v>
      </c>
      <c r="F775" t="str">
        <f t="shared" si="265"/>
        <v>Informe Interactivo 10</v>
      </c>
      <c r="G775" t="str">
        <f t="shared" si="265"/>
        <v>Procesamiento</v>
      </c>
      <c r="H775" t="str">
        <f t="shared" si="265"/>
        <v>Valor de exportación (USD)</v>
      </c>
      <c r="K775" s="1" t="str">
        <f t="shared" si="248"/>
        <v xml:space="preserve">Informe Interactivo 10 - </v>
      </c>
    </row>
    <row r="776" spans="1:11" x14ac:dyDescent="0.35">
      <c r="A776" s="2">
        <f t="shared" si="202"/>
        <v>455</v>
      </c>
      <c r="B776" s="2">
        <f t="shared" si="218"/>
        <v>4.3</v>
      </c>
      <c r="C776" s="5" t="str">
        <f t="shared" si="245"/>
        <v xml:space="preserve">Informe Interactivo 10 - </v>
      </c>
      <c r="D776" s="6" t="str">
        <f t="shared" si="246"/>
        <v>AQUÍ SE COPIA EL LINK SIN EL ID DE FILTRO</v>
      </c>
      <c r="E776" s="4">
        <f t="shared" ref="E776:H776" si="266">+E775</f>
        <v>7</v>
      </c>
      <c r="F776" t="str">
        <f t="shared" si="266"/>
        <v>Informe Interactivo 10</v>
      </c>
      <c r="G776" t="str">
        <f t="shared" si="266"/>
        <v>Procesamiento</v>
      </c>
      <c r="H776" t="str">
        <f t="shared" si="266"/>
        <v>Valor de exportación (USD)</v>
      </c>
      <c r="K776" s="1" t="str">
        <f t="shared" si="248"/>
        <v xml:space="preserve">Informe Interactivo 10 - </v>
      </c>
    </row>
    <row r="777" spans="1:11" x14ac:dyDescent="0.35">
      <c r="A777" s="2">
        <f t="shared" si="202"/>
        <v>456</v>
      </c>
      <c r="B777" s="2">
        <f t="shared" si="218"/>
        <v>4.3</v>
      </c>
      <c r="C777" s="5" t="str">
        <f t="shared" si="245"/>
        <v xml:space="preserve">Informe Interactivo 10 - </v>
      </c>
      <c r="D777" s="6" t="str">
        <f t="shared" si="246"/>
        <v>AQUÍ SE COPIA EL LINK SIN EL ID DE FILTRO</v>
      </c>
      <c r="E777" s="4">
        <f t="shared" ref="E777:H777" si="267">+E776</f>
        <v>7</v>
      </c>
      <c r="F777" t="str">
        <f t="shared" si="267"/>
        <v>Informe Interactivo 10</v>
      </c>
      <c r="G777" t="str">
        <f t="shared" si="267"/>
        <v>Procesamiento</v>
      </c>
      <c r="H777" t="str">
        <f t="shared" si="267"/>
        <v>Valor de exportación (USD)</v>
      </c>
      <c r="K777" s="1" t="str">
        <f t="shared" si="248"/>
        <v xml:space="preserve">Informe Interactivo 10 - </v>
      </c>
    </row>
    <row r="778" spans="1:11" x14ac:dyDescent="0.35">
      <c r="A778" s="2">
        <f t="shared" si="202"/>
        <v>457</v>
      </c>
      <c r="B778" s="2">
        <f t="shared" si="218"/>
        <v>4.3</v>
      </c>
      <c r="C778" s="5" t="str">
        <f t="shared" si="245"/>
        <v xml:space="preserve">Informe Interactivo 10 - </v>
      </c>
      <c r="D778" s="6" t="str">
        <f t="shared" si="246"/>
        <v>AQUÍ SE COPIA EL LINK SIN EL ID DE FILTRO</v>
      </c>
      <c r="E778" s="4">
        <f t="shared" ref="E778:H778" si="268">+E777</f>
        <v>7</v>
      </c>
      <c r="F778" t="str">
        <f t="shared" si="268"/>
        <v>Informe Interactivo 10</v>
      </c>
      <c r="G778" t="str">
        <f t="shared" si="268"/>
        <v>Procesamiento</v>
      </c>
      <c r="H778" t="str">
        <f t="shared" si="268"/>
        <v>Valor de exportación (USD)</v>
      </c>
      <c r="K778" s="1" t="str">
        <f t="shared" si="248"/>
        <v xml:space="preserve">Informe Interactivo 10 - </v>
      </c>
    </row>
    <row r="779" spans="1:11" x14ac:dyDescent="0.35">
      <c r="A779" s="2">
        <f t="shared" si="202"/>
        <v>458</v>
      </c>
      <c r="B779" s="2">
        <f t="shared" si="218"/>
        <v>4.3</v>
      </c>
      <c r="C779" s="5" t="str">
        <f t="shared" si="245"/>
        <v xml:space="preserve">Informe Interactivo 10 - </v>
      </c>
      <c r="D779" s="6" t="str">
        <f t="shared" si="246"/>
        <v>AQUÍ SE COPIA EL LINK SIN EL ID DE FILTRO</v>
      </c>
      <c r="E779" s="4">
        <f t="shared" ref="E779:H779" si="269">+E778</f>
        <v>7</v>
      </c>
      <c r="F779" t="str">
        <f t="shared" si="269"/>
        <v>Informe Interactivo 10</v>
      </c>
      <c r="G779" t="str">
        <f t="shared" si="269"/>
        <v>Procesamiento</v>
      </c>
      <c r="H779" t="str">
        <f t="shared" si="269"/>
        <v>Valor de exportación (USD)</v>
      </c>
      <c r="K779" s="1" t="str">
        <f t="shared" si="248"/>
        <v xml:space="preserve">Informe Interactivo 10 - </v>
      </c>
    </row>
    <row r="780" spans="1:11" x14ac:dyDescent="0.35">
      <c r="A780" s="2">
        <f t="shared" si="202"/>
        <v>459</v>
      </c>
      <c r="B780" s="2">
        <f t="shared" si="218"/>
        <v>4.3</v>
      </c>
      <c r="C780" s="5" t="str">
        <f t="shared" si="245"/>
        <v xml:space="preserve">Informe Interactivo 10 - </v>
      </c>
      <c r="D780" s="6" t="str">
        <f t="shared" si="246"/>
        <v>AQUÍ SE COPIA EL LINK SIN EL ID DE FILTRO</v>
      </c>
      <c r="E780" s="4">
        <f t="shared" ref="E780:H780" si="270">+E779</f>
        <v>7</v>
      </c>
      <c r="F780" t="str">
        <f t="shared" si="270"/>
        <v>Informe Interactivo 10</v>
      </c>
      <c r="G780" t="str">
        <f t="shared" si="270"/>
        <v>Procesamiento</v>
      </c>
      <c r="H780" t="str">
        <f t="shared" si="270"/>
        <v>Valor de exportación (USD)</v>
      </c>
      <c r="K780" s="1" t="str">
        <f t="shared" si="248"/>
        <v xml:space="preserve">Informe Interactivo 10 - </v>
      </c>
    </row>
    <row r="781" spans="1:11" x14ac:dyDescent="0.35">
      <c r="A781" s="2">
        <f t="shared" ref="A781:A844" si="271">+A780+1</f>
        <v>460</v>
      </c>
      <c r="B781" s="2">
        <f t="shared" si="218"/>
        <v>4.3</v>
      </c>
      <c r="C781" s="5" t="str">
        <f t="shared" si="245"/>
        <v xml:space="preserve">Informe Interactivo 10 - </v>
      </c>
      <c r="D781" s="6" t="str">
        <f t="shared" si="246"/>
        <v>AQUÍ SE COPIA EL LINK SIN EL ID DE FILTRO</v>
      </c>
      <c r="E781" s="4">
        <f t="shared" ref="E781:H781" si="272">+E780</f>
        <v>7</v>
      </c>
      <c r="F781" t="str">
        <f t="shared" si="272"/>
        <v>Informe Interactivo 10</v>
      </c>
      <c r="G781" t="str">
        <f t="shared" si="272"/>
        <v>Procesamiento</v>
      </c>
      <c r="H781" t="str">
        <f t="shared" si="272"/>
        <v>Valor de exportación (USD)</v>
      </c>
      <c r="K781" s="1" t="str">
        <f t="shared" si="248"/>
        <v xml:space="preserve">Informe Interactivo 10 - </v>
      </c>
    </row>
    <row r="782" spans="1:11" x14ac:dyDescent="0.35">
      <c r="A782" s="2">
        <f t="shared" si="271"/>
        <v>461</v>
      </c>
      <c r="B782" s="2">
        <f t="shared" si="218"/>
        <v>4.3</v>
      </c>
      <c r="C782" s="5" t="str">
        <f t="shared" si="245"/>
        <v xml:space="preserve">Informe Interactivo 10 - </v>
      </c>
      <c r="D782" s="6" t="str">
        <f t="shared" si="246"/>
        <v>AQUÍ SE COPIA EL LINK SIN EL ID DE FILTRO</v>
      </c>
      <c r="E782" s="4">
        <f t="shared" ref="E782:H782" si="273">+E781</f>
        <v>7</v>
      </c>
      <c r="F782" t="str">
        <f t="shared" si="273"/>
        <v>Informe Interactivo 10</v>
      </c>
      <c r="G782" t="str">
        <f t="shared" si="273"/>
        <v>Procesamiento</v>
      </c>
      <c r="H782" t="str">
        <f t="shared" si="273"/>
        <v>Valor de exportación (USD)</v>
      </c>
      <c r="K782" s="1" t="str">
        <f t="shared" si="248"/>
        <v xml:space="preserve">Informe Interactivo 10 - </v>
      </c>
    </row>
    <row r="783" spans="1:11" x14ac:dyDescent="0.35">
      <c r="A783" s="2">
        <f t="shared" si="271"/>
        <v>462</v>
      </c>
      <c r="B783" s="2">
        <f t="shared" si="218"/>
        <v>4.3</v>
      </c>
      <c r="C783" s="5" t="str">
        <f t="shared" si="245"/>
        <v xml:space="preserve">Informe Interactivo 10 - </v>
      </c>
      <c r="D783" s="6" t="str">
        <f t="shared" si="246"/>
        <v>AQUÍ SE COPIA EL LINK SIN EL ID DE FILTRO</v>
      </c>
      <c r="E783" s="4">
        <f t="shared" ref="E783:H783" si="274">+E782</f>
        <v>7</v>
      </c>
      <c r="F783" t="str">
        <f t="shared" si="274"/>
        <v>Informe Interactivo 10</v>
      </c>
      <c r="G783" t="str">
        <f t="shared" si="274"/>
        <v>Procesamiento</v>
      </c>
      <c r="H783" t="str">
        <f t="shared" si="274"/>
        <v>Valor de exportación (USD)</v>
      </c>
      <c r="K783" s="1" t="str">
        <f t="shared" si="248"/>
        <v xml:space="preserve">Informe Interactivo 10 - </v>
      </c>
    </row>
    <row r="784" spans="1:11" x14ac:dyDescent="0.35">
      <c r="A784" s="2">
        <f t="shared" si="271"/>
        <v>463</v>
      </c>
      <c r="B784" s="2">
        <f t="shared" si="218"/>
        <v>4.3</v>
      </c>
      <c r="C784" s="5" t="str">
        <f t="shared" si="245"/>
        <v xml:space="preserve">Informe Interactivo 10 - </v>
      </c>
      <c r="D784" s="6" t="str">
        <f t="shared" si="246"/>
        <v>AQUÍ SE COPIA EL LINK SIN EL ID DE FILTRO</v>
      </c>
      <c r="E784" s="4">
        <f t="shared" ref="E784:H784" si="275">+E783</f>
        <v>7</v>
      </c>
      <c r="F784" t="str">
        <f t="shared" si="275"/>
        <v>Informe Interactivo 10</v>
      </c>
      <c r="G784" t="str">
        <f t="shared" si="275"/>
        <v>Procesamiento</v>
      </c>
      <c r="H784" t="str">
        <f t="shared" si="275"/>
        <v>Valor de exportación (USD)</v>
      </c>
      <c r="K784" s="1" t="str">
        <f t="shared" si="248"/>
        <v xml:space="preserve">Informe Interactivo 10 - </v>
      </c>
    </row>
    <row r="785" spans="1:11" x14ac:dyDescent="0.35">
      <c r="A785" s="2">
        <f t="shared" si="271"/>
        <v>464</v>
      </c>
      <c r="B785" s="2">
        <f t="shared" si="218"/>
        <v>4.3</v>
      </c>
      <c r="C785" s="5" t="str">
        <f t="shared" si="245"/>
        <v xml:space="preserve">Informe Interactivo 10 - </v>
      </c>
      <c r="D785" s="6" t="str">
        <f t="shared" si="246"/>
        <v>AQUÍ SE COPIA EL LINK SIN EL ID DE FILTRO</v>
      </c>
      <c r="E785" s="4">
        <f t="shared" ref="E785:H785" si="276">+E784</f>
        <v>7</v>
      </c>
      <c r="F785" t="str">
        <f t="shared" si="276"/>
        <v>Informe Interactivo 10</v>
      </c>
      <c r="G785" t="str">
        <f t="shared" si="276"/>
        <v>Procesamiento</v>
      </c>
      <c r="H785" t="str">
        <f t="shared" si="276"/>
        <v>Valor de exportación (USD)</v>
      </c>
      <c r="K785" s="1" t="str">
        <f t="shared" si="248"/>
        <v xml:space="preserve">Informe Interactivo 10 - </v>
      </c>
    </row>
    <row r="786" spans="1:11" x14ac:dyDescent="0.35">
      <c r="A786" s="2">
        <f t="shared" si="271"/>
        <v>465</v>
      </c>
      <c r="B786" s="2">
        <f t="shared" si="218"/>
        <v>4.3</v>
      </c>
      <c r="C786" s="5" t="str">
        <f t="shared" si="245"/>
        <v xml:space="preserve">Informe Interactivo 10 - </v>
      </c>
      <c r="D786" s="6" t="str">
        <f t="shared" si="246"/>
        <v>AQUÍ SE COPIA EL LINK SIN EL ID DE FILTRO</v>
      </c>
      <c r="E786" s="4">
        <f t="shared" ref="E786:H786" si="277">+E785</f>
        <v>7</v>
      </c>
      <c r="F786" t="str">
        <f t="shared" si="277"/>
        <v>Informe Interactivo 10</v>
      </c>
      <c r="G786" t="str">
        <f t="shared" si="277"/>
        <v>Procesamiento</v>
      </c>
      <c r="H786" t="str">
        <f t="shared" si="277"/>
        <v>Valor de exportación (USD)</v>
      </c>
      <c r="K786" s="1" t="str">
        <f t="shared" si="248"/>
        <v xml:space="preserve">Informe Interactivo 10 - </v>
      </c>
    </row>
    <row r="787" spans="1:11" x14ac:dyDescent="0.35">
      <c r="A787" s="2">
        <f t="shared" si="271"/>
        <v>466</v>
      </c>
      <c r="B787" s="2">
        <f t="shared" si="218"/>
        <v>4.3</v>
      </c>
      <c r="C787" s="5" t="str">
        <f t="shared" si="245"/>
        <v xml:space="preserve">Informe Interactivo 10 - </v>
      </c>
      <c r="D787" s="6" t="str">
        <f t="shared" si="246"/>
        <v>AQUÍ SE COPIA EL LINK SIN EL ID DE FILTRO</v>
      </c>
      <c r="E787" s="4">
        <f t="shared" ref="E787:H787" si="278">+E786</f>
        <v>7</v>
      </c>
      <c r="F787" t="str">
        <f t="shared" si="278"/>
        <v>Informe Interactivo 10</v>
      </c>
      <c r="G787" t="str">
        <f t="shared" si="278"/>
        <v>Procesamiento</v>
      </c>
      <c r="H787" t="str">
        <f t="shared" si="278"/>
        <v>Valor de exportación (USD)</v>
      </c>
      <c r="K787" s="1" t="str">
        <f t="shared" si="248"/>
        <v xml:space="preserve">Informe Interactivo 10 - </v>
      </c>
    </row>
    <row r="788" spans="1:11" x14ac:dyDescent="0.35">
      <c r="A788" s="2">
        <f t="shared" si="271"/>
        <v>467</v>
      </c>
      <c r="B788" s="2">
        <f t="shared" si="218"/>
        <v>4.3</v>
      </c>
      <c r="C788" s="5" t="str">
        <f t="shared" si="245"/>
        <v xml:space="preserve">Informe Interactivo 10 - </v>
      </c>
      <c r="D788" s="6" t="str">
        <f t="shared" si="246"/>
        <v>AQUÍ SE COPIA EL LINK SIN EL ID DE FILTRO</v>
      </c>
      <c r="E788" s="4">
        <f t="shared" ref="E788:H788" si="279">+E787</f>
        <v>7</v>
      </c>
      <c r="F788" t="str">
        <f t="shared" si="279"/>
        <v>Informe Interactivo 10</v>
      </c>
      <c r="G788" t="str">
        <f t="shared" si="279"/>
        <v>Procesamiento</v>
      </c>
      <c r="H788" t="str">
        <f t="shared" si="279"/>
        <v>Valor de exportación (USD)</v>
      </c>
      <c r="K788" s="1" t="str">
        <f t="shared" si="248"/>
        <v xml:space="preserve">Informe Interactivo 10 - </v>
      </c>
    </row>
    <row r="789" spans="1:11" x14ac:dyDescent="0.35">
      <c r="A789" s="2">
        <f t="shared" si="271"/>
        <v>468</v>
      </c>
      <c r="B789" s="2">
        <f t="shared" si="218"/>
        <v>4.3</v>
      </c>
      <c r="C789" s="5" t="str">
        <f t="shared" si="245"/>
        <v xml:space="preserve">Informe Interactivo 10 - </v>
      </c>
      <c r="D789" s="6" t="str">
        <f t="shared" si="246"/>
        <v>AQUÍ SE COPIA EL LINK SIN EL ID DE FILTRO</v>
      </c>
      <c r="E789" s="4">
        <f t="shared" ref="E789:H789" si="280">+E788</f>
        <v>7</v>
      </c>
      <c r="F789" t="str">
        <f t="shared" si="280"/>
        <v>Informe Interactivo 10</v>
      </c>
      <c r="G789" t="str">
        <f t="shared" si="280"/>
        <v>Procesamiento</v>
      </c>
      <c r="H789" t="str">
        <f t="shared" si="280"/>
        <v>Valor de exportación (USD)</v>
      </c>
      <c r="K789" s="1" t="str">
        <f t="shared" si="248"/>
        <v xml:space="preserve">Informe Interactivo 10 - </v>
      </c>
    </row>
    <row r="790" spans="1:11" x14ac:dyDescent="0.35">
      <c r="A790" s="2">
        <f t="shared" si="271"/>
        <v>469</v>
      </c>
      <c r="B790" s="2">
        <f t="shared" si="218"/>
        <v>4.3</v>
      </c>
      <c r="C790" s="5" t="str">
        <f t="shared" si="245"/>
        <v xml:space="preserve">Informe Interactivo 10 - </v>
      </c>
      <c r="D790" s="6" t="str">
        <f t="shared" si="246"/>
        <v>AQUÍ SE COPIA EL LINK SIN EL ID DE FILTRO</v>
      </c>
      <c r="E790" s="4">
        <f t="shared" ref="E790:H790" si="281">+E789</f>
        <v>7</v>
      </c>
      <c r="F790" t="str">
        <f t="shared" si="281"/>
        <v>Informe Interactivo 10</v>
      </c>
      <c r="G790" t="str">
        <f t="shared" si="281"/>
        <v>Procesamiento</v>
      </c>
      <c r="H790" t="str">
        <f t="shared" si="281"/>
        <v>Valor de exportación (USD)</v>
      </c>
      <c r="K790" s="1" t="str">
        <f t="shared" si="248"/>
        <v xml:space="preserve">Informe Interactivo 10 - </v>
      </c>
    </row>
    <row r="791" spans="1:11" x14ac:dyDescent="0.35">
      <c r="A791" s="2">
        <f t="shared" si="271"/>
        <v>470</v>
      </c>
      <c r="B791" s="2">
        <f t="shared" si="218"/>
        <v>4.3</v>
      </c>
      <c r="C791" s="5" t="str">
        <f t="shared" si="245"/>
        <v xml:space="preserve">Informe Interactivo 10 - </v>
      </c>
      <c r="D791" s="6" t="str">
        <f t="shared" si="246"/>
        <v>AQUÍ SE COPIA EL LINK SIN EL ID DE FILTRO</v>
      </c>
      <c r="E791" s="4">
        <f t="shared" ref="E791:H791" si="282">+E790</f>
        <v>7</v>
      </c>
      <c r="F791" t="str">
        <f t="shared" si="282"/>
        <v>Informe Interactivo 10</v>
      </c>
      <c r="G791" t="str">
        <f t="shared" si="282"/>
        <v>Procesamiento</v>
      </c>
      <c r="H791" t="str">
        <f t="shared" si="282"/>
        <v>Valor de exportación (USD)</v>
      </c>
      <c r="K791" s="1" t="str">
        <f t="shared" si="248"/>
        <v xml:space="preserve">Informe Interactivo 10 - </v>
      </c>
    </row>
    <row r="792" spans="1:11" x14ac:dyDescent="0.35">
      <c r="A792" s="2">
        <f t="shared" si="271"/>
        <v>471</v>
      </c>
      <c r="B792" s="2">
        <f t="shared" si="218"/>
        <v>4.3</v>
      </c>
      <c r="C792" s="5" t="str">
        <f t="shared" si="245"/>
        <v xml:space="preserve">Informe Interactivo 10 - </v>
      </c>
      <c r="D792" s="6" t="str">
        <f t="shared" si="246"/>
        <v>AQUÍ SE COPIA EL LINK SIN EL ID DE FILTRO</v>
      </c>
      <c r="E792" s="4">
        <f t="shared" ref="E792:H792" si="283">+E791</f>
        <v>7</v>
      </c>
      <c r="F792" t="str">
        <f t="shared" si="283"/>
        <v>Informe Interactivo 10</v>
      </c>
      <c r="G792" t="str">
        <f t="shared" si="283"/>
        <v>Procesamiento</v>
      </c>
      <c r="H792" t="str">
        <f t="shared" si="283"/>
        <v>Valor de exportación (USD)</v>
      </c>
      <c r="K792" s="1" t="str">
        <f t="shared" si="248"/>
        <v xml:space="preserve">Informe Interactivo 10 - </v>
      </c>
    </row>
    <row r="793" spans="1:11" x14ac:dyDescent="0.35">
      <c r="A793" s="2">
        <f t="shared" si="271"/>
        <v>472</v>
      </c>
      <c r="B793" s="2">
        <f t="shared" si="218"/>
        <v>4.3</v>
      </c>
      <c r="C793" s="5" t="str">
        <f t="shared" si="245"/>
        <v xml:space="preserve">Informe Interactivo 10 - </v>
      </c>
      <c r="D793" s="6" t="str">
        <f t="shared" si="246"/>
        <v>AQUÍ SE COPIA EL LINK SIN EL ID DE FILTRO</v>
      </c>
      <c r="E793" s="4">
        <f t="shared" ref="E793:H793" si="284">+E792</f>
        <v>7</v>
      </c>
      <c r="F793" t="str">
        <f t="shared" si="284"/>
        <v>Informe Interactivo 10</v>
      </c>
      <c r="G793" t="str">
        <f t="shared" si="284"/>
        <v>Procesamiento</v>
      </c>
      <c r="H793" t="str">
        <f t="shared" si="284"/>
        <v>Valor de exportación (USD)</v>
      </c>
      <c r="K793" s="1" t="str">
        <f t="shared" si="248"/>
        <v xml:space="preserve">Informe Interactivo 10 - </v>
      </c>
    </row>
    <row r="794" spans="1:11" x14ac:dyDescent="0.35">
      <c r="A794" s="2">
        <f t="shared" si="271"/>
        <v>473</v>
      </c>
      <c r="B794" s="2">
        <f t="shared" si="218"/>
        <v>4.3</v>
      </c>
      <c r="C794" s="5" t="str">
        <f t="shared" si="245"/>
        <v xml:space="preserve">Informe Interactivo 10 - </v>
      </c>
      <c r="D794" s="6" t="str">
        <f t="shared" si="246"/>
        <v>AQUÍ SE COPIA EL LINK SIN EL ID DE FILTRO</v>
      </c>
      <c r="E794" s="4">
        <f t="shared" ref="E794:H794" si="285">+E793</f>
        <v>7</v>
      </c>
      <c r="F794" t="str">
        <f t="shared" si="285"/>
        <v>Informe Interactivo 10</v>
      </c>
      <c r="G794" t="str">
        <f t="shared" si="285"/>
        <v>Procesamiento</v>
      </c>
      <c r="H794" t="str">
        <f t="shared" si="285"/>
        <v>Valor de exportación (USD)</v>
      </c>
      <c r="K794" s="1" t="str">
        <f t="shared" si="248"/>
        <v xml:space="preserve">Informe Interactivo 10 - </v>
      </c>
    </row>
    <row r="795" spans="1:11" x14ac:dyDescent="0.35">
      <c r="A795" s="2">
        <f t="shared" si="271"/>
        <v>474</v>
      </c>
      <c r="B795" s="2">
        <f t="shared" si="218"/>
        <v>4.3</v>
      </c>
      <c r="C795" s="5" t="str">
        <f t="shared" si="245"/>
        <v xml:space="preserve">Informe Interactivo 10 - </v>
      </c>
      <c r="D795" s="6" t="str">
        <f t="shared" si="246"/>
        <v>AQUÍ SE COPIA EL LINK SIN EL ID DE FILTRO</v>
      </c>
      <c r="E795" s="4">
        <f t="shared" ref="E795:H795" si="286">+E794</f>
        <v>7</v>
      </c>
      <c r="F795" t="str">
        <f t="shared" si="286"/>
        <v>Informe Interactivo 10</v>
      </c>
      <c r="G795" t="str">
        <f t="shared" si="286"/>
        <v>Procesamiento</v>
      </c>
      <c r="H795" t="str">
        <f t="shared" si="286"/>
        <v>Valor de exportación (USD)</v>
      </c>
      <c r="K795" s="1" t="str">
        <f t="shared" si="248"/>
        <v xml:space="preserve">Informe Interactivo 10 - </v>
      </c>
    </row>
    <row r="796" spans="1:11" x14ac:dyDescent="0.35">
      <c r="A796" s="2">
        <f t="shared" si="271"/>
        <v>475</v>
      </c>
      <c r="B796" s="2">
        <f t="shared" ref="B796:B859" si="287">+B795</f>
        <v>4.3</v>
      </c>
      <c r="C796" s="5" t="str">
        <f t="shared" si="245"/>
        <v xml:space="preserve">Informe Interactivo 10 - </v>
      </c>
      <c r="D796" s="6" t="str">
        <f t="shared" si="246"/>
        <v>AQUÍ SE COPIA EL LINK SIN EL ID DE FILTRO</v>
      </c>
      <c r="E796" s="4">
        <f t="shared" ref="E796:H796" si="288">+E795</f>
        <v>7</v>
      </c>
      <c r="F796" t="str">
        <f t="shared" si="288"/>
        <v>Informe Interactivo 10</v>
      </c>
      <c r="G796" t="str">
        <f t="shared" si="288"/>
        <v>Procesamiento</v>
      </c>
      <c r="H796" t="str">
        <f t="shared" si="288"/>
        <v>Valor de exportación (USD)</v>
      </c>
      <c r="K796" s="1" t="str">
        <f t="shared" si="248"/>
        <v xml:space="preserve">Informe Interactivo 10 - </v>
      </c>
    </row>
    <row r="797" spans="1:11" x14ac:dyDescent="0.35">
      <c r="A797" s="2">
        <f t="shared" si="271"/>
        <v>476</v>
      </c>
      <c r="B797" s="2">
        <f t="shared" si="287"/>
        <v>4.3</v>
      </c>
      <c r="C797" s="5" t="str">
        <f t="shared" si="245"/>
        <v xml:space="preserve">Informe Interactivo 10 - </v>
      </c>
      <c r="D797" s="6" t="str">
        <f t="shared" si="246"/>
        <v>AQUÍ SE COPIA EL LINK SIN EL ID DE FILTRO</v>
      </c>
      <c r="E797" s="4">
        <f t="shared" ref="E797:H797" si="289">+E796</f>
        <v>7</v>
      </c>
      <c r="F797" t="str">
        <f t="shared" si="289"/>
        <v>Informe Interactivo 10</v>
      </c>
      <c r="G797" t="str">
        <f t="shared" si="289"/>
        <v>Procesamiento</v>
      </c>
      <c r="H797" t="str">
        <f t="shared" si="289"/>
        <v>Valor de exportación (USD)</v>
      </c>
      <c r="K797" s="1" t="str">
        <f t="shared" si="248"/>
        <v xml:space="preserve">Informe Interactivo 10 - </v>
      </c>
    </row>
    <row r="798" spans="1:11" x14ac:dyDescent="0.35">
      <c r="A798" s="2">
        <f t="shared" si="271"/>
        <v>477</v>
      </c>
      <c r="B798" s="2">
        <f t="shared" si="287"/>
        <v>4.3</v>
      </c>
      <c r="C798" s="5" t="str">
        <f t="shared" si="245"/>
        <v xml:space="preserve">Informe Interactivo 10 - </v>
      </c>
      <c r="D798" s="6" t="str">
        <f t="shared" si="246"/>
        <v>AQUÍ SE COPIA EL LINK SIN EL ID DE FILTRO</v>
      </c>
      <c r="E798" s="4">
        <f t="shared" ref="E798:H798" si="290">+E797</f>
        <v>7</v>
      </c>
      <c r="F798" t="str">
        <f t="shared" si="290"/>
        <v>Informe Interactivo 10</v>
      </c>
      <c r="G798" t="str">
        <f t="shared" si="290"/>
        <v>Procesamiento</v>
      </c>
      <c r="H798" t="str">
        <f t="shared" si="290"/>
        <v>Valor de exportación (USD)</v>
      </c>
      <c r="K798" s="1" t="str">
        <f t="shared" si="248"/>
        <v xml:space="preserve">Informe Interactivo 10 - </v>
      </c>
    </row>
    <row r="799" spans="1:11" x14ac:dyDescent="0.35">
      <c r="A799" s="2">
        <f t="shared" si="271"/>
        <v>478</v>
      </c>
      <c r="B799" s="2">
        <f t="shared" si="287"/>
        <v>4.3</v>
      </c>
      <c r="C799" s="5" t="str">
        <f t="shared" si="245"/>
        <v xml:space="preserve">Informe Interactivo 10 - </v>
      </c>
      <c r="D799" s="6" t="str">
        <f t="shared" si="246"/>
        <v>AQUÍ SE COPIA EL LINK SIN EL ID DE FILTRO</v>
      </c>
      <c r="E799" s="4">
        <f t="shared" ref="E799:H799" si="291">+E798</f>
        <v>7</v>
      </c>
      <c r="F799" t="str">
        <f t="shared" si="291"/>
        <v>Informe Interactivo 10</v>
      </c>
      <c r="G799" t="str">
        <f t="shared" si="291"/>
        <v>Procesamiento</v>
      </c>
      <c r="H799" t="str">
        <f t="shared" si="291"/>
        <v>Valor de exportación (USD)</v>
      </c>
      <c r="K799" s="1" t="str">
        <f t="shared" si="248"/>
        <v xml:space="preserve">Informe Interactivo 10 - </v>
      </c>
    </row>
    <row r="800" spans="1:11" x14ac:dyDescent="0.35">
      <c r="A800" s="2">
        <f t="shared" si="271"/>
        <v>479</v>
      </c>
      <c r="B800" s="2">
        <f t="shared" si="287"/>
        <v>4.3</v>
      </c>
      <c r="C800" s="5" t="str">
        <f t="shared" si="245"/>
        <v xml:space="preserve">Informe Interactivo 10 - </v>
      </c>
      <c r="D800" s="6" t="str">
        <f t="shared" si="246"/>
        <v>AQUÍ SE COPIA EL LINK SIN EL ID DE FILTRO</v>
      </c>
      <c r="E800" s="4">
        <f t="shared" ref="E800:H800" si="292">+E799</f>
        <v>7</v>
      </c>
      <c r="F800" t="str">
        <f t="shared" si="292"/>
        <v>Informe Interactivo 10</v>
      </c>
      <c r="G800" t="str">
        <f t="shared" si="292"/>
        <v>Procesamiento</v>
      </c>
      <c r="H800" t="str">
        <f t="shared" si="292"/>
        <v>Valor de exportación (USD)</v>
      </c>
      <c r="K800" s="1" t="str">
        <f t="shared" si="248"/>
        <v xml:space="preserve">Informe Interactivo 10 - </v>
      </c>
    </row>
    <row r="801" spans="1:11" x14ac:dyDescent="0.35">
      <c r="A801" s="2">
        <f t="shared" si="271"/>
        <v>480</v>
      </c>
      <c r="B801" s="2">
        <f t="shared" si="287"/>
        <v>4.3</v>
      </c>
      <c r="C801" s="5" t="str">
        <f t="shared" si="245"/>
        <v xml:space="preserve">Informe Interactivo 10 - </v>
      </c>
      <c r="D801" s="6" t="str">
        <f t="shared" si="246"/>
        <v>AQUÍ SE COPIA EL LINK SIN EL ID DE FILTRO</v>
      </c>
      <c r="E801" s="4">
        <f t="shared" ref="E801:H801" si="293">+E800</f>
        <v>7</v>
      </c>
      <c r="F801" t="str">
        <f t="shared" si="293"/>
        <v>Informe Interactivo 10</v>
      </c>
      <c r="G801" t="str">
        <f t="shared" si="293"/>
        <v>Procesamiento</v>
      </c>
      <c r="H801" t="str">
        <f t="shared" si="293"/>
        <v>Valor de exportación (USD)</v>
      </c>
      <c r="K801" s="1" t="str">
        <f t="shared" si="248"/>
        <v xml:space="preserve">Informe Interactivo 10 - </v>
      </c>
    </row>
    <row r="802" spans="1:11" x14ac:dyDescent="0.35">
      <c r="A802" s="2">
        <f t="shared" si="271"/>
        <v>481</v>
      </c>
      <c r="B802" s="2">
        <f t="shared" si="287"/>
        <v>4.3</v>
      </c>
      <c r="C802" s="5" t="str">
        <f t="shared" si="245"/>
        <v xml:space="preserve">Informe Interactivo 10 - </v>
      </c>
      <c r="D802" s="6" t="str">
        <f t="shared" si="246"/>
        <v>AQUÍ SE COPIA EL LINK SIN EL ID DE FILTRO</v>
      </c>
      <c r="E802" s="4">
        <f t="shared" ref="E802:H802" si="294">+E801</f>
        <v>7</v>
      </c>
      <c r="F802" t="str">
        <f t="shared" si="294"/>
        <v>Informe Interactivo 10</v>
      </c>
      <c r="G802" t="str">
        <f t="shared" si="294"/>
        <v>Procesamiento</v>
      </c>
      <c r="H802" t="str">
        <f t="shared" si="294"/>
        <v>Valor de exportación (USD)</v>
      </c>
      <c r="K802" s="1" t="str">
        <f t="shared" si="248"/>
        <v xml:space="preserve">Informe Interactivo 10 - </v>
      </c>
    </row>
    <row r="803" spans="1:11" x14ac:dyDescent="0.35">
      <c r="A803" s="2">
        <f t="shared" si="271"/>
        <v>482</v>
      </c>
      <c r="B803" s="2">
        <f t="shared" si="287"/>
        <v>4.3</v>
      </c>
      <c r="C803" s="5" t="str">
        <f t="shared" si="245"/>
        <v xml:space="preserve">Informe Interactivo 10 - </v>
      </c>
      <c r="D803" s="6" t="str">
        <f t="shared" si="246"/>
        <v>AQUÍ SE COPIA EL LINK SIN EL ID DE FILTRO</v>
      </c>
      <c r="E803" s="4">
        <f t="shared" ref="E803:H803" si="295">+E802</f>
        <v>7</v>
      </c>
      <c r="F803" t="str">
        <f t="shared" si="295"/>
        <v>Informe Interactivo 10</v>
      </c>
      <c r="G803" t="str">
        <f t="shared" si="295"/>
        <v>Procesamiento</v>
      </c>
      <c r="H803" t="str">
        <f t="shared" si="295"/>
        <v>Valor de exportación (USD)</v>
      </c>
      <c r="K803" s="1" t="str">
        <f t="shared" si="248"/>
        <v xml:space="preserve">Informe Interactivo 10 - </v>
      </c>
    </row>
    <row r="804" spans="1:11" x14ac:dyDescent="0.35">
      <c r="A804" s="2">
        <f t="shared" si="271"/>
        <v>483</v>
      </c>
      <c r="B804" s="2">
        <f t="shared" si="287"/>
        <v>4.3</v>
      </c>
      <c r="C804" s="5" t="str">
        <f t="shared" si="245"/>
        <v xml:space="preserve">Informe Interactivo 10 - </v>
      </c>
      <c r="D804" s="6" t="str">
        <f t="shared" si="246"/>
        <v>AQUÍ SE COPIA EL LINK SIN EL ID DE FILTRO</v>
      </c>
      <c r="E804" s="4">
        <f t="shared" ref="E804:H804" si="296">+E803</f>
        <v>7</v>
      </c>
      <c r="F804" t="str">
        <f t="shared" si="296"/>
        <v>Informe Interactivo 10</v>
      </c>
      <c r="G804" t="str">
        <f t="shared" si="296"/>
        <v>Procesamiento</v>
      </c>
      <c r="H804" t="str">
        <f t="shared" si="296"/>
        <v>Valor de exportación (USD)</v>
      </c>
      <c r="K804" s="1" t="str">
        <f t="shared" si="248"/>
        <v xml:space="preserve">Informe Interactivo 10 - </v>
      </c>
    </row>
    <row r="805" spans="1:11" x14ac:dyDescent="0.35">
      <c r="A805" s="2">
        <f t="shared" si="271"/>
        <v>484</v>
      </c>
      <c r="B805" s="2">
        <f t="shared" si="287"/>
        <v>4.3</v>
      </c>
      <c r="C805" s="5" t="str">
        <f t="shared" si="245"/>
        <v xml:space="preserve">Informe Interactivo 10 - </v>
      </c>
      <c r="D805" s="6" t="str">
        <f t="shared" si="246"/>
        <v>AQUÍ SE COPIA EL LINK SIN EL ID DE FILTRO</v>
      </c>
      <c r="E805" s="4">
        <f t="shared" ref="E805:H805" si="297">+E804</f>
        <v>7</v>
      </c>
      <c r="F805" t="str">
        <f t="shared" si="297"/>
        <v>Informe Interactivo 10</v>
      </c>
      <c r="G805" t="str">
        <f t="shared" si="297"/>
        <v>Procesamiento</v>
      </c>
      <c r="H805" t="str">
        <f t="shared" si="297"/>
        <v>Valor de exportación (USD)</v>
      </c>
      <c r="K805" s="1" t="str">
        <f t="shared" si="248"/>
        <v xml:space="preserve">Informe Interactivo 10 - </v>
      </c>
    </row>
    <row r="806" spans="1:11" x14ac:dyDescent="0.35">
      <c r="A806" s="2">
        <f t="shared" si="271"/>
        <v>485</v>
      </c>
      <c r="B806" s="2">
        <f t="shared" si="287"/>
        <v>4.3</v>
      </c>
      <c r="C806" s="5" t="str">
        <f t="shared" si="245"/>
        <v xml:space="preserve">Informe Interactivo 10 - </v>
      </c>
      <c r="D806" s="6" t="str">
        <f t="shared" si="246"/>
        <v>AQUÍ SE COPIA EL LINK SIN EL ID DE FILTRO</v>
      </c>
      <c r="E806" s="4">
        <f t="shared" ref="E806:H806" si="298">+E805</f>
        <v>7</v>
      </c>
      <c r="F806" t="str">
        <f t="shared" si="298"/>
        <v>Informe Interactivo 10</v>
      </c>
      <c r="G806" t="str">
        <f t="shared" si="298"/>
        <v>Procesamiento</v>
      </c>
      <c r="H806" t="str">
        <f t="shared" si="298"/>
        <v>Valor de exportación (USD)</v>
      </c>
      <c r="K806" s="1" t="str">
        <f t="shared" si="248"/>
        <v xml:space="preserve">Informe Interactivo 10 - </v>
      </c>
    </row>
    <row r="807" spans="1:11" x14ac:dyDescent="0.35">
      <c r="A807" s="2">
        <f t="shared" si="271"/>
        <v>486</v>
      </c>
      <c r="B807" s="2">
        <f t="shared" si="287"/>
        <v>4.3</v>
      </c>
      <c r="C807" s="5" t="str">
        <f t="shared" si="245"/>
        <v xml:space="preserve">Informe Interactivo 10 - </v>
      </c>
      <c r="D807" s="6" t="str">
        <f t="shared" si="246"/>
        <v>AQUÍ SE COPIA EL LINK SIN EL ID DE FILTRO</v>
      </c>
      <c r="E807" s="4">
        <f t="shared" ref="E807:H807" si="299">+E806</f>
        <v>7</v>
      </c>
      <c r="F807" t="str">
        <f t="shared" si="299"/>
        <v>Informe Interactivo 10</v>
      </c>
      <c r="G807" t="str">
        <f t="shared" si="299"/>
        <v>Procesamiento</v>
      </c>
      <c r="H807" t="str">
        <f t="shared" si="299"/>
        <v>Valor de exportación (USD)</v>
      </c>
      <c r="K807" s="1" t="str">
        <f t="shared" si="248"/>
        <v xml:space="preserve">Informe Interactivo 10 - </v>
      </c>
    </row>
    <row r="808" spans="1:11" x14ac:dyDescent="0.35">
      <c r="A808" s="2">
        <f t="shared" si="271"/>
        <v>487</v>
      </c>
      <c r="B808" s="2">
        <f t="shared" si="287"/>
        <v>4.3</v>
      </c>
      <c r="C808" s="5" t="str">
        <f t="shared" si="245"/>
        <v xml:space="preserve">Informe Interactivo 10 - </v>
      </c>
      <c r="D808" s="6" t="str">
        <f t="shared" si="246"/>
        <v>AQUÍ SE COPIA EL LINK SIN EL ID DE FILTRO</v>
      </c>
      <c r="E808" s="4">
        <f t="shared" ref="E808:H808" si="300">+E807</f>
        <v>7</v>
      </c>
      <c r="F808" t="str">
        <f t="shared" si="300"/>
        <v>Informe Interactivo 10</v>
      </c>
      <c r="G808" t="str">
        <f t="shared" si="300"/>
        <v>Procesamiento</v>
      </c>
      <c r="H808" t="str">
        <f t="shared" si="300"/>
        <v>Valor de exportación (USD)</v>
      </c>
      <c r="K808" s="1" t="str">
        <f t="shared" si="248"/>
        <v xml:space="preserve">Informe Interactivo 10 - </v>
      </c>
    </row>
    <row r="809" spans="1:11" x14ac:dyDescent="0.35">
      <c r="A809" s="2">
        <f t="shared" si="271"/>
        <v>488</v>
      </c>
      <c r="B809" s="2">
        <f t="shared" si="287"/>
        <v>4.3</v>
      </c>
      <c r="C809" s="5" t="str">
        <f t="shared" si="245"/>
        <v xml:space="preserve">Informe Interactivo 10 - </v>
      </c>
      <c r="D809" s="6" t="str">
        <f t="shared" si="246"/>
        <v>AQUÍ SE COPIA EL LINK SIN EL ID DE FILTRO</v>
      </c>
      <c r="E809" s="4">
        <f t="shared" ref="E809:H809" si="301">+E808</f>
        <v>7</v>
      </c>
      <c r="F809" t="str">
        <f t="shared" si="301"/>
        <v>Informe Interactivo 10</v>
      </c>
      <c r="G809" t="str">
        <f t="shared" si="301"/>
        <v>Procesamiento</v>
      </c>
      <c r="H809" t="str">
        <f t="shared" si="301"/>
        <v>Valor de exportación (USD)</v>
      </c>
      <c r="K809" s="1" t="str">
        <f t="shared" si="248"/>
        <v xml:space="preserve">Informe Interactivo 10 - </v>
      </c>
    </row>
    <row r="810" spans="1:11" x14ac:dyDescent="0.35">
      <c r="A810" s="2">
        <f t="shared" si="271"/>
        <v>489</v>
      </c>
      <c r="B810" s="2">
        <f t="shared" si="287"/>
        <v>4.3</v>
      </c>
      <c r="C810" s="5" t="str">
        <f t="shared" si="245"/>
        <v xml:space="preserve">Informe Interactivo 10 - </v>
      </c>
      <c r="D810" s="6" t="str">
        <f t="shared" si="246"/>
        <v>AQUÍ SE COPIA EL LINK SIN EL ID DE FILTRO</v>
      </c>
      <c r="E810" s="4">
        <f t="shared" ref="E810:H810" si="302">+E809</f>
        <v>7</v>
      </c>
      <c r="F810" t="str">
        <f t="shared" si="302"/>
        <v>Informe Interactivo 10</v>
      </c>
      <c r="G810" t="str">
        <f t="shared" si="302"/>
        <v>Procesamiento</v>
      </c>
      <c r="H810" t="str">
        <f t="shared" si="302"/>
        <v>Valor de exportación (USD)</v>
      </c>
      <c r="K810" s="1" t="str">
        <f t="shared" si="248"/>
        <v xml:space="preserve">Informe Interactivo 10 - </v>
      </c>
    </row>
    <row r="811" spans="1:11" x14ac:dyDescent="0.35">
      <c r="A811" s="2">
        <f t="shared" si="271"/>
        <v>490</v>
      </c>
      <c r="B811" s="2">
        <f t="shared" si="287"/>
        <v>4.3</v>
      </c>
      <c r="C811" s="5" t="str">
        <f t="shared" si="245"/>
        <v xml:space="preserve">Informe Interactivo 10 - </v>
      </c>
      <c r="D811" s="6" t="str">
        <f t="shared" si="246"/>
        <v>AQUÍ SE COPIA EL LINK SIN EL ID DE FILTRO</v>
      </c>
      <c r="E811" s="4">
        <f t="shared" ref="E811:H811" si="303">+E810</f>
        <v>7</v>
      </c>
      <c r="F811" t="str">
        <f t="shared" si="303"/>
        <v>Informe Interactivo 10</v>
      </c>
      <c r="G811" t="str">
        <f t="shared" si="303"/>
        <v>Procesamiento</v>
      </c>
      <c r="H811" t="str">
        <f t="shared" si="303"/>
        <v>Valor de exportación (USD)</v>
      </c>
      <c r="K811" s="1" t="str">
        <f t="shared" si="248"/>
        <v xml:space="preserve">Informe Interactivo 10 - </v>
      </c>
    </row>
    <row r="812" spans="1:11" x14ac:dyDescent="0.35">
      <c r="A812" s="2">
        <f t="shared" si="271"/>
        <v>491</v>
      </c>
      <c r="B812" s="2">
        <f t="shared" si="287"/>
        <v>4.3</v>
      </c>
      <c r="C812" s="5" t="str">
        <f t="shared" si="245"/>
        <v xml:space="preserve">Informe Interactivo 10 - </v>
      </c>
      <c r="D812" s="6" t="str">
        <f t="shared" si="246"/>
        <v>AQUÍ SE COPIA EL LINK SIN EL ID DE FILTRO</v>
      </c>
      <c r="E812" s="4">
        <f t="shared" ref="E812:H812" si="304">+E811</f>
        <v>7</v>
      </c>
      <c r="F812" t="str">
        <f t="shared" si="304"/>
        <v>Informe Interactivo 10</v>
      </c>
      <c r="G812" t="str">
        <f t="shared" si="304"/>
        <v>Procesamiento</v>
      </c>
      <c r="H812" t="str">
        <f t="shared" si="304"/>
        <v>Valor de exportación (USD)</v>
      </c>
      <c r="K812" s="1" t="str">
        <f t="shared" si="248"/>
        <v xml:space="preserve">Informe Interactivo 10 - </v>
      </c>
    </row>
    <row r="813" spans="1:11" x14ac:dyDescent="0.35">
      <c r="A813" s="2">
        <f t="shared" si="271"/>
        <v>492</v>
      </c>
      <c r="B813" s="2">
        <f t="shared" si="287"/>
        <v>4.3</v>
      </c>
      <c r="C813" s="5" t="str">
        <f t="shared" si="245"/>
        <v xml:space="preserve">Informe Interactivo 10 - </v>
      </c>
      <c r="D813" s="6" t="str">
        <f t="shared" si="246"/>
        <v>AQUÍ SE COPIA EL LINK SIN EL ID DE FILTRO</v>
      </c>
      <c r="E813" s="4">
        <f t="shared" ref="E813:H813" si="305">+E812</f>
        <v>7</v>
      </c>
      <c r="F813" t="str">
        <f t="shared" si="305"/>
        <v>Informe Interactivo 10</v>
      </c>
      <c r="G813" t="str">
        <f t="shared" si="305"/>
        <v>Procesamiento</v>
      </c>
      <c r="H813" t="str">
        <f t="shared" si="305"/>
        <v>Valor de exportación (USD)</v>
      </c>
      <c r="K813" s="1" t="str">
        <f t="shared" si="248"/>
        <v xml:space="preserve">Informe Interactivo 10 - </v>
      </c>
    </row>
    <row r="814" spans="1:11" x14ac:dyDescent="0.35">
      <c r="A814" s="2">
        <f t="shared" si="271"/>
        <v>493</v>
      </c>
      <c r="B814" s="2">
        <f t="shared" si="287"/>
        <v>4.3</v>
      </c>
      <c r="C814" s="5" t="str">
        <f t="shared" si="245"/>
        <v xml:space="preserve">Informe Interactivo 10 - </v>
      </c>
      <c r="D814" s="6" t="str">
        <f t="shared" si="246"/>
        <v>AQUÍ SE COPIA EL LINK SIN EL ID DE FILTRO</v>
      </c>
      <c r="E814" s="4">
        <f t="shared" ref="E814:H814" si="306">+E813</f>
        <v>7</v>
      </c>
      <c r="F814" t="str">
        <f t="shared" si="306"/>
        <v>Informe Interactivo 10</v>
      </c>
      <c r="G814" t="str">
        <f t="shared" si="306"/>
        <v>Procesamiento</v>
      </c>
      <c r="H814" t="str">
        <f t="shared" si="306"/>
        <v>Valor de exportación (USD)</v>
      </c>
      <c r="K814" s="1" t="str">
        <f t="shared" si="248"/>
        <v xml:space="preserve">Informe Interactivo 10 - </v>
      </c>
    </row>
    <row r="815" spans="1:11" x14ac:dyDescent="0.35">
      <c r="A815" s="2">
        <f t="shared" si="271"/>
        <v>494</v>
      </c>
      <c r="B815" s="2">
        <f t="shared" si="287"/>
        <v>4.3</v>
      </c>
      <c r="C815" s="5" t="str">
        <f t="shared" si="245"/>
        <v xml:space="preserve">Informe Interactivo 10 - </v>
      </c>
      <c r="D815" s="6" t="str">
        <f t="shared" si="246"/>
        <v>AQUÍ SE COPIA EL LINK SIN EL ID DE FILTRO</v>
      </c>
      <c r="E815" s="4">
        <f t="shared" ref="E815:H815" si="307">+E814</f>
        <v>7</v>
      </c>
      <c r="F815" t="str">
        <f t="shared" si="307"/>
        <v>Informe Interactivo 10</v>
      </c>
      <c r="G815" t="str">
        <f t="shared" si="307"/>
        <v>Procesamiento</v>
      </c>
      <c r="H815" t="str">
        <f t="shared" si="307"/>
        <v>Valor de exportación (USD)</v>
      </c>
      <c r="K815" s="1" t="str">
        <f t="shared" si="248"/>
        <v xml:space="preserve">Informe Interactivo 10 - </v>
      </c>
    </row>
    <row r="816" spans="1:11" x14ac:dyDescent="0.35">
      <c r="A816" s="2">
        <f t="shared" si="271"/>
        <v>495</v>
      </c>
      <c r="B816" s="2">
        <f t="shared" si="287"/>
        <v>4.3</v>
      </c>
      <c r="C816" s="5" t="str">
        <f t="shared" si="245"/>
        <v xml:space="preserve">Informe Interactivo 10 - </v>
      </c>
      <c r="D816" s="6" t="str">
        <f t="shared" si="246"/>
        <v>AQUÍ SE COPIA EL LINK SIN EL ID DE FILTRO</v>
      </c>
      <c r="E816" s="4">
        <f t="shared" ref="E816:H816" si="308">+E815</f>
        <v>7</v>
      </c>
      <c r="F816" t="str">
        <f t="shared" si="308"/>
        <v>Informe Interactivo 10</v>
      </c>
      <c r="G816" t="str">
        <f t="shared" si="308"/>
        <v>Procesamiento</v>
      </c>
      <c r="H816" t="str">
        <f t="shared" si="308"/>
        <v>Valor de exportación (USD)</v>
      </c>
      <c r="K816" s="1" t="str">
        <f t="shared" si="248"/>
        <v xml:space="preserve">Informe Interactivo 10 - </v>
      </c>
    </row>
    <row r="817" spans="1:11" x14ac:dyDescent="0.35">
      <c r="A817" s="2">
        <f t="shared" si="271"/>
        <v>496</v>
      </c>
      <c r="B817" s="2">
        <f t="shared" si="287"/>
        <v>4.3</v>
      </c>
      <c r="C817" s="5" t="str">
        <f t="shared" si="245"/>
        <v xml:space="preserve">Informe Interactivo 10 - </v>
      </c>
      <c r="D817" s="6" t="str">
        <f t="shared" si="246"/>
        <v>AQUÍ SE COPIA EL LINK SIN EL ID DE FILTRO</v>
      </c>
      <c r="E817" s="4">
        <f t="shared" ref="E817:H817" si="309">+E816</f>
        <v>7</v>
      </c>
      <c r="F817" t="str">
        <f t="shared" si="309"/>
        <v>Informe Interactivo 10</v>
      </c>
      <c r="G817" t="str">
        <f t="shared" si="309"/>
        <v>Procesamiento</v>
      </c>
      <c r="H817" t="str">
        <f t="shared" si="309"/>
        <v>Valor de exportación (USD)</v>
      </c>
      <c r="K817" s="1" t="str">
        <f t="shared" si="248"/>
        <v xml:space="preserve">Informe Interactivo 10 - </v>
      </c>
    </row>
    <row r="818" spans="1:11" x14ac:dyDescent="0.35">
      <c r="A818" s="2">
        <f t="shared" si="271"/>
        <v>497</v>
      </c>
      <c r="B818" s="2">
        <f t="shared" si="287"/>
        <v>4.3</v>
      </c>
      <c r="C818" s="5" t="str">
        <f t="shared" si="245"/>
        <v xml:space="preserve">Informe Interactivo 10 - </v>
      </c>
      <c r="D818" s="6" t="str">
        <f t="shared" si="246"/>
        <v>AQUÍ SE COPIA EL LINK SIN EL ID DE FILTRO</v>
      </c>
      <c r="E818" s="4">
        <f t="shared" ref="E818:H818" si="310">+E817</f>
        <v>7</v>
      </c>
      <c r="F818" t="str">
        <f t="shared" si="310"/>
        <v>Informe Interactivo 10</v>
      </c>
      <c r="G818" t="str">
        <f t="shared" si="310"/>
        <v>Procesamiento</v>
      </c>
      <c r="H818" t="str">
        <f t="shared" si="310"/>
        <v>Valor de exportación (USD)</v>
      </c>
      <c r="K818" s="1" t="str">
        <f t="shared" si="248"/>
        <v xml:space="preserve">Informe Interactivo 10 - </v>
      </c>
    </row>
    <row r="819" spans="1:11" x14ac:dyDescent="0.35">
      <c r="A819" s="2">
        <f t="shared" si="271"/>
        <v>498</v>
      </c>
      <c r="B819" s="2">
        <f t="shared" si="287"/>
        <v>4.3</v>
      </c>
      <c r="C819" s="5" t="str">
        <f t="shared" si="245"/>
        <v xml:space="preserve">Informe Interactivo 10 - </v>
      </c>
      <c r="D819" s="6" t="str">
        <f t="shared" si="246"/>
        <v>AQUÍ SE COPIA EL LINK SIN EL ID DE FILTRO</v>
      </c>
      <c r="E819" s="4">
        <f t="shared" ref="E819:H819" si="311">+E818</f>
        <v>7</v>
      </c>
      <c r="F819" t="str">
        <f t="shared" si="311"/>
        <v>Informe Interactivo 10</v>
      </c>
      <c r="G819" t="str">
        <f t="shared" si="311"/>
        <v>Procesamiento</v>
      </c>
      <c r="H819" t="str">
        <f t="shared" si="311"/>
        <v>Valor de exportación (USD)</v>
      </c>
      <c r="K819" s="1" t="str">
        <f t="shared" si="248"/>
        <v xml:space="preserve">Informe Interactivo 10 - </v>
      </c>
    </row>
    <row r="820" spans="1:11" x14ac:dyDescent="0.35">
      <c r="A820" s="2">
        <f t="shared" si="271"/>
        <v>499</v>
      </c>
      <c r="B820" s="2">
        <f t="shared" si="287"/>
        <v>4.3</v>
      </c>
      <c r="C820" s="5" t="str">
        <f t="shared" si="245"/>
        <v xml:space="preserve">Informe Interactivo 10 - </v>
      </c>
      <c r="D820" s="6" t="str">
        <f t="shared" si="246"/>
        <v>AQUÍ SE COPIA EL LINK SIN EL ID DE FILTRO</v>
      </c>
      <c r="E820" s="4">
        <f t="shared" ref="E820:H820" si="312">+E819</f>
        <v>7</v>
      </c>
      <c r="F820" t="str">
        <f t="shared" si="312"/>
        <v>Informe Interactivo 10</v>
      </c>
      <c r="G820" t="str">
        <f t="shared" si="312"/>
        <v>Procesamiento</v>
      </c>
      <c r="H820" t="str">
        <f t="shared" si="312"/>
        <v>Valor de exportación (USD)</v>
      </c>
      <c r="K820" s="1" t="str">
        <f t="shared" si="248"/>
        <v xml:space="preserve">Informe Interactivo 10 - </v>
      </c>
    </row>
    <row r="821" spans="1:11" x14ac:dyDescent="0.35">
      <c r="A821" s="2">
        <f t="shared" si="271"/>
        <v>500</v>
      </c>
      <c r="B821" s="2">
        <f t="shared" si="287"/>
        <v>4.3</v>
      </c>
      <c r="C821" s="5" t="str">
        <f t="shared" si="245"/>
        <v xml:space="preserve">Informe Interactivo 10 - </v>
      </c>
      <c r="D821" s="6" t="str">
        <f t="shared" si="246"/>
        <v>AQUÍ SE COPIA EL LINK SIN EL ID DE FILTRO</v>
      </c>
      <c r="E821" s="4">
        <f t="shared" ref="E821:H821" si="313">+E820</f>
        <v>7</v>
      </c>
      <c r="F821" t="str">
        <f t="shared" si="313"/>
        <v>Informe Interactivo 10</v>
      </c>
      <c r="G821" t="str">
        <f t="shared" si="313"/>
        <v>Procesamiento</v>
      </c>
      <c r="H821" t="str">
        <f t="shared" si="313"/>
        <v>Valor de exportación (USD)</v>
      </c>
      <c r="K821" s="1" t="str">
        <f t="shared" si="248"/>
        <v xml:space="preserve">Informe Interactivo 10 - </v>
      </c>
    </row>
    <row r="822" spans="1:11" x14ac:dyDescent="0.35">
      <c r="A822" s="2">
        <f t="shared" si="271"/>
        <v>501</v>
      </c>
      <c r="B822" s="2">
        <f t="shared" si="287"/>
        <v>4.3</v>
      </c>
      <c r="C822" s="5" t="str">
        <f t="shared" ref="C822:C885" si="314">+F822&amp;" - "&amp;J822</f>
        <v xml:space="preserve">Informe Interactivo 10 - </v>
      </c>
      <c r="D822" s="6" t="str">
        <f t="shared" ref="D822:D885" si="315">+"AQUÍ SE COPIA EL LINK SIN EL ID DE FILTRO"&amp;I822</f>
        <v>AQUÍ SE COPIA EL LINK SIN EL ID DE FILTRO</v>
      </c>
      <c r="E822" s="4">
        <f t="shared" ref="E822:H822" si="316">+E821</f>
        <v>7</v>
      </c>
      <c r="F822" t="str">
        <f t="shared" si="316"/>
        <v>Informe Interactivo 10</v>
      </c>
      <c r="G822" t="str">
        <f t="shared" si="316"/>
        <v>Procesamiento</v>
      </c>
      <c r="H822" t="str">
        <f t="shared" si="316"/>
        <v>Valor de exportación (USD)</v>
      </c>
      <c r="K822" s="1" t="str">
        <f t="shared" ref="K822:K885" si="317">+HYPERLINK(D822,C822)</f>
        <v xml:space="preserve">Informe Interactivo 10 - </v>
      </c>
    </row>
    <row r="823" spans="1:11" x14ac:dyDescent="0.35">
      <c r="A823" s="2">
        <f t="shared" si="271"/>
        <v>502</v>
      </c>
      <c r="B823" s="2">
        <f t="shared" si="287"/>
        <v>4.3</v>
      </c>
      <c r="C823" s="5" t="str">
        <f t="shared" si="314"/>
        <v xml:space="preserve">Informe Interactivo 10 - </v>
      </c>
      <c r="D823" s="6" t="str">
        <f t="shared" si="315"/>
        <v>AQUÍ SE COPIA EL LINK SIN EL ID DE FILTRO</v>
      </c>
      <c r="E823" s="4">
        <f t="shared" ref="E823:H823" si="318">+E822</f>
        <v>7</v>
      </c>
      <c r="F823" t="str">
        <f t="shared" si="318"/>
        <v>Informe Interactivo 10</v>
      </c>
      <c r="G823" t="str">
        <f t="shared" si="318"/>
        <v>Procesamiento</v>
      </c>
      <c r="H823" t="str">
        <f t="shared" si="318"/>
        <v>Valor de exportación (USD)</v>
      </c>
      <c r="K823" s="1" t="str">
        <f t="shared" si="317"/>
        <v xml:space="preserve">Informe Interactivo 10 - </v>
      </c>
    </row>
    <row r="824" spans="1:11" x14ac:dyDescent="0.35">
      <c r="A824" s="2">
        <f t="shared" si="271"/>
        <v>503</v>
      </c>
      <c r="B824" s="2">
        <f t="shared" si="287"/>
        <v>4.3</v>
      </c>
      <c r="C824" s="5" t="str">
        <f t="shared" si="314"/>
        <v xml:space="preserve">Informe Interactivo 10 - </v>
      </c>
      <c r="D824" s="6" t="str">
        <f t="shared" si="315"/>
        <v>AQUÍ SE COPIA EL LINK SIN EL ID DE FILTRO</v>
      </c>
      <c r="E824" s="4">
        <f t="shared" ref="E824:H824" si="319">+E823</f>
        <v>7</v>
      </c>
      <c r="F824" t="str">
        <f t="shared" si="319"/>
        <v>Informe Interactivo 10</v>
      </c>
      <c r="G824" t="str">
        <f t="shared" si="319"/>
        <v>Procesamiento</v>
      </c>
      <c r="H824" t="str">
        <f t="shared" si="319"/>
        <v>Valor de exportación (USD)</v>
      </c>
      <c r="K824" s="1" t="str">
        <f t="shared" si="317"/>
        <v xml:space="preserve">Informe Interactivo 10 - </v>
      </c>
    </row>
    <row r="825" spans="1:11" x14ac:dyDescent="0.35">
      <c r="A825" s="2">
        <f t="shared" si="271"/>
        <v>504</v>
      </c>
      <c r="B825" s="2">
        <f t="shared" si="287"/>
        <v>4.3</v>
      </c>
      <c r="C825" s="5" t="str">
        <f t="shared" si="314"/>
        <v xml:space="preserve">Informe Interactivo 10 - </v>
      </c>
      <c r="D825" s="6" t="str">
        <f t="shared" si="315"/>
        <v>AQUÍ SE COPIA EL LINK SIN EL ID DE FILTRO</v>
      </c>
      <c r="E825" s="4">
        <f t="shared" ref="E825:H825" si="320">+E824</f>
        <v>7</v>
      </c>
      <c r="F825" t="str">
        <f t="shared" si="320"/>
        <v>Informe Interactivo 10</v>
      </c>
      <c r="G825" t="str">
        <f t="shared" si="320"/>
        <v>Procesamiento</v>
      </c>
      <c r="H825" t="str">
        <f t="shared" si="320"/>
        <v>Valor de exportación (USD)</v>
      </c>
      <c r="K825" s="1" t="str">
        <f t="shared" si="317"/>
        <v xml:space="preserve">Informe Interactivo 10 - </v>
      </c>
    </row>
    <row r="826" spans="1:11" x14ac:dyDescent="0.35">
      <c r="A826" s="2">
        <f t="shared" si="271"/>
        <v>505</v>
      </c>
      <c r="B826" s="2">
        <f t="shared" si="287"/>
        <v>4.3</v>
      </c>
      <c r="C826" s="5" t="str">
        <f t="shared" si="314"/>
        <v xml:space="preserve">Informe Interactivo 10 - </v>
      </c>
      <c r="D826" s="6" t="str">
        <f t="shared" si="315"/>
        <v>AQUÍ SE COPIA EL LINK SIN EL ID DE FILTRO</v>
      </c>
      <c r="E826" s="4">
        <f t="shared" ref="E826:H826" si="321">+E825</f>
        <v>7</v>
      </c>
      <c r="F826" t="str">
        <f t="shared" si="321"/>
        <v>Informe Interactivo 10</v>
      </c>
      <c r="G826" t="str">
        <f t="shared" si="321"/>
        <v>Procesamiento</v>
      </c>
      <c r="H826" t="str">
        <f t="shared" si="321"/>
        <v>Valor de exportación (USD)</v>
      </c>
      <c r="K826" s="1" t="str">
        <f t="shared" si="317"/>
        <v xml:space="preserve">Informe Interactivo 10 - </v>
      </c>
    </row>
    <row r="827" spans="1:11" x14ac:dyDescent="0.35">
      <c r="A827" s="2">
        <f t="shared" si="271"/>
        <v>506</v>
      </c>
      <c r="B827" s="2">
        <f t="shared" si="287"/>
        <v>4.3</v>
      </c>
      <c r="C827" s="5" t="str">
        <f t="shared" si="314"/>
        <v xml:space="preserve">Informe Interactivo 10 - </v>
      </c>
      <c r="D827" s="6" t="str">
        <f t="shared" si="315"/>
        <v>AQUÍ SE COPIA EL LINK SIN EL ID DE FILTRO</v>
      </c>
      <c r="E827" s="4">
        <f t="shared" ref="E827:H827" si="322">+E826</f>
        <v>7</v>
      </c>
      <c r="F827" t="str">
        <f t="shared" si="322"/>
        <v>Informe Interactivo 10</v>
      </c>
      <c r="G827" t="str">
        <f t="shared" si="322"/>
        <v>Procesamiento</v>
      </c>
      <c r="H827" t="str">
        <f t="shared" si="322"/>
        <v>Valor de exportación (USD)</v>
      </c>
      <c r="K827" s="1" t="str">
        <f t="shared" si="317"/>
        <v xml:space="preserve">Informe Interactivo 10 - </v>
      </c>
    </row>
    <row r="828" spans="1:11" x14ac:dyDescent="0.35">
      <c r="A828" s="2">
        <f t="shared" si="271"/>
        <v>507</v>
      </c>
      <c r="B828" s="2">
        <f t="shared" si="287"/>
        <v>4.3</v>
      </c>
      <c r="C828" s="5" t="str">
        <f t="shared" si="314"/>
        <v xml:space="preserve">Informe Interactivo 10 - </v>
      </c>
      <c r="D828" s="6" t="str">
        <f t="shared" si="315"/>
        <v>AQUÍ SE COPIA EL LINK SIN EL ID DE FILTRO</v>
      </c>
      <c r="E828" s="4">
        <f t="shared" ref="E828:H828" si="323">+E827</f>
        <v>7</v>
      </c>
      <c r="F828" t="str">
        <f t="shared" si="323"/>
        <v>Informe Interactivo 10</v>
      </c>
      <c r="G828" t="str">
        <f t="shared" si="323"/>
        <v>Procesamiento</v>
      </c>
      <c r="H828" t="str">
        <f t="shared" si="323"/>
        <v>Valor de exportación (USD)</v>
      </c>
      <c r="K828" s="1" t="str">
        <f t="shared" si="317"/>
        <v xml:space="preserve">Informe Interactivo 10 - </v>
      </c>
    </row>
    <row r="829" spans="1:11" x14ac:dyDescent="0.35">
      <c r="A829" s="2">
        <f t="shared" si="271"/>
        <v>508</v>
      </c>
      <c r="B829" s="2">
        <f t="shared" si="287"/>
        <v>4.3</v>
      </c>
      <c r="C829" s="5" t="str">
        <f t="shared" si="314"/>
        <v xml:space="preserve">Informe Interactivo 10 - </v>
      </c>
      <c r="D829" s="6" t="str">
        <f t="shared" si="315"/>
        <v>AQUÍ SE COPIA EL LINK SIN EL ID DE FILTRO</v>
      </c>
      <c r="E829" s="4">
        <f t="shared" ref="E829:H829" si="324">+E828</f>
        <v>7</v>
      </c>
      <c r="F829" t="str">
        <f t="shared" si="324"/>
        <v>Informe Interactivo 10</v>
      </c>
      <c r="G829" t="str">
        <f t="shared" si="324"/>
        <v>Procesamiento</v>
      </c>
      <c r="H829" t="str">
        <f t="shared" si="324"/>
        <v>Valor de exportación (USD)</v>
      </c>
      <c r="K829" s="1" t="str">
        <f t="shared" si="317"/>
        <v xml:space="preserve">Informe Interactivo 10 - </v>
      </c>
    </row>
    <row r="830" spans="1:11" x14ac:dyDescent="0.35">
      <c r="A830" s="2">
        <f t="shared" si="271"/>
        <v>509</v>
      </c>
      <c r="B830" s="2">
        <f t="shared" si="287"/>
        <v>4.3</v>
      </c>
      <c r="C830" s="5" t="str">
        <f t="shared" si="314"/>
        <v xml:space="preserve">Informe Interactivo 10 - </v>
      </c>
      <c r="D830" s="6" t="str">
        <f t="shared" si="315"/>
        <v>AQUÍ SE COPIA EL LINK SIN EL ID DE FILTRO</v>
      </c>
      <c r="E830" s="4">
        <f t="shared" ref="E830:H830" si="325">+E829</f>
        <v>7</v>
      </c>
      <c r="F830" t="str">
        <f t="shared" si="325"/>
        <v>Informe Interactivo 10</v>
      </c>
      <c r="G830" t="str">
        <f t="shared" si="325"/>
        <v>Procesamiento</v>
      </c>
      <c r="H830" t="str">
        <f t="shared" si="325"/>
        <v>Valor de exportación (USD)</v>
      </c>
      <c r="K830" s="1" t="str">
        <f t="shared" si="317"/>
        <v xml:space="preserve">Informe Interactivo 10 - </v>
      </c>
    </row>
    <row r="831" spans="1:11" x14ac:dyDescent="0.35">
      <c r="A831" s="2">
        <f t="shared" si="271"/>
        <v>510</v>
      </c>
      <c r="B831" s="2">
        <f t="shared" si="287"/>
        <v>4.3</v>
      </c>
      <c r="C831" s="5" t="str">
        <f t="shared" si="314"/>
        <v xml:space="preserve">Informe Interactivo 10 - </v>
      </c>
      <c r="D831" s="6" t="str">
        <f t="shared" si="315"/>
        <v>AQUÍ SE COPIA EL LINK SIN EL ID DE FILTRO</v>
      </c>
      <c r="E831" s="4">
        <f t="shared" ref="E831:H831" si="326">+E830</f>
        <v>7</v>
      </c>
      <c r="F831" t="str">
        <f t="shared" si="326"/>
        <v>Informe Interactivo 10</v>
      </c>
      <c r="G831" t="str">
        <f t="shared" si="326"/>
        <v>Procesamiento</v>
      </c>
      <c r="H831" t="str">
        <f t="shared" si="326"/>
        <v>Valor de exportación (USD)</v>
      </c>
      <c r="K831" s="1" t="str">
        <f t="shared" si="317"/>
        <v xml:space="preserve">Informe Interactivo 10 - </v>
      </c>
    </row>
    <row r="832" spans="1:11" x14ac:dyDescent="0.35">
      <c r="A832" s="2">
        <f t="shared" si="271"/>
        <v>511</v>
      </c>
      <c r="B832" s="2">
        <f t="shared" si="287"/>
        <v>4.3</v>
      </c>
      <c r="C832" s="5" t="str">
        <f t="shared" si="314"/>
        <v xml:space="preserve">Informe Interactivo 10 - </v>
      </c>
      <c r="D832" s="6" t="str">
        <f t="shared" si="315"/>
        <v>AQUÍ SE COPIA EL LINK SIN EL ID DE FILTRO</v>
      </c>
      <c r="E832" s="4">
        <f t="shared" ref="E832:H832" si="327">+E831</f>
        <v>7</v>
      </c>
      <c r="F832" t="str">
        <f t="shared" si="327"/>
        <v>Informe Interactivo 10</v>
      </c>
      <c r="G832" t="str">
        <f t="shared" si="327"/>
        <v>Procesamiento</v>
      </c>
      <c r="H832" t="str">
        <f t="shared" si="327"/>
        <v>Valor de exportación (USD)</v>
      </c>
      <c r="K832" s="1" t="str">
        <f t="shared" si="317"/>
        <v xml:space="preserve">Informe Interactivo 10 - </v>
      </c>
    </row>
    <row r="833" spans="1:11" x14ac:dyDescent="0.35">
      <c r="A833" s="2">
        <f t="shared" si="271"/>
        <v>512</v>
      </c>
      <c r="B833" s="2">
        <f t="shared" si="287"/>
        <v>4.3</v>
      </c>
      <c r="C833" s="5" t="str">
        <f t="shared" si="314"/>
        <v xml:space="preserve">Informe Interactivo 10 - </v>
      </c>
      <c r="D833" s="6" t="str">
        <f t="shared" si="315"/>
        <v>AQUÍ SE COPIA EL LINK SIN EL ID DE FILTRO</v>
      </c>
      <c r="E833" s="4">
        <f t="shared" ref="E833:H833" si="328">+E832</f>
        <v>7</v>
      </c>
      <c r="F833" t="str">
        <f t="shared" si="328"/>
        <v>Informe Interactivo 10</v>
      </c>
      <c r="G833" t="str">
        <f t="shared" si="328"/>
        <v>Procesamiento</v>
      </c>
      <c r="H833" t="str">
        <f t="shared" si="328"/>
        <v>Valor de exportación (USD)</v>
      </c>
      <c r="K833" s="1" t="str">
        <f t="shared" si="317"/>
        <v xml:space="preserve">Informe Interactivo 10 - </v>
      </c>
    </row>
    <row r="834" spans="1:11" x14ac:dyDescent="0.35">
      <c r="A834" s="2">
        <f t="shared" si="271"/>
        <v>513</v>
      </c>
      <c r="B834" s="2">
        <f t="shared" si="287"/>
        <v>4.3</v>
      </c>
      <c r="C834" s="5" t="str">
        <f t="shared" si="314"/>
        <v xml:space="preserve">Informe Interactivo 10 - </v>
      </c>
      <c r="D834" s="6" t="str">
        <f t="shared" si="315"/>
        <v>AQUÍ SE COPIA EL LINK SIN EL ID DE FILTRO</v>
      </c>
      <c r="E834" s="4">
        <f t="shared" ref="E834:H834" si="329">+E833</f>
        <v>7</v>
      </c>
      <c r="F834" t="str">
        <f t="shared" si="329"/>
        <v>Informe Interactivo 10</v>
      </c>
      <c r="G834" t="str">
        <f t="shared" si="329"/>
        <v>Procesamiento</v>
      </c>
      <c r="H834" t="str">
        <f t="shared" si="329"/>
        <v>Valor de exportación (USD)</v>
      </c>
      <c r="K834" s="1" t="str">
        <f t="shared" si="317"/>
        <v xml:space="preserve">Informe Interactivo 10 - </v>
      </c>
    </row>
    <row r="835" spans="1:11" x14ac:dyDescent="0.35">
      <c r="A835" s="2">
        <f t="shared" si="271"/>
        <v>514</v>
      </c>
      <c r="B835" s="2">
        <f t="shared" si="287"/>
        <v>4.3</v>
      </c>
      <c r="C835" s="5" t="str">
        <f t="shared" si="314"/>
        <v xml:space="preserve">Informe Interactivo 10 - </v>
      </c>
      <c r="D835" s="6" t="str">
        <f t="shared" si="315"/>
        <v>AQUÍ SE COPIA EL LINK SIN EL ID DE FILTRO</v>
      </c>
      <c r="E835" s="4">
        <f t="shared" ref="E835:H835" si="330">+E834</f>
        <v>7</v>
      </c>
      <c r="F835" t="str">
        <f t="shared" si="330"/>
        <v>Informe Interactivo 10</v>
      </c>
      <c r="G835" t="str">
        <f t="shared" si="330"/>
        <v>Procesamiento</v>
      </c>
      <c r="H835" t="str">
        <f t="shared" si="330"/>
        <v>Valor de exportación (USD)</v>
      </c>
      <c r="K835" s="1" t="str">
        <f t="shared" si="317"/>
        <v xml:space="preserve">Informe Interactivo 10 - </v>
      </c>
    </row>
    <row r="836" spans="1:11" x14ac:dyDescent="0.35">
      <c r="A836" s="2">
        <f t="shared" si="271"/>
        <v>515</v>
      </c>
      <c r="B836" s="2">
        <f t="shared" si="287"/>
        <v>4.3</v>
      </c>
      <c r="C836" s="5" t="str">
        <f t="shared" si="314"/>
        <v xml:space="preserve">Informe Interactivo 10 - </v>
      </c>
      <c r="D836" s="6" t="str">
        <f t="shared" si="315"/>
        <v>AQUÍ SE COPIA EL LINK SIN EL ID DE FILTRO</v>
      </c>
      <c r="E836" s="4">
        <f t="shared" ref="E836:H836" si="331">+E835</f>
        <v>7</v>
      </c>
      <c r="F836" t="str">
        <f t="shared" si="331"/>
        <v>Informe Interactivo 10</v>
      </c>
      <c r="G836" t="str">
        <f t="shared" si="331"/>
        <v>Procesamiento</v>
      </c>
      <c r="H836" t="str">
        <f t="shared" si="331"/>
        <v>Valor de exportación (USD)</v>
      </c>
      <c r="K836" s="1" t="str">
        <f t="shared" si="317"/>
        <v xml:space="preserve">Informe Interactivo 10 - </v>
      </c>
    </row>
    <row r="837" spans="1:11" x14ac:dyDescent="0.35">
      <c r="A837" s="2">
        <f t="shared" si="271"/>
        <v>516</v>
      </c>
      <c r="B837" s="2">
        <f t="shared" si="287"/>
        <v>4.3</v>
      </c>
      <c r="C837" s="5" t="str">
        <f t="shared" si="314"/>
        <v xml:space="preserve">Informe Interactivo 10 - </v>
      </c>
      <c r="D837" s="6" t="str">
        <f t="shared" si="315"/>
        <v>AQUÍ SE COPIA EL LINK SIN EL ID DE FILTRO</v>
      </c>
      <c r="E837" s="4">
        <f t="shared" ref="E837:H837" si="332">+E836</f>
        <v>7</v>
      </c>
      <c r="F837" t="str">
        <f t="shared" si="332"/>
        <v>Informe Interactivo 10</v>
      </c>
      <c r="G837" t="str">
        <f t="shared" si="332"/>
        <v>Procesamiento</v>
      </c>
      <c r="H837" t="str">
        <f t="shared" si="332"/>
        <v>Valor de exportación (USD)</v>
      </c>
      <c r="K837" s="1" t="str">
        <f t="shared" si="317"/>
        <v xml:space="preserve">Informe Interactivo 10 - </v>
      </c>
    </row>
    <row r="838" spans="1:11" x14ac:dyDescent="0.35">
      <c r="A838" s="2">
        <f t="shared" si="271"/>
        <v>517</v>
      </c>
      <c r="B838" s="2">
        <f t="shared" si="287"/>
        <v>4.3</v>
      </c>
      <c r="C838" s="5" t="str">
        <f t="shared" si="314"/>
        <v xml:space="preserve">Informe Interactivo 10 - </v>
      </c>
      <c r="D838" s="6" t="str">
        <f t="shared" si="315"/>
        <v>AQUÍ SE COPIA EL LINK SIN EL ID DE FILTRO</v>
      </c>
      <c r="E838" s="4">
        <f t="shared" ref="E838:H838" si="333">+E837</f>
        <v>7</v>
      </c>
      <c r="F838" t="str">
        <f t="shared" si="333"/>
        <v>Informe Interactivo 10</v>
      </c>
      <c r="G838" t="str">
        <f t="shared" si="333"/>
        <v>Procesamiento</v>
      </c>
      <c r="H838" t="str">
        <f t="shared" si="333"/>
        <v>Valor de exportación (USD)</v>
      </c>
      <c r="K838" s="1" t="str">
        <f t="shared" si="317"/>
        <v xml:space="preserve">Informe Interactivo 10 - </v>
      </c>
    </row>
    <row r="839" spans="1:11" x14ac:dyDescent="0.35">
      <c r="A839" s="2">
        <f t="shared" si="271"/>
        <v>518</v>
      </c>
      <c r="B839" s="2">
        <f t="shared" si="287"/>
        <v>4.3</v>
      </c>
      <c r="C839" s="5" t="str">
        <f t="shared" si="314"/>
        <v xml:space="preserve">Informe Interactivo 10 - </v>
      </c>
      <c r="D839" s="6" t="str">
        <f t="shared" si="315"/>
        <v>AQUÍ SE COPIA EL LINK SIN EL ID DE FILTRO</v>
      </c>
      <c r="E839" s="4">
        <f t="shared" ref="E839:H839" si="334">+E838</f>
        <v>7</v>
      </c>
      <c r="F839" t="str">
        <f t="shared" si="334"/>
        <v>Informe Interactivo 10</v>
      </c>
      <c r="G839" t="str">
        <f t="shared" si="334"/>
        <v>Procesamiento</v>
      </c>
      <c r="H839" t="str">
        <f t="shared" si="334"/>
        <v>Valor de exportación (USD)</v>
      </c>
      <c r="K839" s="1" t="str">
        <f t="shared" si="317"/>
        <v xml:space="preserve">Informe Interactivo 10 - </v>
      </c>
    </row>
    <row r="840" spans="1:11" x14ac:dyDescent="0.35">
      <c r="A840" s="2">
        <f t="shared" si="271"/>
        <v>519</v>
      </c>
      <c r="B840" s="2">
        <f t="shared" si="287"/>
        <v>4.3</v>
      </c>
      <c r="C840" s="5" t="str">
        <f t="shared" si="314"/>
        <v xml:space="preserve">Informe Interactivo 10 - </v>
      </c>
      <c r="D840" s="6" t="str">
        <f t="shared" si="315"/>
        <v>AQUÍ SE COPIA EL LINK SIN EL ID DE FILTRO</v>
      </c>
      <c r="E840" s="4">
        <f t="shared" ref="E840:H840" si="335">+E839</f>
        <v>7</v>
      </c>
      <c r="F840" t="str">
        <f t="shared" si="335"/>
        <v>Informe Interactivo 10</v>
      </c>
      <c r="G840" t="str">
        <f t="shared" si="335"/>
        <v>Procesamiento</v>
      </c>
      <c r="H840" t="str">
        <f t="shared" si="335"/>
        <v>Valor de exportación (USD)</v>
      </c>
      <c r="K840" s="1" t="str">
        <f t="shared" si="317"/>
        <v xml:space="preserve">Informe Interactivo 10 - </v>
      </c>
    </row>
    <row r="841" spans="1:11" x14ac:dyDescent="0.35">
      <c r="A841" s="2">
        <f t="shared" si="271"/>
        <v>520</v>
      </c>
      <c r="B841" s="2">
        <f t="shared" si="287"/>
        <v>4.3</v>
      </c>
      <c r="C841" s="5" t="str">
        <f t="shared" si="314"/>
        <v xml:space="preserve">Informe Interactivo 10 - </v>
      </c>
      <c r="D841" s="6" t="str">
        <f t="shared" si="315"/>
        <v>AQUÍ SE COPIA EL LINK SIN EL ID DE FILTRO</v>
      </c>
      <c r="E841" s="4">
        <f t="shared" ref="E841:H841" si="336">+E840</f>
        <v>7</v>
      </c>
      <c r="F841" t="str">
        <f t="shared" si="336"/>
        <v>Informe Interactivo 10</v>
      </c>
      <c r="G841" t="str">
        <f t="shared" si="336"/>
        <v>Procesamiento</v>
      </c>
      <c r="H841" t="str">
        <f t="shared" si="336"/>
        <v>Valor de exportación (USD)</v>
      </c>
      <c r="K841" s="1" t="str">
        <f t="shared" si="317"/>
        <v xml:space="preserve">Informe Interactivo 10 - </v>
      </c>
    </row>
    <row r="842" spans="1:11" x14ac:dyDescent="0.35">
      <c r="A842" s="2">
        <f t="shared" si="271"/>
        <v>521</v>
      </c>
      <c r="B842" s="2">
        <f t="shared" si="287"/>
        <v>4.3</v>
      </c>
      <c r="C842" s="5" t="str">
        <f t="shared" si="314"/>
        <v xml:space="preserve">Informe Interactivo 10 - </v>
      </c>
      <c r="D842" s="6" t="str">
        <f t="shared" si="315"/>
        <v>AQUÍ SE COPIA EL LINK SIN EL ID DE FILTRO</v>
      </c>
      <c r="E842" s="4">
        <f t="shared" ref="E842:H842" si="337">+E841</f>
        <v>7</v>
      </c>
      <c r="F842" t="str">
        <f t="shared" si="337"/>
        <v>Informe Interactivo 10</v>
      </c>
      <c r="G842" t="str">
        <f t="shared" si="337"/>
        <v>Procesamiento</v>
      </c>
      <c r="H842" t="str">
        <f t="shared" si="337"/>
        <v>Valor de exportación (USD)</v>
      </c>
      <c r="K842" s="1" t="str">
        <f t="shared" si="317"/>
        <v xml:space="preserve">Informe Interactivo 10 - </v>
      </c>
    </row>
    <row r="843" spans="1:11" x14ac:dyDescent="0.35">
      <c r="A843" s="2">
        <f t="shared" si="271"/>
        <v>522</v>
      </c>
      <c r="B843" s="2">
        <f t="shared" si="287"/>
        <v>4.3</v>
      </c>
      <c r="C843" s="5" t="str">
        <f t="shared" si="314"/>
        <v xml:space="preserve">Informe Interactivo 10 - </v>
      </c>
      <c r="D843" s="6" t="str">
        <f t="shared" si="315"/>
        <v>AQUÍ SE COPIA EL LINK SIN EL ID DE FILTRO</v>
      </c>
      <c r="E843" s="4">
        <f t="shared" ref="E843:H843" si="338">+E842</f>
        <v>7</v>
      </c>
      <c r="F843" t="str">
        <f t="shared" si="338"/>
        <v>Informe Interactivo 10</v>
      </c>
      <c r="G843" t="str">
        <f t="shared" si="338"/>
        <v>Procesamiento</v>
      </c>
      <c r="H843" t="str">
        <f t="shared" si="338"/>
        <v>Valor de exportación (USD)</v>
      </c>
      <c r="K843" s="1" t="str">
        <f t="shared" si="317"/>
        <v xml:space="preserve">Informe Interactivo 10 - </v>
      </c>
    </row>
    <row r="844" spans="1:11" x14ac:dyDescent="0.35">
      <c r="A844" s="2">
        <f t="shared" si="271"/>
        <v>523</v>
      </c>
      <c r="B844" s="2">
        <f t="shared" si="287"/>
        <v>4.3</v>
      </c>
      <c r="C844" s="5" t="str">
        <f t="shared" si="314"/>
        <v xml:space="preserve">Informe Interactivo 10 - </v>
      </c>
      <c r="D844" s="6" t="str">
        <f t="shared" si="315"/>
        <v>AQUÍ SE COPIA EL LINK SIN EL ID DE FILTRO</v>
      </c>
      <c r="E844" s="4">
        <f t="shared" ref="E844:H844" si="339">+E843</f>
        <v>7</v>
      </c>
      <c r="F844" t="str">
        <f t="shared" si="339"/>
        <v>Informe Interactivo 10</v>
      </c>
      <c r="G844" t="str">
        <f t="shared" si="339"/>
        <v>Procesamiento</v>
      </c>
      <c r="H844" t="str">
        <f t="shared" si="339"/>
        <v>Valor de exportación (USD)</v>
      </c>
      <c r="K844" s="1" t="str">
        <f t="shared" si="317"/>
        <v xml:space="preserve">Informe Interactivo 10 - </v>
      </c>
    </row>
    <row r="845" spans="1:11" x14ac:dyDescent="0.35">
      <c r="A845" s="2">
        <f t="shared" ref="A845:A890" si="340">+A844+1</f>
        <v>524</v>
      </c>
      <c r="B845" s="2">
        <f t="shared" si="287"/>
        <v>4.3</v>
      </c>
      <c r="C845" s="5" t="str">
        <f t="shared" si="314"/>
        <v xml:space="preserve">Informe Interactivo 10 - </v>
      </c>
      <c r="D845" s="6" t="str">
        <f t="shared" si="315"/>
        <v>AQUÍ SE COPIA EL LINK SIN EL ID DE FILTRO</v>
      </c>
      <c r="E845" s="4">
        <f t="shared" ref="E845:H845" si="341">+E844</f>
        <v>7</v>
      </c>
      <c r="F845" t="str">
        <f t="shared" si="341"/>
        <v>Informe Interactivo 10</v>
      </c>
      <c r="G845" t="str">
        <f t="shared" si="341"/>
        <v>Procesamiento</v>
      </c>
      <c r="H845" t="str">
        <f t="shared" si="341"/>
        <v>Valor de exportación (USD)</v>
      </c>
      <c r="K845" s="1" t="str">
        <f t="shared" si="317"/>
        <v xml:space="preserve">Informe Interactivo 10 - </v>
      </c>
    </row>
    <row r="846" spans="1:11" x14ac:dyDescent="0.35">
      <c r="A846" s="2">
        <f t="shared" si="340"/>
        <v>525</v>
      </c>
      <c r="B846" s="2">
        <f t="shared" si="287"/>
        <v>4.3</v>
      </c>
      <c r="C846" s="5" t="str">
        <f t="shared" si="314"/>
        <v xml:space="preserve">Informe Interactivo 10 - </v>
      </c>
      <c r="D846" s="6" t="str">
        <f t="shared" si="315"/>
        <v>AQUÍ SE COPIA EL LINK SIN EL ID DE FILTRO</v>
      </c>
      <c r="E846" s="4">
        <f t="shared" ref="E846:H846" si="342">+E845</f>
        <v>7</v>
      </c>
      <c r="F846" t="str">
        <f t="shared" si="342"/>
        <v>Informe Interactivo 10</v>
      </c>
      <c r="G846" t="str">
        <f t="shared" si="342"/>
        <v>Procesamiento</v>
      </c>
      <c r="H846" t="str">
        <f t="shared" si="342"/>
        <v>Valor de exportación (USD)</v>
      </c>
      <c r="K846" s="1" t="str">
        <f t="shared" si="317"/>
        <v xml:space="preserve">Informe Interactivo 10 - </v>
      </c>
    </row>
    <row r="847" spans="1:11" x14ac:dyDescent="0.35">
      <c r="A847" s="2">
        <f t="shared" si="340"/>
        <v>526</v>
      </c>
      <c r="B847" s="2">
        <f t="shared" si="287"/>
        <v>4.3</v>
      </c>
      <c r="C847" s="5" t="str">
        <f t="shared" si="314"/>
        <v xml:space="preserve">Informe Interactivo 10 - </v>
      </c>
      <c r="D847" s="6" t="str">
        <f t="shared" si="315"/>
        <v>AQUÍ SE COPIA EL LINK SIN EL ID DE FILTRO</v>
      </c>
      <c r="E847" s="4">
        <f t="shared" ref="E847:H847" si="343">+E846</f>
        <v>7</v>
      </c>
      <c r="F847" t="str">
        <f t="shared" si="343"/>
        <v>Informe Interactivo 10</v>
      </c>
      <c r="G847" t="str">
        <f t="shared" si="343"/>
        <v>Procesamiento</v>
      </c>
      <c r="H847" t="str">
        <f t="shared" si="343"/>
        <v>Valor de exportación (USD)</v>
      </c>
      <c r="K847" s="1" t="str">
        <f t="shared" si="317"/>
        <v xml:space="preserve">Informe Interactivo 10 - </v>
      </c>
    </row>
    <row r="848" spans="1:11" x14ac:dyDescent="0.35">
      <c r="A848" s="2">
        <f t="shared" si="340"/>
        <v>527</v>
      </c>
      <c r="B848" s="2">
        <f t="shared" si="287"/>
        <v>4.3</v>
      </c>
      <c r="C848" s="5" t="str">
        <f t="shared" si="314"/>
        <v xml:space="preserve">Informe Interactivo 10 - </v>
      </c>
      <c r="D848" s="6" t="str">
        <f t="shared" si="315"/>
        <v>AQUÍ SE COPIA EL LINK SIN EL ID DE FILTRO</v>
      </c>
      <c r="E848" s="4">
        <f t="shared" ref="E848:H848" si="344">+E847</f>
        <v>7</v>
      </c>
      <c r="F848" t="str">
        <f t="shared" si="344"/>
        <v>Informe Interactivo 10</v>
      </c>
      <c r="G848" t="str">
        <f t="shared" si="344"/>
        <v>Procesamiento</v>
      </c>
      <c r="H848" t="str">
        <f t="shared" si="344"/>
        <v>Valor de exportación (USD)</v>
      </c>
      <c r="K848" s="1" t="str">
        <f t="shared" si="317"/>
        <v xml:space="preserve">Informe Interactivo 10 - </v>
      </c>
    </row>
    <row r="849" spans="1:11" x14ac:dyDescent="0.35">
      <c r="A849" s="2">
        <f t="shared" si="340"/>
        <v>528</v>
      </c>
      <c r="B849" s="2">
        <f t="shared" si="287"/>
        <v>4.3</v>
      </c>
      <c r="C849" s="5" t="str">
        <f t="shared" si="314"/>
        <v xml:space="preserve">Informe Interactivo 10 - </v>
      </c>
      <c r="D849" s="6" t="str">
        <f t="shared" si="315"/>
        <v>AQUÍ SE COPIA EL LINK SIN EL ID DE FILTRO</v>
      </c>
      <c r="E849" s="4">
        <f t="shared" ref="E849:H849" si="345">+E848</f>
        <v>7</v>
      </c>
      <c r="F849" t="str">
        <f t="shared" si="345"/>
        <v>Informe Interactivo 10</v>
      </c>
      <c r="G849" t="str">
        <f t="shared" si="345"/>
        <v>Procesamiento</v>
      </c>
      <c r="H849" t="str">
        <f t="shared" si="345"/>
        <v>Valor de exportación (USD)</v>
      </c>
      <c r="K849" s="1" t="str">
        <f t="shared" si="317"/>
        <v xml:space="preserve">Informe Interactivo 10 - </v>
      </c>
    </row>
    <row r="850" spans="1:11" x14ac:dyDescent="0.35">
      <c r="A850" s="2">
        <f t="shared" si="340"/>
        <v>529</v>
      </c>
      <c r="B850" s="2">
        <f t="shared" si="287"/>
        <v>4.3</v>
      </c>
      <c r="C850" s="5" t="str">
        <f t="shared" si="314"/>
        <v xml:space="preserve">Informe Interactivo 10 - </v>
      </c>
      <c r="D850" s="6" t="str">
        <f t="shared" si="315"/>
        <v>AQUÍ SE COPIA EL LINK SIN EL ID DE FILTRO</v>
      </c>
      <c r="E850" s="4">
        <f t="shared" ref="E850:H850" si="346">+E849</f>
        <v>7</v>
      </c>
      <c r="F850" t="str">
        <f t="shared" si="346"/>
        <v>Informe Interactivo 10</v>
      </c>
      <c r="G850" t="str">
        <f t="shared" si="346"/>
        <v>Procesamiento</v>
      </c>
      <c r="H850" t="str">
        <f t="shared" si="346"/>
        <v>Valor de exportación (USD)</v>
      </c>
      <c r="K850" s="1" t="str">
        <f t="shared" si="317"/>
        <v xml:space="preserve">Informe Interactivo 10 - </v>
      </c>
    </row>
    <row r="851" spans="1:11" x14ac:dyDescent="0.35">
      <c r="A851" s="2">
        <f t="shared" si="340"/>
        <v>530</v>
      </c>
      <c r="B851" s="2">
        <f t="shared" si="287"/>
        <v>4.3</v>
      </c>
      <c r="C851" s="5" t="str">
        <f t="shared" si="314"/>
        <v xml:space="preserve">Informe Interactivo 10 - </v>
      </c>
      <c r="D851" s="6" t="str">
        <f t="shared" si="315"/>
        <v>AQUÍ SE COPIA EL LINK SIN EL ID DE FILTRO</v>
      </c>
      <c r="E851" s="4">
        <f t="shared" ref="E851:H851" si="347">+E850</f>
        <v>7</v>
      </c>
      <c r="F851" t="str">
        <f t="shared" si="347"/>
        <v>Informe Interactivo 10</v>
      </c>
      <c r="G851" t="str">
        <f t="shared" si="347"/>
        <v>Procesamiento</v>
      </c>
      <c r="H851" t="str">
        <f t="shared" si="347"/>
        <v>Valor de exportación (USD)</v>
      </c>
      <c r="K851" s="1" t="str">
        <f t="shared" si="317"/>
        <v xml:space="preserve">Informe Interactivo 10 - </v>
      </c>
    </row>
    <row r="852" spans="1:11" x14ac:dyDescent="0.35">
      <c r="A852" s="2">
        <f t="shared" si="340"/>
        <v>531</v>
      </c>
      <c r="B852" s="2">
        <f t="shared" si="287"/>
        <v>4.3</v>
      </c>
      <c r="C852" s="5" t="str">
        <f t="shared" si="314"/>
        <v xml:space="preserve">Informe Interactivo 10 - </v>
      </c>
      <c r="D852" s="6" t="str">
        <f t="shared" si="315"/>
        <v>AQUÍ SE COPIA EL LINK SIN EL ID DE FILTRO</v>
      </c>
      <c r="E852" s="4">
        <f t="shared" ref="E852:H852" si="348">+E851</f>
        <v>7</v>
      </c>
      <c r="F852" t="str">
        <f t="shared" si="348"/>
        <v>Informe Interactivo 10</v>
      </c>
      <c r="G852" t="str">
        <f t="shared" si="348"/>
        <v>Procesamiento</v>
      </c>
      <c r="H852" t="str">
        <f t="shared" si="348"/>
        <v>Valor de exportación (USD)</v>
      </c>
      <c r="K852" s="1" t="str">
        <f t="shared" si="317"/>
        <v xml:space="preserve">Informe Interactivo 10 - </v>
      </c>
    </row>
    <row r="853" spans="1:11" x14ac:dyDescent="0.35">
      <c r="A853" s="2">
        <f t="shared" si="340"/>
        <v>532</v>
      </c>
      <c r="B853" s="2">
        <f t="shared" si="287"/>
        <v>4.3</v>
      </c>
      <c r="C853" s="5" t="str">
        <f t="shared" si="314"/>
        <v xml:space="preserve">Informe Interactivo 10 - </v>
      </c>
      <c r="D853" s="6" t="str">
        <f t="shared" si="315"/>
        <v>AQUÍ SE COPIA EL LINK SIN EL ID DE FILTRO</v>
      </c>
      <c r="E853" s="4">
        <f t="shared" ref="E853:H853" si="349">+E852</f>
        <v>7</v>
      </c>
      <c r="F853" t="str">
        <f t="shared" si="349"/>
        <v>Informe Interactivo 10</v>
      </c>
      <c r="G853" t="str">
        <f t="shared" si="349"/>
        <v>Procesamiento</v>
      </c>
      <c r="H853" t="str">
        <f t="shared" si="349"/>
        <v>Valor de exportación (USD)</v>
      </c>
      <c r="K853" s="1" t="str">
        <f t="shared" si="317"/>
        <v xml:space="preserve">Informe Interactivo 10 - </v>
      </c>
    </row>
    <row r="854" spans="1:11" x14ac:dyDescent="0.35">
      <c r="A854" s="2">
        <f t="shared" si="340"/>
        <v>533</v>
      </c>
      <c r="B854" s="2">
        <f t="shared" si="287"/>
        <v>4.3</v>
      </c>
      <c r="C854" s="5" t="str">
        <f t="shared" si="314"/>
        <v xml:space="preserve">Informe Interactivo 10 - </v>
      </c>
      <c r="D854" s="6" t="str">
        <f t="shared" si="315"/>
        <v>AQUÍ SE COPIA EL LINK SIN EL ID DE FILTRO</v>
      </c>
      <c r="E854" s="4">
        <f t="shared" ref="E854:H854" si="350">+E853</f>
        <v>7</v>
      </c>
      <c r="F854" t="str">
        <f t="shared" si="350"/>
        <v>Informe Interactivo 10</v>
      </c>
      <c r="G854" t="str">
        <f t="shared" si="350"/>
        <v>Procesamiento</v>
      </c>
      <c r="H854" t="str">
        <f t="shared" si="350"/>
        <v>Valor de exportación (USD)</v>
      </c>
      <c r="K854" s="1" t="str">
        <f t="shared" si="317"/>
        <v xml:space="preserve">Informe Interactivo 10 - </v>
      </c>
    </row>
    <row r="855" spans="1:11" x14ac:dyDescent="0.35">
      <c r="A855" s="2">
        <f t="shared" si="340"/>
        <v>534</v>
      </c>
      <c r="B855" s="2">
        <f t="shared" si="287"/>
        <v>4.3</v>
      </c>
      <c r="C855" s="5" t="str">
        <f t="shared" si="314"/>
        <v xml:space="preserve">Informe Interactivo 10 - </v>
      </c>
      <c r="D855" s="6" t="str">
        <f t="shared" si="315"/>
        <v>AQUÍ SE COPIA EL LINK SIN EL ID DE FILTRO</v>
      </c>
      <c r="E855" s="4">
        <f t="shared" ref="E855:H855" si="351">+E854</f>
        <v>7</v>
      </c>
      <c r="F855" t="str">
        <f t="shared" si="351"/>
        <v>Informe Interactivo 10</v>
      </c>
      <c r="G855" t="str">
        <f t="shared" si="351"/>
        <v>Procesamiento</v>
      </c>
      <c r="H855" t="str">
        <f t="shared" si="351"/>
        <v>Valor de exportación (USD)</v>
      </c>
      <c r="K855" s="1" t="str">
        <f t="shared" si="317"/>
        <v xml:space="preserve">Informe Interactivo 10 - </v>
      </c>
    </row>
    <row r="856" spans="1:11" x14ac:dyDescent="0.35">
      <c r="A856" s="2">
        <f t="shared" si="340"/>
        <v>535</v>
      </c>
      <c r="B856" s="2">
        <f t="shared" si="287"/>
        <v>4.3</v>
      </c>
      <c r="C856" s="5" t="str">
        <f t="shared" si="314"/>
        <v xml:space="preserve">Informe Interactivo 10 - </v>
      </c>
      <c r="D856" s="6" t="str">
        <f t="shared" si="315"/>
        <v>AQUÍ SE COPIA EL LINK SIN EL ID DE FILTRO</v>
      </c>
      <c r="E856" s="4">
        <f t="shared" ref="E856:H856" si="352">+E855</f>
        <v>7</v>
      </c>
      <c r="F856" t="str">
        <f t="shared" si="352"/>
        <v>Informe Interactivo 10</v>
      </c>
      <c r="G856" t="str">
        <f t="shared" si="352"/>
        <v>Procesamiento</v>
      </c>
      <c r="H856" t="str">
        <f t="shared" si="352"/>
        <v>Valor de exportación (USD)</v>
      </c>
      <c r="K856" s="1" t="str">
        <f t="shared" si="317"/>
        <v xml:space="preserve">Informe Interactivo 10 - </v>
      </c>
    </row>
    <row r="857" spans="1:11" x14ac:dyDescent="0.35">
      <c r="A857" s="2">
        <f t="shared" si="340"/>
        <v>536</v>
      </c>
      <c r="B857" s="2">
        <f t="shared" si="287"/>
        <v>4.3</v>
      </c>
      <c r="C857" s="5" t="str">
        <f t="shared" si="314"/>
        <v xml:space="preserve">Informe Interactivo 10 - </v>
      </c>
      <c r="D857" s="6" t="str">
        <f t="shared" si="315"/>
        <v>AQUÍ SE COPIA EL LINK SIN EL ID DE FILTRO</v>
      </c>
      <c r="E857" s="4">
        <f t="shared" ref="E857:H857" si="353">+E856</f>
        <v>7</v>
      </c>
      <c r="F857" t="str">
        <f t="shared" si="353"/>
        <v>Informe Interactivo 10</v>
      </c>
      <c r="G857" t="str">
        <f t="shared" si="353"/>
        <v>Procesamiento</v>
      </c>
      <c r="H857" t="str">
        <f t="shared" si="353"/>
        <v>Valor de exportación (USD)</v>
      </c>
      <c r="K857" s="1" t="str">
        <f t="shared" si="317"/>
        <v xml:space="preserve">Informe Interactivo 10 - </v>
      </c>
    </row>
    <row r="858" spans="1:11" x14ac:dyDescent="0.35">
      <c r="A858" s="2">
        <f t="shared" si="340"/>
        <v>537</v>
      </c>
      <c r="B858" s="2">
        <f t="shared" si="287"/>
        <v>4.3</v>
      </c>
      <c r="C858" s="5" t="str">
        <f t="shared" si="314"/>
        <v xml:space="preserve">Informe Interactivo 10 - </v>
      </c>
      <c r="D858" s="6" t="str">
        <f t="shared" si="315"/>
        <v>AQUÍ SE COPIA EL LINK SIN EL ID DE FILTRO</v>
      </c>
      <c r="E858" s="4">
        <f t="shared" ref="E858:H858" si="354">+E857</f>
        <v>7</v>
      </c>
      <c r="F858" t="str">
        <f t="shared" si="354"/>
        <v>Informe Interactivo 10</v>
      </c>
      <c r="G858" t="str">
        <f t="shared" si="354"/>
        <v>Procesamiento</v>
      </c>
      <c r="H858" t="str">
        <f t="shared" si="354"/>
        <v>Valor de exportación (USD)</v>
      </c>
      <c r="K858" s="1" t="str">
        <f t="shared" si="317"/>
        <v xml:space="preserve">Informe Interactivo 10 - </v>
      </c>
    </row>
    <row r="859" spans="1:11" x14ac:dyDescent="0.35">
      <c r="A859" s="2">
        <f t="shared" si="340"/>
        <v>538</v>
      </c>
      <c r="B859" s="2">
        <f t="shared" si="287"/>
        <v>4.3</v>
      </c>
      <c r="C859" s="5" t="str">
        <f t="shared" si="314"/>
        <v xml:space="preserve">Informe Interactivo 10 - </v>
      </c>
      <c r="D859" s="6" t="str">
        <f t="shared" si="315"/>
        <v>AQUÍ SE COPIA EL LINK SIN EL ID DE FILTRO</v>
      </c>
      <c r="E859" s="4">
        <f t="shared" ref="E859:H859" si="355">+E858</f>
        <v>7</v>
      </c>
      <c r="F859" t="str">
        <f t="shared" si="355"/>
        <v>Informe Interactivo 10</v>
      </c>
      <c r="G859" t="str">
        <f t="shared" si="355"/>
        <v>Procesamiento</v>
      </c>
      <c r="H859" t="str">
        <f t="shared" si="355"/>
        <v>Valor de exportación (USD)</v>
      </c>
      <c r="K859" s="1" t="str">
        <f t="shared" si="317"/>
        <v xml:space="preserve">Informe Interactivo 10 - </v>
      </c>
    </row>
    <row r="860" spans="1:11" x14ac:dyDescent="0.35">
      <c r="A860" s="2">
        <f t="shared" si="340"/>
        <v>539</v>
      </c>
      <c r="B860" s="2">
        <f t="shared" ref="B860:B890" si="356">+B859</f>
        <v>4.3</v>
      </c>
      <c r="C860" s="5" t="str">
        <f t="shared" si="314"/>
        <v xml:space="preserve">Informe Interactivo 10 - </v>
      </c>
      <c r="D860" s="6" t="str">
        <f t="shared" si="315"/>
        <v>AQUÍ SE COPIA EL LINK SIN EL ID DE FILTRO</v>
      </c>
      <c r="E860" s="4">
        <f t="shared" ref="E860:H860" si="357">+E859</f>
        <v>7</v>
      </c>
      <c r="F860" t="str">
        <f t="shared" si="357"/>
        <v>Informe Interactivo 10</v>
      </c>
      <c r="G860" t="str">
        <f t="shared" si="357"/>
        <v>Procesamiento</v>
      </c>
      <c r="H860" t="str">
        <f t="shared" si="357"/>
        <v>Valor de exportación (USD)</v>
      </c>
      <c r="K860" s="1" t="str">
        <f t="shared" si="317"/>
        <v xml:space="preserve">Informe Interactivo 10 - </v>
      </c>
    </row>
    <row r="861" spans="1:11" x14ac:dyDescent="0.35">
      <c r="A861" s="2">
        <f t="shared" si="340"/>
        <v>540</v>
      </c>
      <c r="B861" s="2">
        <f t="shared" si="356"/>
        <v>4.3</v>
      </c>
      <c r="C861" s="5" t="str">
        <f t="shared" si="314"/>
        <v xml:space="preserve">Informe Interactivo 10 - </v>
      </c>
      <c r="D861" s="6" t="str">
        <f t="shared" si="315"/>
        <v>AQUÍ SE COPIA EL LINK SIN EL ID DE FILTRO</v>
      </c>
      <c r="E861" s="4">
        <f t="shared" ref="E861:H861" si="358">+E860</f>
        <v>7</v>
      </c>
      <c r="F861" t="str">
        <f t="shared" si="358"/>
        <v>Informe Interactivo 10</v>
      </c>
      <c r="G861" t="str">
        <f t="shared" si="358"/>
        <v>Procesamiento</v>
      </c>
      <c r="H861" t="str">
        <f t="shared" si="358"/>
        <v>Valor de exportación (USD)</v>
      </c>
      <c r="K861" s="1" t="str">
        <f t="shared" si="317"/>
        <v xml:space="preserve">Informe Interactivo 10 - </v>
      </c>
    </row>
    <row r="862" spans="1:11" x14ac:dyDescent="0.35">
      <c r="A862" s="2">
        <f t="shared" si="340"/>
        <v>541</v>
      </c>
      <c r="B862" s="2">
        <f t="shared" si="356"/>
        <v>4.3</v>
      </c>
      <c r="C862" s="5" t="str">
        <f t="shared" si="314"/>
        <v xml:space="preserve">Informe Interactivo 10 - </v>
      </c>
      <c r="D862" s="6" t="str">
        <f t="shared" si="315"/>
        <v>AQUÍ SE COPIA EL LINK SIN EL ID DE FILTRO</v>
      </c>
      <c r="E862" s="4">
        <f t="shared" ref="E862:H862" si="359">+E861</f>
        <v>7</v>
      </c>
      <c r="F862" t="str">
        <f t="shared" si="359"/>
        <v>Informe Interactivo 10</v>
      </c>
      <c r="G862" t="str">
        <f t="shared" si="359"/>
        <v>Procesamiento</v>
      </c>
      <c r="H862" t="str">
        <f t="shared" si="359"/>
        <v>Valor de exportación (USD)</v>
      </c>
      <c r="K862" s="1" t="str">
        <f t="shared" si="317"/>
        <v xml:space="preserve">Informe Interactivo 10 - </v>
      </c>
    </row>
    <row r="863" spans="1:11" x14ac:dyDescent="0.35">
      <c r="A863" s="2">
        <f t="shared" si="340"/>
        <v>542</v>
      </c>
      <c r="B863" s="2">
        <f t="shared" si="356"/>
        <v>4.3</v>
      </c>
      <c r="C863" s="5" t="str">
        <f t="shared" si="314"/>
        <v xml:space="preserve">Informe Interactivo 10 - </v>
      </c>
      <c r="D863" s="6" t="str">
        <f t="shared" si="315"/>
        <v>AQUÍ SE COPIA EL LINK SIN EL ID DE FILTRO</v>
      </c>
      <c r="E863" s="4">
        <f t="shared" ref="E863:H863" si="360">+E862</f>
        <v>7</v>
      </c>
      <c r="F863" t="str">
        <f t="shared" si="360"/>
        <v>Informe Interactivo 10</v>
      </c>
      <c r="G863" t="str">
        <f t="shared" si="360"/>
        <v>Procesamiento</v>
      </c>
      <c r="H863" t="str">
        <f t="shared" si="360"/>
        <v>Valor de exportación (USD)</v>
      </c>
      <c r="K863" s="1" t="str">
        <f t="shared" si="317"/>
        <v xml:space="preserve">Informe Interactivo 10 - </v>
      </c>
    </row>
    <row r="864" spans="1:11" x14ac:dyDescent="0.35">
      <c r="A864" s="2">
        <f t="shared" si="340"/>
        <v>543</v>
      </c>
      <c r="B864" s="2">
        <f t="shared" si="356"/>
        <v>4.3</v>
      </c>
      <c r="C864" s="5" t="str">
        <f t="shared" si="314"/>
        <v xml:space="preserve">Informe Interactivo 10 - </v>
      </c>
      <c r="D864" s="6" t="str">
        <f t="shared" si="315"/>
        <v>AQUÍ SE COPIA EL LINK SIN EL ID DE FILTRO</v>
      </c>
      <c r="E864" s="4">
        <f t="shared" ref="E864:H864" si="361">+E863</f>
        <v>7</v>
      </c>
      <c r="F864" t="str">
        <f t="shared" si="361"/>
        <v>Informe Interactivo 10</v>
      </c>
      <c r="G864" t="str">
        <f t="shared" si="361"/>
        <v>Procesamiento</v>
      </c>
      <c r="H864" t="str">
        <f t="shared" si="361"/>
        <v>Valor de exportación (USD)</v>
      </c>
      <c r="K864" s="1" t="str">
        <f t="shared" si="317"/>
        <v xml:space="preserve">Informe Interactivo 10 - </v>
      </c>
    </row>
    <row r="865" spans="1:11" x14ac:dyDescent="0.35">
      <c r="A865" s="2">
        <f t="shared" si="340"/>
        <v>544</v>
      </c>
      <c r="B865" s="2">
        <f t="shared" si="356"/>
        <v>4.3</v>
      </c>
      <c r="C865" s="5" t="str">
        <f t="shared" si="314"/>
        <v xml:space="preserve">Informe Interactivo 10 - </v>
      </c>
      <c r="D865" s="6" t="str">
        <f t="shared" si="315"/>
        <v>AQUÍ SE COPIA EL LINK SIN EL ID DE FILTRO</v>
      </c>
      <c r="E865" s="4">
        <f t="shared" ref="E865:H865" si="362">+E864</f>
        <v>7</v>
      </c>
      <c r="F865" t="str">
        <f t="shared" si="362"/>
        <v>Informe Interactivo 10</v>
      </c>
      <c r="G865" t="str">
        <f t="shared" si="362"/>
        <v>Procesamiento</v>
      </c>
      <c r="H865" t="str">
        <f t="shared" si="362"/>
        <v>Valor de exportación (USD)</v>
      </c>
      <c r="K865" s="1" t="str">
        <f t="shared" si="317"/>
        <v xml:space="preserve">Informe Interactivo 10 - </v>
      </c>
    </row>
    <row r="866" spans="1:11" x14ac:dyDescent="0.35">
      <c r="A866" s="2">
        <f t="shared" si="340"/>
        <v>545</v>
      </c>
      <c r="B866" s="2">
        <f t="shared" si="356"/>
        <v>4.3</v>
      </c>
      <c r="C866" s="5" t="str">
        <f t="shared" si="314"/>
        <v xml:space="preserve">Informe Interactivo 10 - </v>
      </c>
      <c r="D866" s="6" t="str">
        <f t="shared" si="315"/>
        <v>AQUÍ SE COPIA EL LINK SIN EL ID DE FILTRO</v>
      </c>
      <c r="E866" s="4">
        <f t="shared" ref="E866:H866" si="363">+E865</f>
        <v>7</v>
      </c>
      <c r="F866" t="str">
        <f t="shared" si="363"/>
        <v>Informe Interactivo 10</v>
      </c>
      <c r="G866" t="str">
        <f t="shared" si="363"/>
        <v>Procesamiento</v>
      </c>
      <c r="H866" t="str">
        <f t="shared" si="363"/>
        <v>Valor de exportación (USD)</v>
      </c>
      <c r="K866" s="1" t="str">
        <f t="shared" si="317"/>
        <v xml:space="preserve">Informe Interactivo 10 - </v>
      </c>
    </row>
    <row r="867" spans="1:11" x14ac:dyDescent="0.35">
      <c r="A867" s="2">
        <f t="shared" si="340"/>
        <v>546</v>
      </c>
      <c r="B867" s="2">
        <f t="shared" si="356"/>
        <v>4.3</v>
      </c>
      <c r="C867" s="5" t="str">
        <f t="shared" si="314"/>
        <v xml:space="preserve">Informe Interactivo 10 - </v>
      </c>
      <c r="D867" s="6" t="str">
        <f t="shared" si="315"/>
        <v>AQUÍ SE COPIA EL LINK SIN EL ID DE FILTRO</v>
      </c>
      <c r="E867" s="4">
        <f t="shared" ref="E867:H867" si="364">+E866</f>
        <v>7</v>
      </c>
      <c r="F867" t="str">
        <f t="shared" si="364"/>
        <v>Informe Interactivo 10</v>
      </c>
      <c r="G867" t="str">
        <f t="shared" si="364"/>
        <v>Procesamiento</v>
      </c>
      <c r="H867" t="str">
        <f t="shared" si="364"/>
        <v>Valor de exportación (USD)</v>
      </c>
      <c r="K867" s="1" t="str">
        <f t="shared" si="317"/>
        <v xml:space="preserve">Informe Interactivo 10 - </v>
      </c>
    </row>
    <row r="868" spans="1:11" x14ac:dyDescent="0.35">
      <c r="A868" s="2">
        <f t="shared" si="340"/>
        <v>547</v>
      </c>
      <c r="B868" s="2">
        <f t="shared" si="356"/>
        <v>4.3</v>
      </c>
      <c r="C868" s="5" t="str">
        <f t="shared" si="314"/>
        <v xml:space="preserve">Informe Interactivo 10 - </v>
      </c>
      <c r="D868" s="6" t="str">
        <f t="shared" si="315"/>
        <v>AQUÍ SE COPIA EL LINK SIN EL ID DE FILTRO</v>
      </c>
      <c r="E868" s="4">
        <f t="shared" ref="E868:H868" si="365">+E867</f>
        <v>7</v>
      </c>
      <c r="F868" t="str">
        <f t="shared" si="365"/>
        <v>Informe Interactivo 10</v>
      </c>
      <c r="G868" t="str">
        <f t="shared" si="365"/>
        <v>Procesamiento</v>
      </c>
      <c r="H868" t="str">
        <f t="shared" si="365"/>
        <v>Valor de exportación (USD)</v>
      </c>
      <c r="K868" s="1" t="str">
        <f t="shared" si="317"/>
        <v xml:space="preserve">Informe Interactivo 10 - </v>
      </c>
    </row>
    <row r="869" spans="1:11" x14ac:dyDescent="0.35">
      <c r="A869" s="2">
        <f t="shared" si="340"/>
        <v>548</v>
      </c>
      <c r="B869" s="2">
        <f t="shared" si="356"/>
        <v>4.3</v>
      </c>
      <c r="C869" s="5" t="str">
        <f t="shared" si="314"/>
        <v xml:space="preserve">Informe Interactivo 10 - </v>
      </c>
      <c r="D869" s="6" t="str">
        <f t="shared" si="315"/>
        <v>AQUÍ SE COPIA EL LINK SIN EL ID DE FILTRO</v>
      </c>
      <c r="E869" s="4">
        <f t="shared" ref="E869:H869" si="366">+E868</f>
        <v>7</v>
      </c>
      <c r="F869" t="str">
        <f t="shared" si="366"/>
        <v>Informe Interactivo 10</v>
      </c>
      <c r="G869" t="str">
        <f t="shared" si="366"/>
        <v>Procesamiento</v>
      </c>
      <c r="H869" t="str">
        <f t="shared" si="366"/>
        <v>Valor de exportación (USD)</v>
      </c>
      <c r="K869" s="1" t="str">
        <f t="shared" si="317"/>
        <v xml:space="preserve">Informe Interactivo 10 - </v>
      </c>
    </row>
    <row r="870" spans="1:11" x14ac:dyDescent="0.35">
      <c r="A870" s="2">
        <f t="shared" si="340"/>
        <v>549</v>
      </c>
      <c r="B870" s="2">
        <f t="shared" si="356"/>
        <v>4.3</v>
      </c>
      <c r="C870" s="5" t="str">
        <f t="shared" si="314"/>
        <v xml:space="preserve">Informe Interactivo 10 - </v>
      </c>
      <c r="D870" s="6" t="str">
        <f t="shared" si="315"/>
        <v>AQUÍ SE COPIA EL LINK SIN EL ID DE FILTRO</v>
      </c>
      <c r="E870" s="4">
        <f t="shared" ref="E870:H870" si="367">+E869</f>
        <v>7</v>
      </c>
      <c r="F870" t="str">
        <f t="shared" si="367"/>
        <v>Informe Interactivo 10</v>
      </c>
      <c r="G870" t="str">
        <f t="shared" si="367"/>
        <v>Procesamiento</v>
      </c>
      <c r="H870" t="str">
        <f t="shared" si="367"/>
        <v>Valor de exportación (USD)</v>
      </c>
      <c r="K870" s="1" t="str">
        <f t="shared" si="317"/>
        <v xml:space="preserve">Informe Interactivo 10 - </v>
      </c>
    </row>
    <row r="871" spans="1:11" x14ac:dyDescent="0.35">
      <c r="A871" s="2">
        <f t="shared" si="340"/>
        <v>550</v>
      </c>
      <c r="B871" s="2">
        <f t="shared" si="356"/>
        <v>4.3</v>
      </c>
      <c r="C871" s="5" t="str">
        <f t="shared" si="314"/>
        <v xml:space="preserve">Informe Interactivo 10 - </v>
      </c>
      <c r="D871" s="6" t="str">
        <f t="shared" si="315"/>
        <v>AQUÍ SE COPIA EL LINK SIN EL ID DE FILTRO</v>
      </c>
      <c r="E871" s="4">
        <f t="shared" ref="E871:H871" si="368">+E870</f>
        <v>7</v>
      </c>
      <c r="F871" t="str">
        <f t="shared" si="368"/>
        <v>Informe Interactivo 10</v>
      </c>
      <c r="G871" t="str">
        <f t="shared" si="368"/>
        <v>Procesamiento</v>
      </c>
      <c r="H871" t="str">
        <f t="shared" si="368"/>
        <v>Valor de exportación (USD)</v>
      </c>
      <c r="K871" s="1" t="str">
        <f t="shared" si="317"/>
        <v xml:space="preserve">Informe Interactivo 10 - </v>
      </c>
    </row>
    <row r="872" spans="1:11" x14ac:dyDescent="0.35">
      <c r="A872" s="2">
        <f t="shared" si="340"/>
        <v>551</v>
      </c>
      <c r="B872" s="2">
        <f t="shared" si="356"/>
        <v>4.3</v>
      </c>
      <c r="C872" s="5" t="str">
        <f t="shared" si="314"/>
        <v xml:space="preserve">Informe Interactivo 10 - </v>
      </c>
      <c r="D872" s="6" t="str">
        <f t="shared" si="315"/>
        <v>AQUÍ SE COPIA EL LINK SIN EL ID DE FILTRO</v>
      </c>
      <c r="E872" s="4">
        <f t="shared" ref="E872:H872" si="369">+E871</f>
        <v>7</v>
      </c>
      <c r="F872" t="str">
        <f t="shared" si="369"/>
        <v>Informe Interactivo 10</v>
      </c>
      <c r="G872" t="str">
        <f t="shared" si="369"/>
        <v>Procesamiento</v>
      </c>
      <c r="H872" t="str">
        <f t="shared" si="369"/>
        <v>Valor de exportación (USD)</v>
      </c>
      <c r="K872" s="1" t="str">
        <f t="shared" si="317"/>
        <v xml:space="preserve">Informe Interactivo 10 - </v>
      </c>
    </row>
    <row r="873" spans="1:11" x14ac:dyDescent="0.35">
      <c r="A873" s="2">
        <f t="shared" si="340"/>
        <v>552</v>
      </c>
      <c r="B873" s="2">
        <f t="shared" si="356"/>
        <v>4.3</v>
      </c>
      <c r="C873" s="5" t="str">
        <f t="shared" si="314"/>
        <v xml:space="preserve">Informe Interactivo 10 - </v>
      </c>
      <c r="D873" s="6" t="str">
        <f t="shared" si="315"/>
        <v>AQUÍ SE COPIA EL LINK SIN EL ID DE FILTRO</v>
      </c>
      <c r="E873" s="4">
        <f t="shared" ref="E873:H873" si="370">+E872</f>
        <v>7</v>
      </c>
      <c r="F873" t="str">
        <f t="shared" si="370"/>
        <v>Informe Interactivo 10</v>
      </c>
      <c r="G873" t="str">
        <f t="shared" si="370"/>
        <v>Procesamiento</v>
      </c>
      <c r="H873" t="str">
        <f t="shared" si="370"/>
        <v>Valor de exportación (USD)</v>
      </c>
      <c r="K873" s="1" t="str">
        <f t="shared" si="317"/>
        <v xml:space="preserve">Informe Interactivo 10 - </v>
      </c>
    </row>
    <row r="874" spans="1:11" x14ac:dyDescent="0.35">
      <c r="A874" s="2">
        <f t="shared" si="340"/>
        <v>553</v>
      </c>
      <c r="B874" s="2">
        <f t="shared" si="356"/>
        <v>4.3</v>
      </c>
      <c r="C874" s="5" t="str">
        <f t="shared" si="314"/>
        <v xml:space="preserve">Informe Interactivo 10 - </v>
      </c>
      <c r="D874" s="6" t="str">
        <f t="shared" si="315"/>
        <v>AQUÍ SE COPIA EL LINK SIN EL ID DE FILTRO</v>
      </c>
      <c r="E874" s="4">
        <f t="shared" ref="E874:H874" si="371">+E873</f>
        <v>7</v>
      </c>
      <c r="F874" t="str">
        <f t="shared" si="371"/>
        <v>Informe Interactivo 10</v>
      </c>
      <c r="G874" t="str">
        <f t="shared" si="371"/>
        <v>Procesamiento</v>
      </c>
      <c r="H874" t="str">
        <f t="shared" si="371"/>
        <v>Valor de exportación (USD)</v>
      </c>
      <c r="K874" s="1" t="str">
        <f t="shared" si="317"/>
        <v xml:space="preserve">Informe Interactivo 10 - </v>
      </c>
    </row>
    <row r="875" spans="1:11" x14ac:dyDescent="0.35">
      <c r="A875" s="2">
        <f t="shared" si="340"/>
        <v>554</v>
      </c>
      <c r="B875" s="2">
        <f t="shared" si="356"/>
        <v>4.3</v>
      </c>
      <c r="C875" s="5" t="str">
        <f t="shared" si="314"/>
        <v xml:space="preserve">Informe Interactivo 10 - </v>
      </c>
      <c r="D875" s="6" t="str">
        <f t="shared" si="315"/>
        <v>AQUÍ SE COPIA EL LINK SIN EL ID DE FILTRO</v>
      </c>
      <c r="E875" s="4">
        <f t="shared" ref="E875:H875" si="372">+E874</f>
        <v>7</v>
      </c>
      <c r="F875" t="str">
        <f t="shared" si="372"/>
        <v>Informe Interactivo 10</v>
      </c>
      <c r="G875" t="str">
        <f t="shared" si="372"/>
        <v>Procesamiento</v>
      </c>
      <c r="H875" t="str">
        <f t="shared" si="372"/>
        <v>Valor de exportación (USD)</v>
      </c>
      <c r="K875" s="1" t="str">
        <f t="shared" si="317"/>
        <v xml:space="preserve">Informe Interactivo 10 - </v>
      </c>
    </row>
    <row r="876" spans="1:11" x14ac:dyDescent="0.35">
      <c r="A876" s="2">
        <f t="shared" si="340"/>
        <v>555</v>
      </c>
      <c r="B876" s="2">
        <f t="shared" si="356"/>
        <v>4.3</v>
      </c>
      <c r="C876" s="5" t="str">
        <f t="shared" si="314"/>
        <v xml:space="preserve">Informe Interactivo 10 - </v>
      </c>
      <c r="D876" s="6" t="str">
        <f t="shared" si="315"/>
        <v>AQUÍ SE COPIA EL LINK SIN EL ID DE FILTRO</v>
      </c>
      <c r="E876" s="4">
        <f t="shared" ref="E876:H876" si="373">+E875</f>
        <v>7</v>
      </c>
      <c r="F876" t="str">
        <f t="shared" si="373"/>
        <v>Informe Interactivo 10</v>
      </c>
      <c r="G876" t="str">
        <f t="shared" si="373"/>
        <v>Procesamiento</v>
      </c>
      <c r="H876" t="str">
        <f t="shared" si="373"/>
        <v>Valor de exportación (USD)</v>
      </c>
      <c r="K876" s="1" t="str">
        <f t="shared" si="317"/>
        <v xml:space="preserve">Informe Interactivo 10 - </v>
      </c>
    </row>
    <row r="877" spans="1:11" x14ac:dyDescent="0.35">
      <c r="A877" s="2">
        <f t="shared" si="340"/>
        <v>556</v>
      </c>
      <c r="B877" s="2">
        <f t="shared" si="356"/>
        <v>4.3</v>
      </c>
      <c r="C877" s="5" t="str">
        <f t="shared" si="314"/>
        <v xml:space="preserve">Informe Interactivo 10 - </v>
      </c>
      <c r="D877" s="6" t="str">
        <f t="shared" si="315"/>
        <v>AQUÍ SE COPIA EL LINK SIN EL ID DE FILTRO</v>
      </c>
      <c r="E877" s="4">
        <f t="shared" ref="E877:H877" si="374">+E876</f>
        <v>7</v>
      </c>
      <c r="F877" t="str">
        <f t="shared" si="374"/>
        <v>Informe Interactivo 10</v>
      </c>
      <c r="G877" t="str">
        <f t="shared" si="374"/>
        <v>Procesamiento</v>
      </c>
      <c r="H877" t="str">
        <f t="shared" si="374"/>
        <v>Valor de exportación (USD)</v>
      </c>
      <c r="K877" s="1" t="str">
        <f t="shared" si="317"/>
        <v xml:space="preserve">Informe Interactivo 10 - </v>
      </c>
    </row>
    <row r="878" spans="1:11" x14ac:dyDescent="0.35">
      <c r="A878" s="2">
        <f t="shared" si="340"/>
        <v>557</v>
      </c>
      <c r="B878" s="2">
        <f t="shared" si="356"/>
        <v>4.3</v>
      </c>
      <c r="C878" s="5" t="str">
        <f t="shared" si="314"/>
        <v xml:space="preserve">Informe Interactivo 10 - </v>
      </c>
      <c r="D878" s="6" t="str">
        <f t="shared" si="315"/>
        <v>AQUÍ SE COPIA EL LINK SIN EL ID DE FILTRO</v>
      </c>
      <c r="E878" s="4">
        <f t="shared" ref="E878:H878" si="375">+E877</f>
        <v>7</v>
      </c>
      <c r="F878" t="str">
        <f t="shared" si="375"/>
        <v>Informe Interactivo 10</v>
      </c>
      <c r="G878" t="str">
        <f t="shared" si="375"/>
        <v>Procesamiento</v>
      </c>
      <c r="H878" t="str">
        <f t="shared" si="375"/>
        <v>Valor de exportación (USD)</v>
      </c>
      <c r="K878" s="1" t="str">
        <f t="shared" si="317"/>
        <v xml:space="preserve">Informe Interactivo 10 - </v>
      </c>
    </row>
    <row r="879" spans="1:11" x14ac:dyDescent="0.35">
      <c r="A879" s="2">
        <f t="shared" si="340"/>
        <v>558</v>
      </c>
      <c r="B879" s="2">
        <f t="shared" si="356"/>
        <v>4.3</v>
      </c>
      <c r="C879" s="5" t="str">
        <f t="shared" si="314"/>
        <v xml:space="preserve">Informe Interactivo 10 - </v>
      </c>
      <c r="D879" s="6" t="str">
        <f t="shared" si="315"/>
        <v>AQUÍ SE COPIA EL LINK SIN EL ID DE FILTRO</v>
      </c>
      <c r="E879" s="4">
        <f t="shared" ref="E879:H879" si="376">+E878</f>
        <v>7</v>
      </c>
      <c r="F879" t="str">
        <f t="shared" si="376"/>
        <v>Informe Interactivo 10</v>
      </c>
      <c r="G879" t="str">
        <f t="shared" si="376"/>
        <v>Procesamiento</v>
      </c>
      <c r="H879" t="str">
        <f t="shared" si="376"/>
        <v>Valor de exportación (USD)</v>
      </c>
      <c r="K879" s="1" t="str">
        <f t="shared" si="317"/>
        <v xml:space="preserve">Informe Interactivo 10 - </v>
      </c>
    </row>
    <row r="880" spans="1:11" x14ac:dyDescent="0.35">
      <c r="A880" s="2">
        <f t="shared" si="340"/>
        <v>559</v>
      </c>
      <c r="B880" s="2">
        <f t="shared" si="356"/>
        <v>4.3</v>
      </c>
      <c r="C880" s="5" t="str">
        <f t="shared" si="314"/>
        <v xml:space="preserve">Informe Interactivo 10 - </v>
      </c>
      <c r="D880" s="6" t="str">
        <f t="shared" si="315"/>
        <v>AQUÍ SE COPIA EL LINK SIN EL ID DE FILTRO</v>
      </c>
      <c r="E880" s="4">
        <f t="shared" ref="E880:H880" si="377">+E879</f>
        <v>7</v>
      </c>
      <c r="F880" t="str">
        <f t="shared" si="377"/>
        <v>Informe Interactivo 10</v>
      </c>
      <c r="G880" t="str">
        <f t="shared" si="377"/>
        <v>Procesamiento</v>
      </c>
      <c r="H880" t="str">
        <f t="shared" si="377"/>
        <v>Valor de exportación (USD)</v>
      </c>
      <c r="K880" s="1" t="str">
        <f t="shared" si="317"/>
        <v xml:space="preserve">Informe Interactivo 10 - </v>
      </c>
    </row>
    <row r="881" spans="1:11" x14ac:dyDescent="0.35">
      <c r="A881" s="2">
        <f t="shared" si="340"/>
        <v>560</v>
      </c>
      <c r="B881" s="2">
        <f t="shared" si="356"/>
        <v>4.3</v>
      </c>
      <c r="C881" s="5" t="str">
        <f t="shared" si="314"/>
        <v xml:space="preserve">Informe Interactivo 10 - </v>
      </c>
      <c r="D881" s="6" t="str">
        <f t="shared" si="315"/>
        <v>AQUÍ SE COPIA EL LINK SIN EL ID DE FILTRO</v>
      </c>
      <c r="E881" s="4">
        <f t="shared" ref="E881:H881" si="378">+E880</f>
        <v>7</v>
      </c>
      <c r="F881" t="str">
        <f t="shared" si="378"/>
        <v>Informe Interactivo 10</v>
      </c>
      <c r="G881" t="str">
        <f t="shared" si="378"/>
        <v>Procesamiento</v>
      </c>
      <c r="H881" t="str">
        <f t="shared" si="378"/>
        <v>Valor de exportación (USD)</v>
      </c>
      <c r="K881" s="1" t="str">
        <f t="shared" si="317"/>
        <v xml:space="preserve">Informe Interactivo 10 - </v>
      </c>
    </row>
    <row r="882" spans="1:11" x14ac:dyDescent="0.35">
      <c r="A882" s="2">
        <f t="shared" si="340"/>
        <v>561</v>
      </c>
      <c r="B882" s="2">
        <f t="shared" si="356"/>
        <v>4.3</v>
      </c>
      <c r="C882" s="5" t="str">
        <f t="shared" si="314"/>
        <v xml:space="preserve">Informe Interactivo 10 - </v>
      </c>
      <c r="D882" s="6" t="str">
        <f t="shared" si="315"/>
        <v>AQUÍ SE COPIA EL LINK SIN EL ID DE FILTRO</v>
      </c>
      <c r="E882" s="4">
        <f t="shared" ref="E882:H882" si="379">+E881</f>
        <v>7</v>
      </c>
      <c r="F882" t="str">
        <f t="shared" si="379"/>
        <v>Informe Interactivo 10</v>
      </c>
      <c r="G882" t="str">
        <f t="shared" si="379"/>
        <v>Procesamiento</v>
      </c>
      <c r="H882" t="str">
        <f t="shared" si="379"/>
        <v>Valor de exportación (USD)</v>
      </c>
      <c r="K882" s="1" t="str">
        <f t="shared" si="317"/>
        <v xml:space="preserve">Informe Interactivo 10 - </v>
      </c>
    </row>
    <row r="883" spans="1:11" x14ac:dyDescent="0.35">
      <c r="A883" s="2">
        <f t="shared" si="340"/>
        <v>562</v>
      </c>
      <c r="B883" s="2">
        <f t="shared" si="356"/>
        <v>4.3</v>
      </c>
      <c r="C883" s="5" t="str">
        <f t="shared" si="314"/>
        <v xml:space="preserve">Informe Interactivo 10 - </v>
      </c>
      <c r="D883" s="6" t="str">
        <f t="shared" si="315"/>
        <v>AQUÍ SE COPIA EL LINK SIN EL ID DE FILTRO</v>
      </c>
      <c r="E883" s="4">
        <f t="shared" ref="E883:H883" si="380">+E882</f>
        <v>7</v>
      </c>
      <c r="F883" t="str">
        <f t="shared" si="380"/>
        <v>Informe Interactivo 10</v>
      </c>
      <c r="G883" t="str">
        <f t="shared" si="380"/>
        <v>Procesamiento</v>
      </c>
      <c r="H883" t="str">
        <f t="shared" si="380"/>
        <v>Valor de exportación (USD)</v>
      </c>
      <c r="K883" s="1" t="str">
        <f t="shared" si="317"/>
        <v xml:space="preserve">Informe Interactivo 10 - </v>
      </c>
    </row>
    <row r="884" spans="1:11" x14ac:dyDescent="0.35">
      <c r="A884" s="2">
        <f t="shared" si="340"/>
        <v>563</v>
      </c>
      <c r="B884" s="2">
        <f t="shared" si="356"/>
        <v>4.3</v>
      </c>
      <c r="C884" s="5" t="str">
        <f t="shared" si="314"/>
        <v xml:space="preserve">Informe Interactivo 10 - </v>
      </c>
      <c r="D884" s="6" t="str">
        <f t="shared" si="315"/>
        <v>AQUÍ SE COPIA EL LINK SIN EL ID DE FILTRO</v>
      </c>
      <c r="E884" s="4">
        <f t="shared" ref="E884:H884" si="381">+E883</f>
        <v>7</v>
      </c>
      <c r="F884" t="str">
        <f t="shared" si="381"/>
        <v>Informe Interactivo 10</v>
      </c>
      <c r="G884" t="str">
        <f t="shared" si="381"/>
        <v>Procesamiento</v>
      </c>
      <c r="H884" t="str">
        <f t="shared" si="381"/>
        <v>Valor de exportación (USD)</v>
      </c>
      <c r="K884" s="1" t="str">
        <f t="shared" si="317"/>
        <v xml:space="preserve">Informe Interactivo 10 - </v>
      </c>
    </row>
    <row r="885" spans="1:11" x14ac:dyDescent="0.35">
      <c r="A885" s="2">
        <f t="shared" si="340"/>
        <v>564</v>
      </c>
      <c r="B885" s="2">
        <f t="shared" si="356"/>
        <v>4.3</v>
      </c>
      <c r="C885" s="5" t="str">
        <f t="shared" si="314"/>
        <v xml:space="preserve">Informe Interactivo 10 - </v>
      </c>
      <c r="D885" s="6" t="str">
        <f t="shared" si="315"/>
        <v>AQUÍ SE COPIA EL LINK SIN EL ID DE FILTRO</v>
      </c>
      <c r="E885" s="4">
        <f t="shared" ref="E885:H885" si="382">+E884</f>
        <v>7</v>
      </c>
      <c r="F885" t="str">
        <f t="shared" si="382"/>
        <v>Informe Interactivo 10</v>
      </c>
      <c r="G885" t="str">
        <f t="shared" si="382"/>
        <v>Procesamiento</v>
      </c>
      <c r="H885" t="str">
        <f t="shared" si="382"/>
        <v>Valor de exportación (USD)</v>
      </c>
      <c r="K885" s="1" t="str">
        <f t="shared" si="317"/>
        <v xml:space="preserve">Informe Interactivo 10 - </v>
      </c>
    </row>
    <row r="886" spans="1:11" x14ac:dyDescent="0.35">
      <c r="A886" s="2">
        <f t="shared" si="340"/>
        <v>565</v>
      </c>
      <c r="B886" s="2">
        <f t="shared" si="356"/>
        <v>4.3</v>
      </c>
      <c r="C886" s="5" t="str">
        <f t="shared" ref="C886:C890" si="383">+F886&amp;" - "&amp;J886</f>
        <v xml:space="preserve">Informe Interactivo 10 - </v>
      </c>
      <c r="D886" s="6" t="str">
        <f t="shared" ref="D886:D890" si="384">+"AQUÍ SE COPIA EL LINK SIN EL ID DE FILTRO"&amp;I886</f>
        <v>AQUÍ SE COPIA EL LINK SIN EL ID DE FILTRO</v>
      </c>
      <c r="E886" s="4">
        <f t="shared" ref="E886:H886" si="385">+E885</f>
        <v>7</v>
      </c>
      <c r="F886" t="str">
        <f t="shared" si="385"/>
        <v>Informe Interactivo 10</v>
      </c>
      <c r="G886" t="str">
        <f t="shared" si="385"/>
        <v>Procesamiento</v>
      </c>
      <c r="H886" t="str">
        <f t="shared" si="385"/>
        <v>Valor de exportación (USD)</v>
      </c>
      <c r="K886" s="1" t="str">
        <f t="shared" ref="K886:K890" si="386">+HYPERLINK(D886,C886)</f>
        <v xml:space="preserve">Informe Interactivo 10 - </v>
      </c>
    </row>
    <row r="887" spans="1:11" x14ac:dyDescent="0.35">
      <c r="A887" s="2">
        <f t="shared" si="340"/>
        <v>566</v>
      </c>
      <c r="B887" s="2">
        <f t="shared" si="356"/>
        <v>4.3</v>
      </c>
      <c r="C887" s="5" t="str">
        <f t="shared" si="383"/>
        <v xml:space="preserve">Informe Interactivo 10 - </v>
      </c>
      <c r="D887" s="6" t="str">
        <f t="shared" si="384"/>
        <v>AQUÍ SE COPIA EL LINK SIN EL ID DE FILTRO</v>
      </c>
      <c r="E887" s="4">
        <f t="shared" ref="E887:H887" si="387">+E886</f>
        <v>7</v>
      </c>
      <c r="F887" t="str">
        <f t="shared" si="387"/>
        <v>Informe Interactivo 10</v>
      </c>
      <c r="G887" t="str">
        <f t="shared" si="387"/>
        <v>Procesamiento</v>
      </c>
      <c r="H887" t="str">
        <f t="shared" si="387"/>
        <v>Valor de exportación (USD)</v>
      </c>
      <c r="K887" s="1" t="str">
        <f t="shared" si="386"/>
        <v xml:space="preserve">Informe Interactivo 10 - </v>
      </c>
    </row>
    <row r="888" spans="1:11" x14ac:dyDescent="0.35">
      <c r="A888" s="2">
        <f t="shared" si="340"/>
        <v>567</v>
      </c>
      <c r="B888" s="2">
        <f t="shared" si="356"/>
        <v>4.3</v>
      </c>
      <c r="C888" s="5" t="str">
        <f t="shared" si="383"/>
        <v xml:space="preserve">Informe Interactivo 10 - </v>
      </c>
      <c r="D888" s="6" t="str">
        <f t="shared" si="384"/>
        <v>AQUÍ SE COPIA EL LINK SIN EL ID DE FILTRO</v>
      </c>
      <c r="E888" s="4">
        <f t="shared" ref="E888:H888" si="388">+E887</f>
        <v>7</v>
      </c>
      <c r="F888" t="str">
        <f t="shared" si="388"/>
        <v>Informe Interactivo 10</v>
      </c>
      <c r="G888" t="str">
        <f t="shared" si="388"/>
        <v>Procesamiento</v>
      </c>
      <c r="H888" t="str">
        <f t="shared" si="388"/>
        <v>Valor de exportación (USD)</v>
      </c>
      <c r="K888" s="1" t="str">
        <f t="shared" si="386"/>
        <v xml:space="preserve">Informe Interactivo 10 - </v>
      </c>
    </row>
    <row r="889" spans="1:11" x14ac:dyDescent="0.35">
      <c r="A889" s="2">
        <f t="shared" si="340"/>
        <v>568</v>
      </c>
      <c r="B889" s="2">
        <f t="shared" si="356"/>
        <v>4.3</v>
      </c>
      <c r="C889" s="5" t="str">
        <f t="shared" si="383"/>
        <v xml:space="preserve">Informe Interactivo 10 - </v>
      </c>
      <c r="D889" s="6" t="str">
        <f t="shared" si="384"/>
        <v>AQUÍ SE COPIA EL LINK SIN EL ID DE FILTRO</v>
      </c>
      <c r="E889" s="4">
        <f t="shared" ref="E889:H889" si="389">+E888</f>
        <v>7</v>
      </c>
      <c r="F889" t="str">
        <f t="shared" si="389"/>
        <v>Informe Interactivo 10</v>
      </c>
      <c r="G889" t="str">
        <f t="shared" si="389"/>
        <v>Procesamiento</v>
      </c>
      <c r="H889" t="str">
        <f t="shared" si="389"/>
        <v>Valor de exportación (USD)</v>
      </c>
      <c r="K889" s="1" t="str">
        <f t="shared" si="386"/>
        <v xml:space="preserve">Informe Interactivo 10 - </v>
      </c>
    </row>
    <row r="890" spans="1:11" x14ac:dyDescent="0.35">
      <c r="A890" s="2">
        <f t="shared" si="340"/>
        <v>569</v>
      </c>
      <c r="B890" s="2">
        <f t="shared" si="356"/>
        <v>4.3</v>
      </c>
      <c r="C890" s="5" t="str">
        <f t="shared" si="383"/>
        <v xml:space="preserve">Informe Interactivo 10 - </v>
      </c>
      <c r="D890" s="6" t="str">
        <f t="shared" si="384"/>
        <v>AQUÍ SE COPIA EL LINK SIN EL ID DE FILTRO</v>
      </c>
      <c r="E890" s="4">
        <f t="shared" ref="E890:H890" si="390">+E889</f>
        <v>7</v>
      </c>
      <c r="F890" t="str">
        <f t="shared" si="390"/>
        <v>Informe Interactivo 10</v>
      </c>
      <c r="G890" t="str">
        <f t="shared" si="390"/>
        <v>Procesamiento</v>
      </c>
      <c r="H890" t="str">
        <f t="shared" si="390"/>
        <v>Valor de exportación (USD)</v>
      </c>
      <c r="K890" s="1" t="str">
        <f t="shared" si="386"/>
        <v xml:space="preserve">Informe Interactivo 10 - 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2021-05-31T16:17:46Z</dcterms:modified>
</cp:coreProperties>
</file>