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bajado\Data_I\Semanario_AP\Tabla_Elevación\"/>
    </mc:Choice>
  </mc:AlternateContent>
  <xr:revisionPtr revIDLastSave="0" documentId="13_ncr:1_{10E507FD-91C5-4117-9B27-E7059CAB12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evación" sheetId="1" r:id="rId1"/>
    <sheet name="Tabla_Base" sheetId="2" r:id="rId2"/>
  </sheets>
  <definedNames>
    <definedName name="_xlnm._FilterDatabase" localSheetId="0" hidden="1">Elevación!$A$1:$D$121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<sst xmlns="http://schemas.openxmlformats.org/spreadsheetml/2006/main" count="503" uniqueCount="259">
  <si>
    <t>Codigo AP</t>
  </si>
  <si>
    <t>WDPA-045</t>
  </si>
  <si>
    <t>WDPA-043</t>
  </si>
  <si>
    <t>WDPA-033</t>
  </si>
  <si>
    <t>WDPA-014</t>
  </si>
  <si>
    <t>WDPA-040</t>
  </si>
  <si>
    <t>WDPA-051</t>
  </si>
  <si>
    <t>WDPA-042</t>
  </si>
  <si>
    <t>WDPA-022</t>
  </si>
  <si>
    <t>WDPA-058</t>
  </si>
  <si>
    <t>WDPA-010</t>
  </si>
  <si>
    <t>WDPA-056</t>
  </si>
  <si>
    <t>WDPA-027</t>
  </si>
  <si>
    <t>WDPA-091</t>
  </si>
  <si>
    <t>WDPA-028</t>
  </si>
  <si>
    <t>WDPA-009</t>
  </si>
  <si>
    <t>WDPA-044</t>
  </si>
  <si>
    <t>WDPA-055</t>
  </si>
  <si>
    <t>WDPA-046</t>
  </si>
  <si>
    <t>WDPA-035</t>
  </si>
  <si>
    <t>WDPA-039</t>
  </si>
  <si>
    <t>WDPA-026</t>
  </si>
  <si>
    <t>WDPA-097</t>
  </si>
  <si>
    <t>WDPA-032</t>
  </si>
  <si>
    <t>WDPA-030</t>
  </si>
  <si>
    <t>WDPA-031</t>
  </si>
  <si>
    <t>WDPA-057</t>
  </si>
  <si>
    <t>WDPA-060</t>
  </si>
  <si>
    <t>WDPA-050</t>
  </si>
  <si>
    <t>WDPA-053</t>
  </si>
  <si>
    <t>WDPA-041</t>
  </si>
  <si>
    <t>WDPA-037</t>
  </si>
  <si>
    <t>WDPA-103</t>
  </si>
  <si>
    <t>WDPA-093</t>
  </si>
  <si>
    <t>WDPA-084</t>
  </si>
  <si>
    <t>WDPA-087</t>
  </si>
  <si>
    <t>WDPA-096</t>
  </si>
  <si>
    <t>WDPA-106</t>
  </si>
  <si>
    <t>WDPA-099</t>
  </si>
  <si>
    <t>WDPA-149</t>
  </si>
  <si>
    <t>WDPA-088</t>
  </si>
  <si>
    <t>WDPA-090</t>
  </si>
  <si>
    <t>WDPA-085</t>
  </si>
  <si>
    <t>WDPA-105</t>
  </si>
  <si>
    <t>WDPA-069</t>
  </si>
  <si>
    <t>WDPA-108</t>
  </si>
  <si>
    <t>WDPA-109</t>
  </si>
  <si>
    <t>WDPA-074</t>
  </si>
  <si>
    <t>WDPA-102</t>
  </si>
  <si>
    <t>WDPA-112</t>
  </si>
  <si>
    <t>WDPA-068</t>
  </si>
  <si>
    <t>WDPA-071</t>
  </si>
  <si>
    <t>WDPA-101</t>
  </si>
  <si>
    <t>WDPA-067</t>
  </si>
  <si>
    <t>WDPA-098</t>
  </si>
  <si>
    <t>WDPA-070</t>
  </si>
  <si>
    <t>WDPA-089</t>
  </si>
  <si>
    <t>WDPA-148</t>
  </si>
  <si>
    <t>WDPA-086</t>
  </si>
  <si>
    <t>WDPA-072</t>
  </si>
  <si>
    <t>WDPA-077</t>
  </si>
  <si>
    <t>WDPA-075</t>
  </si>
  <si>
    <t>WDPA-113</t>
  </si>
  <si>
    <t>WDPA-095</t>
  </si>
  <si>
    <t>WDPA-092</t>
  </si>
  <si>
    <t>WDPA-094</t>
  </si>
  <si>
    <t>WDPA-076</t>
  </si>
  <si>
    <t>WDPA-119</t>
  </si>
  <si>
    <t>WDPA-107</t>
  </si>
  <si>
    <t>WDPA-061</t>
  </si>
  <si>
    <t>WDPA-155</t>
  </si>
  <si>
    <t>WDPA-118</t>
  </si>
  <si>
    <t>WDPA-157</t>
  </si>
  <si>
    <t>WDPA-146</t>
  </si>
  <si>
    <t>WDPA-150</t>
  </si>
  <si>
    <t>WDPA-153</t>
  </si>
  <si>
    <t>WDPA-145</t>
  </si>
  <si>
    <t>WDPA-120</t>
  </si>
  <si>
    <t>WDPA-152</t>
  </si>
  <si>
    <t>WDPA-140</t>
  </si>
  <si>
    <t>WDPA-136</t>
  </si>
  <si>
    <t>WDPA-128</t>
  </si>
  <si>
    <t>WDPA-141</t>
  </si>
  <si>
    <t>WDPA-137</t>
  </si>
  <si>
    <t>WDPA-139</t>
  </si>
  <si>
    <t>WDPA-138</t>
  </si>
  <si>
    <t>WDPA-158</t>
  </si>
  <si>
    <t>WDPA-008</t>
  </si>
  <si>
    <t>WDPA-007</t>
  </si>
  <si>
    <t>WDPA-001</t>
  </si>
  <si>
    <t>WDPA-063</t>
  </si>
  <si>
    <t>WDPA-064</t>
  </si>
  <si>
    <t>WDPA-025</t>
  </si>
  <si>
    <t>WDPA-161</t>
  </si>
  <si>
    <t>WDPA-163</t>
  </si>
  <si>
    <t>WDPA-164</t>
  </si>
  <si>
    <t>WDPA-162</t>
  </si>
  <si>
    <t>WDPA-172</t>
  </si>
  <si>
    <t>WDPA-175</t>
  </si>
  <si>
    <t>WDPA-178</t>
  </si>
  <si>
    <t>WDPA-180</t>
  </si>
  <si>
    <t>WDPA-182</t>
  </si>
  <si>
    <t>WDPA-183</t>
  </si>
  <si>
    <t>WDPA-185</t>
  </si>
  <si>
    <t>WDPA-186</t>
  </si>
  <si>
    <t>WDPA-192</t>
  </si>
  <si>
    <t>WDPA-194</t>
  </si>
  <si>
    <t>WDPA-196</t>
  </si>
  <si>
    <t>WDPA-100</t>
  </si>
  <si>
    <t>WDPA-159</t>
  </si>
  <si>
    <t>WDPA-184</t>
  </si>
  <si>
    <t>WDPA-049</t>
  </si>
  <si>
    <t>WDPA-048</t>
  </si>
  <si>
    <t>WDPA-110</t>
  </si>
  <si>
    <t>WDPA-052</t>
  </si>
  <si>
    <t>WDPA-047</t>
  </si>
  <si>
    <t>WDPA-054</t>
  </si>
  <si>
    <t>WDPA-200</t>
  </si>
  <si>
    <t>WDPA-059</t>
  </si>
  <si>
    <t>WDPA-190</t>
  </si>
  <si>
    <t>WDPA-191</t>
  </si>
  <si>
    <t>Name_AP</t>
  </si>
  <si>
    <t>Designa</t>
  </si>
  <si>
    <t>cod_AP</t>
  </si>
  <si>
    <t>Ha_AP</t>
  </si>
  <si>
    <t>ID_AP_Data</t>
  </si>
  <si>
    <t>Observ</t>
  </si>
  <si>
    <t>Chiloé</t>
  </si>
  <si>
    <t>Parque Nacional</t>
  </si>
  <si>
    <t>Conguillío</t>
  </si>
  <si>
    <t>Bosque Fray Jorge</t>
  </si>
  <si>
    <t>El Morado</t>
  </si>
  <si>
    <t>Monumento Natural</t>
  </si>
  <si>
    <t>Huerquehue</t>
  </si>
  <si>
    <t>Isla Guamblin</t>
  </si>
  <si>
    <t>Tolhuaca</t>
  </si>
  <si>
    <t>Laguna de Los Cisnes</t>
  </si>
  <si>
    <t>Torres del Paine</t>
  </si>
  <si>
    <t>Salar de Surire</t>
  </si>
  <si>
    <t>Alberto D'Agostini</t>
  </si>
  <si>
    <t>Nevado Tres Cruces</t>
  </si>
  <si>
    <t>Villarrica - Parque Nacional</t>
  </si>
  <si>
    <t>Volcan Isluga</t>
  </si>
  <si>
    <t>Quebrada Cardones</t>
  </si>
  <si>
    <t>Alerce Costero</t>
  </si>
  <si>
    <t>Cabo de Hornos</t>
  </si>
  <si>
    <t>Alerce Andino</t>
  </si>
  <si>
    <t>La Campana</t>
  </si>
  <si>
    <t>Laguna del Laja</t>
  </si>
  <si>
    <t>Lauca</t>
  </si>
  <si>
    <t>Mocho - Choshuenco</t>
  </si>
  <si>
    <t>Reserva Nacional</t>
  </si>
  <si>
    <t>Llanos del Challe</t>
  </si>
  <si>
    <t>Llullaillaco</t>
  </si>
  <si>
    <t>Morro Moreno</t>
  </si>
  <si>
    <t>Pali Aike</t>
  </si>
  <si>
    <t>Pan de Azúcar</t>
  </si>
  <si>
    <t>Puyehue</t>
  </si>
  <si>
    <t>Queulat</t>
  </si>
  <si>
    <t>Nahuelbuta</t>
  </si>
  <si>
    <t>Palmas de Cocalán</t>
  </si>
  <si>
    <t>Río Simpsom</t>
  </si>
  <si>
    <t>Alto Biobío</t>
  </si>
  <si>
    <t>Reserva Forestal</t>
  </si>
  <si>
    <t>Altos de Lircay</t>
  </si>
  <si>
    <t>Altos de Pemehue</t>
  </si>
  <si>
    <t>China Muerta</t>
  </si>
  <si>
    <t>Coyhaique</t>
  </si>
  <si>
    <t>Futaleufú</t>
  </si>
  <si>
    <t>Río Cruces y Chorocomayo</t>
  </si>
  <si>
    <t>Santuario de la Naturaleza</t>
  </si>
  <si>
    <t>Nonguén</t>
  </si>
  <si>
    <t>Ñuble</t>
  </si>
  <si>
    <t>Isla Mocha</t>
  </si>
  <si>
    <t>Katalalixar</t>
  </si>
  <si>
    <t>La Chimba</t>
  </si>
  <si>
    <t>Lago Carlota</t>
  </si>
  <si>
    <t>Lago Las Torres</t>
  </si>
  <si>
    <t>Lago Peñuelas</t>
  </si>
  <si>
    <t>Lago Rosselot</t>
  </si>
  <si>
    <t>Laguna Parrillar</t>
  </si>
  <si>
    <t>Pampa del Tamarugal</t>
  </si>
  <si>
    <t>Las Chinchillas</t>
  </si>
  <si>
    <t>Las Guaitecas</t>
  </si>
  <si>
    <t>Las Vicuñas</t>
  </si>
  <si>
    <t>Llanquihue</t>
  </si>
  <si>
    <t>Los Flamencos</t>
  </si>
  <si>
    <t>Los Huemules de Niblinto</t>
  </si>
  <si>
    <t>Predio Los Huemules del Niblinto</t>
  </si>
  <si>
    <t>Ralco</t>
  </si>
  <si>
    <t>Río Blanco</t>
  </si>
  <si>
    <t>Río Los Cipreses</t>
  </si>
  <si>
    <t>Río Clarillo</t>
  </si>
  <si>
    <t>Magallanes</t>
  </si>
  <si>
    <t>Malalcahuello</t>
  </si>
  <si>
    <t>Malleco</t>
  </si>
  <si>
    <t>Nalcas</t>
  </si>
  <si>
    <t>Roblería del Cobre de Loncha</t>
  </si>
  <si>
    <t>Salar de Huasco</t>
  </si>
  <si>
    <t>Trapananda</t>
  </si>
  <si>
    <t>Villarrica - Reserva Forestal</t>
  </si>
  <si>
    <t>Alto Huemul</t>
  </si>
  <si>
    <t>Quebrada de Chacarilla</t>
  </si>
  <si>
    <t>Paposo Norte</t>
  </si>
  <si>
    <t>Península de Hualpén</t>
  </si>
  <si>
    <t>Alerzales existentes en el Fundo Potrero de Anay</t>
  </si>
  <si>
    <t>Estero Quitralco</t>
  </si>
  <si>
    <t>Predio El Morrillo</t>
  </si>
  <si>
    <t>Valle de La Luna y parte de la Sierra de Orbate</t>
  </si>
  <si>
    <t>Parque Pumalín</t>
  </si>
  <si>
    <t>Los Nogales</t>
  </si>
  <si>
    <t>Predio Cascada de las Ánimas</t>
  </si>
  <si>
    <t>Serranía el Ciprés</t>
  </si>
  <si>
    <t>Yerba Loca</t>
  </si>
  <si>
    <t>Predios San Francisco de Lagunilla y Quillayal</t>
  </si>
  <si>
    <t>Horcón de Piedra (Fundo Rinconada de Chocalán)</t>
  </si>
  <si>
    <t>Predio Sector "Altos de Cantillana - Horcón de Piedra y Roblería Cajón de Lisboa"</t>
  </si>
  <si>
    <t>San Juan de Piche</t>
  </si>
  <si>
    <t>Francisco Coloane - Área Marina Costera Protegida</t>
  </si>
  <si>
    <t>Área Marina Costera Protegida</t>
  </si>
  <si>
    <t>Lafken Mapu Lahual</t>
  </si>
  <si>
    <t>Punta Morro - Desembocadura río Copiapó - Isla grande de Atacama</t>
  </si>
  <si>
    <t>Isla Chañaral</t>
  </si>
  <si>
    <t>Reserva Marina</t>
  </si>
  <si>
    <t>eliminar - muy pequeña</t>
  </si>
  <si>
    <t>Islas Choros - Damas</t>
  </si>
  <si>
    <t>Francisco Coloane - Parque Marino</t>
  </si>
  <si>
    <t>Parque Marino</t>
  </si>
  <si>
    <t>Pitipalena-Añihue</t>
  </si>
  <si>
    <t>Cajón del Río Achibueno</t>
  </si>
  <si>
    <t>El Ajial</t>
  </si>
  <si>
    <t>Estero Derecho</t>
  </si>
  <si>
    <t>Quebrada de La Plata</t>
  </si>
  <si>
    <t>Quebrada Llau Llau</t>
  </si>
  <si>
    <t>Cerro Poqui</t>
  </si>
  <si>
    <t>Raja de Manquehua - Poza Azul</t>
  </si>
  <si>
    <t>Seno Almirantazgo</t>
  </si>
  <si>
    <t>Melimoyu</t>
  </si>
  <si>
    <t>Tortel</t>
  </si>
  <si>
    <t>Patagonia</t>
  </si>
  <si>
    <t>Laguna Tebenquiche</t>
  </si>
  <si>
    <t>El Zaino - Laguna El Copín</t>
  </si>
  <si>
    <t>Bahía Lomas</t>
  </si>
  <si>
    <t>Lago Palena</t>
  </si>
  <si>
    <t>Yendegaia</t>
  </si>
  <si>
    <t>Pumalín Douglas Tompkins</t>
  </si>
  <si>
    <t>Hornopirén</t>
  </si>
  <si>
    <t>Corcovado</t>
  </si>
  <si>
    <t>Cerro Castillo</t>
  </si>
  <si>
    <t>Isla Magdalena</t>
  </si>
  <si>
    <t>Vicente Pérez Rosales</t>
  </si>
  <si>
    <t>Laguna San Rafael</t>
  </si>
  <si>
    <t>Humedales de la cuenca de Chepu</t>
  </si>
  <si>
    <t>Bernardo O'Higgins</t>
  </si>
  <si>
    <t>Kawésqar - Parque Nacional</t>
  </si>
  <si>
    <t>Kawésqar - Reserva Nacional</t>
  </si>
  <si>
    <t>Elevación máxima</t>
  </si>
  <si>
    <t>Elevación mínima</t>
  </si>
  <si>
    <t>Elevación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</si>
</sst>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32D51-C76C-4C34-8726-B2622D5678A3}" name="Tabla2" displayName="Tabla2" ref="A1:I121" totalsRowShown="0" headerRowDxfId="5" headerRowBorderDxfId="4" tableBorderDxfId="3">
  <autoFilter ref="A1:I121" xr:uid="{F0832D51-C76C-4C34-8726-B2622D5678A3}"/>
  <tableColumns count="9">
    <tableColumn id="1" xr3:uid="{BC9984DA-455A-4B49-8393-D07A1B9A75C4}" name="Codigo AP"/>
    <tableColumn id="2" xr3:uid="{C5BEB750-8503-4475-AFAD-39D2A764779F}" name="Elevación mínima" dataDxfId="2"/>
    <tableColumn id="3" xr3:uid="{AF4F6EB8-B710-4AB2-91F4-32AE169B1920}" name="Elevación media" dataDxfId="1"/>
    <tableColumn id="4" xr3:uid="{7FD91EAF-A980-4455-B6BB-604CFA6CE44D}" name="Elevación máxima" dataDxfId="0"/>
    <tableColumn id="5" xr3:uid="{C719E90E-1B93-4877-99BB-FDD7B0CE89CF}" name="Name_AP">
      <calculatedColumnFormula>VLOOKUP(A2,Tabla1[[#This Row],[Name_AP]:[ID_AP_Data]],1,1)</calculatedColumnFormula>
    </tableColumn>
    <tableColumn id="6" xr3:uid="{2F6DED93-BA52-43A9-B6F1-FC97EE0F0B7F}" name="Designa">
      <calculatedColumnFormula>VLOOKUP(A2,Tabla1[[#This Row],[Name_AP]:[ID_AP_Data]],2,1)</calculatedColumnFormula>
    </tableColumn>
    <tableColumn id="7" xr3:uid="{6E878BA0-C0EB-49B9-A460-3BDDB46DE453}" name="cod_AP">
      <calculatedColumnFormula>VLOOKUP(A2,Tabla1[[#This Row],[Name_AP]:[ID_AP_Data]],3,1)</calculatedColumnFormula>
    </tableColumn>
    <tableColumn id="8" xr3:uid="{3ECA5CEC-7967-4A4F-BEB5-FA554DACB8E9}" name="Ha_AP">
      <calculatedColumnFormula>VLOOKUP(A2,Tabla1[[#This Row],[Name_AP]:[ID_AP_Data]],4,1)</calculatedColumnFormula>
    </tableColumn>
    <tableColumn id="9" xr3:uid="{5A828FAB-1146-4E61-9F95-289540338574}" name="ID_AP_Data">
      <calculatedColumnFormula>VLOOKUP(A2,Tabla1[[#This Row],[Name_AP]:[ID_AP_Data]],5,1)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0B985-1614-447C-9676-B0E83A457BC0}" name="Tabla1" displayName="Tabla1" ref="A1:F121" totalsRowShown="0">
  <autoFilter ref="A1:F121" xr:uid="{2510B985-1614-447C-9676-B0E83A457BC0}"/>
  <sortState xmlns:xlrd2="http://schemas.microsoft.com/office/spreadsheetml/2017/richdata2" ref="A2:F121">
    <sortCondition ref="C1:C121"/>
  </sortState>
  <tableColumns count="6">
    <tableColumn id="1" xr3:uid="{2C42EEF3-D581-4557-B264-6FD9BB964F4D}" name="Name_AP"/>
    <tableColumn id="2" xr3:uid="{E1BF405E-E8A9-4EB1-807C-35588BF7D87A}" name="Designa"/>
    <tableColumn id="3" xr3:uid="{7033D368-68FA-4399-8491-E51A257579D1}" name="cod_AP"/>
    <tableColumn id="4" xr3:uid="{49B3EA18-37E1-4B77-8CEA-66FDA037B4CC}" name="Ha_AP"/>
    <tableColumn id="5" xr3:uid="{E653CB75-2DBE-4D78-A49A-DF9B09A90DA7}" name="ID_AP_Data"/>
    <tableColumn id="6" xr3:uid="{A69DF045-1E84-48DB-975D-AD8AC965914A}" name="Observ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L3" sqref="L3"/>
    </sheetView>
  </sheetViews>
  <sheetFormatPr baseColWidth="10" defaultColWidth="8.88671875" defaultRowHeight="14.4" x14ac:dyDescent="0.3"/>
  <cols>
    <col min="1" max="1" width="11.5546875" customWidth="1"/>
    <col min="2" max="2" width="17.6640625" customWidth="1"/>
    <col min="3" max="3" width="16.5546875" customWidth="1"/>
    <col min="4" max="4" width="20.21875" customWidth="1"/>
    <col min="5" max="5" width="44" customWidth="1"/>
    <col min="6" max="6" width="26.33203125" bestFit="1" customWidth="1"/>
    <col min="7" max="7" width="13.109375" customWidth="1"/>
    <col min="9" max="9" width="12.88671875" customWidth="1"/>
  </cols>
  <sheetData>
    <row r="1" spans="1:9" x14ac:dyDescent="0.3">
      <c r="A1" s="2" t="s">
        <v>0</v>
      </c>
      <c r="B1" s="2" t="s">
        <v>257</v>
      </c>
      <c r="C1" s="2" t="s">
        <v>258</v>
      </c>
      <c r="D1" s="2" t="s">
        <v>256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</row>
    <row r="2" spans="1:9" x14ac:dyDescent="0.3">
      <c r="A2" t="s">
        <v>89</v>
      </c>
      <c r="B2" s="1">
        <v>1</v>
      </c>
      <c r="C2" s="1">
        <v>5.4503715591529147</v>
      </c>
      <c r="D2" s="1">
        <v>91</v>
      </c>
      <c r="E2" t="str">
        <f>VLOOKUP(A2,Tabla1[[#This Row],[Name_AP]:[ID_AP_Data]],1,1)</f>
        <v>Punta Morro - Desembocadura río Copiapó - Isla grande de Atacama</v>
      </c>
      <c r="F2" t="str">
        <f>VLOOKUP(A2,Tabla1[[#This Row],[Name_AP]:[ID_AP_Data]],2,1)</f>
        <v>Área Marina Costera Protegida</v>
      </c>
      <c r="G2" t="str">
        <f>VLOOKUP(A2,Tabla1[[#This Row],[Name_AP]:[ID_AP_Data]],3,1)</f>
        <v>WDPA-001</v>
      </c>
      <c r="H2">
        <f>VLOOKUP(A2,Tabla1[[#This Row],[Name_AP]:[ID_AP_Data]],4,1)</f>
        <v>3455.169637</v>
      </c>
      <c r="I2">
        <f>VLOOKUP(A2,Tabla1[[#This Row],[Name_AP]:[ID_AP_Data]],5,1)</f>
        <v>133</v>
      </c>
    </row>
    <row r="3" spans="1:9" x14ac:dyDescent="0.3">
      <c r="A3" t="s">
        <v>88</v>
      </c>
      <c r="B3" s="1">
        <v>1</v>
      </c>
      <c r="C3" s="1">
        <v>8.8472676999199624</v>
      </c>
      <c r="D3" s="1">
        <v>85</v>
      </c>
      <c r="E3" t="str">
        <f>VLOOKUP(A3,Tabla1[[#This Row],[Name_AP]:[ID_AP_Data]],1,1)</f>
        <v>Lafken Mapu Lahual</v>
      </c>
      <c r="F3" t="str">
        <f>VLOOKUP(A3,Tabla1[[#This Row],[Name_AP]:[ID_AP_Data]],2,1)</f>
        <v>Área Marina Costera Protegida</v>
      </c>
      <c r="G3" t="str">
        <f>VLOOKUP(A3,Tabla1[[#This Row],[Name_AP]:[ID_AP_Data]],3,1)</f>
        <v>WDPA-007</v>
      </c>
      <c r="H3">
        <f>VLOOKUP(A3,Tabla1[[#This Row],[Name_AP]:[ID_AP_Data]],4,1)</f>
        <v>4313.2551350000003</v>
      </c>
      <c r="I3">
        <f>VLOOKUP(A3,Tabla1[[#This Row],[Name_AP]:[ID_AP_Data]],5,1)</f>
        <v>131</v>
      </c>
    </row>
    <row r="4" spans="1:9" x14ac:dyDescent="0.3">
      <c r="A4" t="s">
        <v>87</v>
      </c>
      <c r="B4" s="1">
        <v>1</v>
      </c>
      <c r="C4" s="1">
        <v>64.466706588070082</v>
      </c>
      <c r="D4" s="1">
        <v>606</v>
      </c>
      <c r="E4" t="str">
        <f>VLOOKUP(A4,Tabla1[[#This Row],[Name_AP]:[ID_AP_Data]],1,1)</f>
        <v>Francisco Coloane - Área Marina Costera Protegida</v>
      </c>
      <c r="F4" t="str">
        <f>VLOOKUP(A4,Tabla1[[#This Row],[Name_AP]:[ID_AP_Data]],2,1)</f>
        <v>Área Marina Costera Protegida</v>
      </c>
      <c r="G4" t="str">
        <f>VLOOKUP(A4,Tabla1[[#This Row],[Name_AP]:[ID_AP_Data]],3,1)</f>
        <v>WDPA-008</v>
      </c>
      <c r="H4">
        <f>VLOOKUP(A4,Tabla1[[#This Row],[Name_AP]:[ID_AP_Data]],4,1)</f>
        <v>65326.972697999998</v>
      </c>
      <c r="I4">
        <f>VLOOKUP(A4,Tabla1[[#This Row],[Name_AP]:[ID_AP_Data]],5,1)</f>
        <v>129</v>
      </c>
    </row>
    <row r="5" spans="1:9" x14ac:dyDescent="0.3">
      <c r="A5" t="s">
        <v>15</v>
      </c>
      <c r="B5" s="1">
        <v>2119</v>
      </c>
      <c r="C5" s="1">
        <v>2935.4920833825922</v>
      </c>
      <c r="D5" s="1">
        <v>3464</v>
      </c>
      <c r="E5" t="str">
        <f>VLOOKUP(A5,Tabla1[[#This Row],[Name_AP]:[ID_AP_Data]],1,1)</f>
        <v>Quebrada Cardones</v>
      </c>
      <c r="F5" t="str">
        <f>VLOOKUP(A5,Tabla1[[#This Row],[Name_AP]:[ID_AP_Data]],2,1)</f>
        <v>Monumento Natural</v>
      </c>
      <c r="G5" t="str">
        <f>VLOOKUP(A5,Tabla1[[#This Row],[Name_AP]:[ID_AP_Data]],3,1)</f>
        <v>WDPA-009</v>
      </c>
      <c r="H5">
        <f>VLOOKUP(A5,Tabla1[[#This Row],[Name_AP]:[ID_AP_Data]],4,1)</f>
        <v>11756.634416000001</v>
      </c>
      <c r="I5">
        <f>VLOOKUP(A5,Tabla1[[#This Row],[Name_AP]:[ID_AP_Data]],5,1)</f>
        <v>26</v>
      </c>
    </row>
    <row r="6" spans="1:9" x14ac:dyDescent="0.3">
      <c r="A6" t="s">
        <v>10</v>
      </c>
      <c r="B6" s="1">
        <v>4232</v>
      </c>
      <c r="C6" s="1">
        <v>4252.5018084053627</v>
      </c>
      <c r="D6" s="1">
        <v>4604</v>
      </c>
      <c r="E6" t="str">
        <f>VLOOKUP(A6,Tabla1[[#This Row],[Name_AP]:[ID_AP_Data]],1,1)</f>
        <v>Salar de Surire</v>
      </c>
      <c r="F6" t="str">
        <f>VLOOKUP(A6,Tabla1[[#This Row],[Name_AP]:[ID_AP_Data]],2,1)</f>
        <v>Monumento Natural</v>
      </c>
      <c r="G6" t="str">
        <f>VLOOKUP(A6,Tabla1[[#This Row],[Name_AP]:[ID_AP_Data]],3,1)</f>
        <v>WDPA-010</v>
      </c>
      <c r="H6">
        <f>VLOOKUP(A6,Tabla1[[#This Row],[Name_AP]:[ID_AP_Data]],4,1)</f>
        <v>10793.588551999999</v>
      </c>
      <c r="I6">
        <f>VLOOKUP(A6,Tabla1[[#This Row],[Name_AP]:[ID_AP_Data]],5,1)</f>
        <v>21</v>
      </c>
    </row>
    <row r="7" spans="1:9" x14ac:dyDescent="0.3">
      <c r="A7" t="s">
        <v>4</v>
      </c>
      <c r="B7" s="1">
        <v>1877</v>
      </c>
      <c r="C7" s="1">
        <v>3056.059281385531</v>
      </c>
      <c r="D7" s="1">
        <v>4430</v>
      </c>
      <c r="E7" t="str">
        <f>VLOOKUP(A7,Tabla1[[#This Row],[Name_AP]:[ID_AP_Data]],1,1)</f>
        <v>El Morado</v>
      </c>
      <c r="F7" t="str">
        <f>VLOOKUP(A7,Tabla1[[#This Row],[Name_AP]:[ID_AP_Data]],2,1)</f>
        <v>Monumento Natural</v>
      </c>
      <c r="G7" t="str">
        <f>VLOOKUP(A7,Tabla1[[#This Row],[Name_AP]:[ID_AP_Data]],3,1)</f>
        <v>WDPA-014</v>
      </c>
      <c r="H7">
        <f>VLOOKUP(A7,Tabla1[[#This Row],[Name_AP]:[ID_AP_Data]],4,1)</f>
        <v>2873.2449729999998</v>
      </c>
      <c r="I7">
        <f>VLOOKUP(A7,Tabla1[[#This Row],[Name_AP]:[ID_AP_Data]],5,1)</f>
        <v>10</v>
      </c>
    </row>
    <row r="8" spans="1:9" x14ac:dyDescent="0.3">
      <c r="A8" t="s">
        <v>8</v>
      </c>
      <c r="B8" s="1">
        <v>1</v>
      </c>
      <c r="C8" s="1">
        <v>3.1925341137237568</v>
      </c>
      <c r="D8" s="1">
        <v>28</v>
      </c>
      <c r="E8" t="str">
        <f>VLOOKUP(A8,Tabla1[[#This Row],[Name_AP]:[ID_AP_Data]],1,1)</f>
        <v>Laguna de Los Cisnes</v>
      </c>
      <c r="F8" t="str">
        <f>VLOOKUP(A8,Tabla1[[#This Row],[Name_AP]:[ID_AP_Data]],2,1)</f>
        <v>Monumento Natural</v>
      </c>
      <c r="G8" t="str">
        <f>VLOOKUP(A8,Tabla1[[#This Row],[Name_AP]:[ID_AP_Data]],3,1)</f>
        <v>WDPA-022</v>
      </c>
      <c r="H8">
        <f>VLOOKUP(A8,Tabla1[[#This Row],[Name_AP]:[ID_AP_Data]],4,1)</f>
        <v>1739.503913</v>
      </c>
      <c r="I8">
        <f>VLOOKUP(A8,Tabla1[[#This Row],[Name_AP]:[ID_AP_Data]],5,1)</f>
        <v>17</v>
      </c>
    </row>
    <row r="9" spans="1:9" x14ac:dyDescent="0.3">
      <c r="A9" t="s">
        <v>92</v>
      </c>
      <c r="B9" s="1">
        <v>1</v>
      </c>
      <c r="C9" s="1">
        <v>16.630277442702049</v>
      </c>
      <c r="D9" s="1">
        <v>33</v>
      </c>
      <c r="E9" t="str">
        <f>VLOOKUP(A9,Tabla1[[#This Row],[Name_AP]:[ID_AP_Data]],1,1)</f>
        <v>Francisco Coloane - Parque Marino</v>
      </c>
      <c r="F9" t="str">
        <f>VLOOKUP(A9,Tabla1[[#This Row],[Name_AP]:[ID_AP_Data]],2,1)</f>
        <v>Parque Marino</v>
      </c>
      <c r="G9" t="str">
        <f>VLOOKUP(A9,Tabla1[[#This Row],[Name_AP]:[ID_AP_Data]],3,1)</f>
        <v>WDPA-025</v>
      </c>
      <c r="H9">
        <f>VLOOKUP(A9,Tabla1[[#This Row],[Name_AP]:[ID_AP_Data]],4,1)</f>
        <v>1562.558747</v>
      </c>
      <c r="I9">
        <f>VLOOKUP(A9,Tabla1[[#This Row],[Name_AP]:[ID_AP_Data]],5,1)</f>
        <v>137</v>
      </c>
    </row>
    <row r="10" spans="1:9" x14ac:dyDescent="0.3">
      <c r="A10" t="s">
        <v>21</v>
      </c>
      <c r="B10" s="1">
        <v>2575</v>
      </c>
      <c r="C10" s="1">
        <v>4534.6830951877409</v>
      </c>
      <c r="D10" s="1">
        <v>6255</v>
      </c>
      <c r="E10" t="str">
        <f>VLOOKUP(A10,Tabla1[[#This Row],[Name_AP]:[ID_AP_Data]],1,1)</f>
        <v>Lauca</v>
      </c>
      <c r="F10" t="str">
        <f>VLOOKUP(A10,Tabla1[[#This Row],[Name_AP]:[ID_AP_Data]],2,1)</f>
        <v>Parque Nacional</v>
      </c>
      <c r="G10" t="str">
        <f>VLOOKUP(A10,Tabla1[[#This Row],[Name_AP]:[ID_AP_Data]],3,1)</f>
        <v>WDPA-026</v>
      </c>
      <c r="H10">
        <f>VLOOKUP(A10,Tabla1[[#This Row],[Name_AP]:[ID_AP_Data]],4,1)</f>
        <v>140916.966193</v>
      </c>
      <c r="I10">
        <f>VLOOKUP(A10,Tabla1[[#This Row],[Name_AP]:[ID_AP_Data]],5,1)</f>
        <v>32</v>
      </c>
    </row>
    <row r="11" spans="1:9" x14ac:dyDescent="0.3">
      <c r="A11" t="s">
        <v>12</v>
      </c>
      <c r="B11" s="1">
        <v>3721</v>
      </c>
      <c r="C11" s="1">
        <v>3970.1113547476871</v>
      </c>
      <c r="D11" s="1">
        <v>4858</v>
      </c>
      <c r="E11" t="str">
        <f>VLOOKUP(A11,Tabla1[[#This Row],[Name_AP]:[ID_AP_Data]],1,1)</f>
        <v>Nevado Tres Cruces</v>
      </c>
      <c r="F11" t="str">
        <f>VLOOKUP(A11,Tabla1[[#This Row],[Name_AP]:[ID_AP_Data]],2,1)</f>
        <v>Parque Nacional</v>
      </c>
      <c r="G11" t="str">
        <f>VLOOKUP(A11,Tabla1[[#This Row],[Name_AP]:[ID_AP_Data]],3,1)</f>
        <v>WDPA-027</v>
      </c>
      <c r="H11">
        <f>VLOOKUP(A11,Tabla1[[#This Row],[Name_AP]:[ID_AP_Data]],4,1)</f>
        <v>56045.213484</v>
      </c>
      <c r="I11">
        <f>VLOOKUP(A11,Tabla1[[#This Row],[Name_AP]:[ID_AP_Data]],5,1)</f>
        <v>23</v>
      </c>
    </row>
    <row r="12" spans="1:9" x14ac:dyDescent="0.3">
      <c r="A12" t="s">
        <v>14</v>
      </c>
      <c r="B12" s="1">
        <v>1995</v>
      </c>
      <c r="C12" s="1">
        <v>3984.503957147122</v>
      </c>
      <c r="D12" s="1">
        <v>5412</v>
      </c>
      <c r="E12" t="str">
        <f>VLOOKUP(A12,Tabla1[[#This Row],[Name_AP]:[ID_AP_Data]],1,1)</f>
        <v>Volcan Isluga</v>
      </c>
      <c r="F12" t="str">
        <f>VLOOKUP(A12,Tabla1[[#This Row],[Name_AP]:[ID_AP_Data]],2,1)</f>
        <v>Parque Nacional</v>
      </c>
      <c r="G12" t="str">
        <f>VLOOKUP(A12,Tabla1[[#This Row],[Name_AP]:[ID_AP_Data]],3,1)</f>
        <v>WDPA-028</v>
      </c>
      <c r="H12">
        <f>VLOOKUP(A12,Tabla1[[#This Row],[Name_AP]:[ID_AP_Data]],4,1)</f>
        <v>171224.690084</v>
      </c>
      <c r="I12">
        <f>VLOOKUP(A12,Tabla1[[#This Row],[Name_AP]:[ID_AP_Data]],5,1)</f>
        <v>25</v>
      </c>
    </row>
    <row r="13" spans="1:9" x14ac:dyDescent="0.3">
      <c r="A13" t="s">
        <v>24</v>
      </c>
      <c r="B13" s="1">
        <v>3317</v>
      </c>
      <c r="C13" s="1">
        <v>3991.1011186085389</v>
      </c>
      <c r="D13" s="1">
        <v>6634</v>
      </c>
      <c r="E13" t="str">
        <f>VLOOKUP(A13,Tabla1[[#This Row],[Name_AP]:[ID_AP_Data]],1,1)</f>
        <v>Llullaillaco</v>
      </c>
      <c r="F13" t="str">
        <f>VLOOKUP(A13,Tabla1[[#This Row],[Name_AP]:[ID_AP_Data]],2,1)</f>
        <v>Parque Nacional</v>
      </c>
      <c r="G13" t="str">
        <f>VLOOKUP(A13,Tabla1[[#This Row],[Name_AP]:[ID_AP_Data]],3,1)</f>
        <v>WDPA-030</v>
      </c>
      <c r="H13">
        <f>VLOOKUP(A13,Tabla1[[#This Row],[Name_AP]:[ID_AP_Data]],4,1)</f>
        <v>270500.72980199999</v>
      </c>
      <c r="I13">
        <f>VLOOKUP(A13,Tabla1[[#This Row],[Name_AP]:[ID_AP_Data]],5,1)</f>
        <v>35</v>
      </c>
    </row>
    <row r="14" spans="1:9" x14ac:dyDescent="0.3">
      <c r="A14" t="s">
        <v>25</v>
      </c>
      <c r="B14" s="1">
        <v>1</v>
      </c>
      <c r="C14" s="1">
        <v>384.26082258301199</v>
      </c>
      <c r="D14" s="1">
        <v>1114</v>
      </c>
      <c r="E14" t="str">
        <f>VLOOKUP(A14,Tabla1[[#This Row],[Name_AP]:[ID_AP_Data]],1,1)</f>
        <v>Morro Moreno</v>
      </c>
      <c r="F14" t="str">
        <f>VLOOKUP(A14,Tabla1[[#This Row],[Name_AP]:[ID_AP_Data]],2,1)</f>
        <v>Parque Nacional</v>
      </c>
      <c r="G14" t="str">
        <f>VLOOKUP(A14,Tabla1[[#This Row],[Name_AP]:[ID_AP_Data]],3,1)</f>
        <v>WDPA-031</v>
      </c>
      <c r="H14">
        <f>VLOOKUP(A14,Tabla1[[#This Row],[Name_AP]:[ID_AP_Data]],4,1)</f>
        <v>7344.7417859999996</v>
      </c>
      <c r="I14">
        <f>VLOOKUP(A14,Tabla1[[#This Row],[Name_AP]:[ID_AP_Data]],5,1)</f>
        <v>36</v>
      </c>
    </row>
    <row r="15" spans="1:9" x14ac:dyDescent="0.3">
      <c r="A15" t="s">
        <v>23</v>
      </c>
      <c r="B15" s="1">
        <v>1</v>
      </c>
      <c r="C15" s="1">
        <v>383.55431246758093</v>
      </c>
      <c r="D15" s="1">
        <v>835</v>
      </c>
      <c r="E15" t="str">
        <f>VLOOKUP(A15,Tabla1[[#This Row],[Name_AP]:[ID_AP_Data]],1,1)</f>
        <v>Llanos del Challe</v>
      </c>
      <c r="F15" t="str">
        <f>VLOOKUP(A15,Tabla1[[#This Row],[Name_AP]:[ID_AP_Data]],2,1)</f>
        <v>Parque Nacional</v>
      </c>
      <c r="G15" t="str">
        <f>VLOOKUP(A15,Tabla1[[#This Row],[Name_AP]:[ID_AP_Data]],3,1)</f>
        <v>WDPA-032</v>
      </c>
      <c r="H15">
        <f>VLOOKUP(A15,Tabla1[[#This Row],[Name_AP]:[ID_AP_Data]],4,1)</f>
        <v>44898.482531000001</v>
      </c>
      <c r="I15">
        <f>VLOOKUP(A15,Tabla1[[#This Row],[Name_AP]:[ID_AP_Data]],5,1)</f>
        <v>34</v>
      </c>
    </row>
    <row r="16" spans="1:9" x14ac:dyDescent="0.3">
      <c r="A16" t="s">
        <v>3</v>
      </c>
      <c r="B16" s="1">
        <v>11</v>
      </c>
      <c r="C16" s="1">
        <v>285.72583874118709</v>
      </c>
      <c r="D16" s="1">
        <v>649</v>
      </c>
      <c r="E16" t="str">
        <f>VLOOKUP(A16,Tabla1[[#This Row],[Name_AP]:[ID_AP_Data]],1,1)</f>
        <v>Bosque Fray Jorge</v>
      </c>
      <c r="F16" t="str">
        <f>VLOOKUP(A16,Tabla1[[#This Row],[Name_AP]:[ID_AP_Data]],2,1)</f>
        <v>Parque Nacional</v>
      </c>
      <c r="G16" t="str">
        <f>VLOOKUP(A16,Tabla1[[#This Row],[Name_AP]:[ID_AP_Data]],3,1)</f>
        <v>WDPA-033</v>
      </c>
      <c r="H16">
        <f>VLOOKUP(A16,Tabla1[[#This Row],[Name_AP]:[ID_AP_Data]],4,1)</f>
        <v>8730.8017839999993</v>
      </c>
      <c r="I16">
        <f>VLOOKUP(A16,Tabla1[[#This Row],[Name_AP]:[ID_AP_Data]],5,1)</f>
        <v>9</v>
      </c>
    </row>
    <row r="17" spans="1:9" x14ac:dyDescent="0.3">
      <c r="A17" t="s">
        <v>19</v>
      </c>
      <c r="B17" s="1">
        <v>540</v>
      </c>
      <c r="C17" s="1">
        <v>1012.622090879514</v>
      </c>
      <c r="D17" s="1">
        <v>2100</v>
      </c>
      <c r="E17" t="str">
        <f>VLOOKUP(A17,Tabla1[[#This Row],[Name_AP]:[ID_AP_Data]],1,1)</f>
        <v>La Campana</v>
      </c>
      <c r="F17" t="str">
        <f>VLOOKUP(A17,Tabla1[[#This Row],[Name_AP]:[ID_AP_Data]],2,1)</f>
        <v>Parque Nacional</v>
      </c>
      <c r="G17" t="str">
        <f>VLOOKUP(A17,Tabla1[[#This Row],[Name_AP]:[ID_AP_Data]],3,1)</f>
        <v>WDPA-035</v>
      </c>
      <c r="H17">
        <f>VLOOKUP(A17,Tabla1[[#This Row],[Name_AP]:[ID_AP_Data]],4,1)</f>
        <v>7636.4425419999998</v>
      </c>
      <c r="I17">
        <f>VLOOKUP(A17,Tabla1[[#This Row],[Name_AP]:[ID_AP_Data]],5,1)</f>
        <v>30</v>
      </c>
    </row>
    <row r="18" spans="1:9" x14ac:dyDescent="0.3">
      <c r="A18" t="s">
        <v>31</v>
      </c>
      <c r="B18" s="1">
        <v>279</v>
      </c>
      <c r="C18" s="1">
        <v>827.62750972480626</v>
      </c>
      <c r="D18" s="1">
        <v>1490</v>
      </c>
      <c r="E18" t="str">
        <f>VLOOKUP(A18,Tabla1[[#This Row],[Name_AP]:[ID_AP_Data]],1,1)</f>
        <v>Palmas de Cocalán</v>
      </c>
      <c r="F18" t="str">
        <f>VLOOKUP(A18,Tabla1[[#This Row],[Name_AP]:[ID_AP_Data]],2,1)</f>
        <v>Parque Nacional</v>
      </c>
      <c r="G18" t="str">
        <f>VLOOKUP(A18,Tabla1[[#This Row],[Name_AP]:[ID_AP_Data]],3,1)</f>
        <v>WDPA-037</v>
      </c>
      <c r="H18">
        <f>VLOOKUP(A18,Tabla1[[#This Row],[Name_AP]:[ID_AP_Data]],4,1)</f>
        <v>3346.9774849999999</v>
      </c>
      <c r="I18">
        <f>VLOOKUP(A18,Tabla1[[#This Row],[Name_AP]:[ID_AP_Data]],5,1)</f>
        <v>43</v>
      </c>
    </row>
    <row r="19" spans="1:9" x14ac:dyDescent="0.3">
      <c r="A19" t="s">
        <v>20</v>
      </c>
      <c r="B19" s="1">
        <v>931</v>
      </c>
      <c r="C19" s="1">
        <v>1797.1602216928379</v>
      </c>
      <c r="D19" s="1">
        <v>3149</v>
      </c>
      <c r="E19" t="str">
        <f>VLOOKUP(A19,Tabla1[[#This Row],[Name_AP]:[ID_AP_Data]],1,1)</f>
        <v>Laguna del Laja</v>
      </c>
      <c r="F19" t="str">
        <f>VLOOKUP(A19,Tabla1[[#This Row],[Name_AP]:[ID_AP_Data]],2,1)</f>
        <v>Parque Nacional</v>
      </c>
      <c r="G19" t="str">
        <f>VLOOKUP(A19,Tabla1[[#This Row],[Name_AP]:[ID_AP_Data]],3,1)</f>
        <v>WDPA-039</v>
      </c>
      <c r="H19">
        <f>VLOOKUP(A19,Tabla1[[#This Row],[Name_AP]:[ID_AP_Data]],4,1)</f>
        <v>15984.992475999999</v>
      </c>
      <c r="I19">
        <f>VLOOKUP(A19,Tabla1[[#This Row],[Name_AP]:[ID_AP_Data]],5,1)</f>
        <v>31</v>
      </c>
    </row>
    <row r="20" spans="1:9" x14ac:dyDescent="0.3">
      <c r="A20" t="s">
        <v>5</v>
      </c>
      <c r="B20" s="1">
        <v>550</v>
      </c>
      <c r="C20" s="1">
        <v>1284.1614713413051</v>
      </c>
      <c r="D20" s="1">
        <v>1918</v>
      </c>
      <c r="E20" t="str">
        <f>VLOOKUP(A20,Tabla1[[#This Row],[Name_AP]:[ID_AP_Data]],1,1)</f>
        <v>Huerquehue</v>
      </c>
      <c r="F20" t="str">
        <f>VLOOKUP(A20,Tabla1[[#This Row],[Name_AP]:[ID_AP_Data]],2,1)</f>
        <v>Parque Nacional</v>
      </c>
      <c r="G20" t="str">
        <f>VLOOKUP(A20,Tabla1[[#This Row],[Name_AP]:[ID_AP_Data]],3,1)</f>
        <v>WDPA-040</v>
      </c>
      <c r="H20">
        <f>VLOOKUP(A20,Tabla1[[#This Row],[Name_AP]:[ID_AP_Data]],4,1)</f>
        <v>11969.201777</v>
      </c>
      <c r="I20">
        <f>VLOOKUP(A20,Tabla1[[#This Row],[Name_AP]:[ID_AP_Data]],5,1)</f>
        <v>12</v>
      </c>
    </row>
    <row r="21" spans="1:9" x14ac:dyDescent="0.3">
      <c r="A21" t="s">
        <v>30</v>
      </c>
      <c r="B21" s="1">
        <v>789</v>
      </c>
      <c r="C21" s="1">
        <v>1131.3566149645769</v>
      </c>
      <c r="D21" s="1">
        <v>1375</v>
      </c>
      <c r="E21" t="str">
        <f>VLOOKUP(A21,Tabla1[[#This Row],[Name_AP]:[ID_AP_Data]],1,1)</f>
        <v>Nahuelbuta</v>
      </c>
      <c r="F21" t="str">
        <f>VLOOKUP(A21,Tabla1[[#This Row],[Name_AP]:[ID_AP_Data]],2,1)</f>
        <v>Parque Nacional</v>
      </c>
      <c r="G21" t="str">
        <f>VLOOKUP(A21,Tabla1[[#This Row],[Name_AP]:[ID_AP_Data]],3,1)</f>
        <v>WDPA-041</v>
      </c>
      <c r="H21">
        <f>VLOOKUP(A21,Tabla1[[#This Row],[Name_AP]:[ID_AP_Data]],4,1)</f>
        <v>6656.1104809999997</v>
      </c>
      <c r="I21">
        <f>VLOOKUP(A21,Tabla1[[#This Row],[Name_AP]:[ID_AP_Data]],5,1)</f>
        <v>41</v>
      </c>
    </row>
    <row r="22" spans="1:9" x14ac:dyDescent="0.3">
      <c r="A22" t="s">
        <v>7</v>
      </c>
      <c r="B22" s="1">
        <v>691</v>
      </c>
      <c r="C22" s="1">
        <v>1196.8818894466949</v>
      </c>
      <c r="D22" s="1">
        <v>1723</v>
      </c>
      <c r="E22" t="str">
        <f>VLOOKUP(A22,Tabla1[[#This Row],[Name_AP]:[ID_AP_Data]],1,1)</f>
        <v>Tolhuaca</v>
      </c>
      <c r="F22" t="str">
        <f>VLOOKUP(A22,Tabla1[[#This Row],[Name_AP]:[ID_AP_Data]],2,1)</f>
        <v>Parque Nacional</v>
      </c>
      <c r="G22" t="str">
        <f>VLOOKUP(A22,Tabla1[[#This Row],[Name_AP]:[ID_AP_Data]],3,1)</f>
        <v>WDPA-042</v>
      </c>
      <c r="H22">
        <f>VLOOKUP(A22,Tabla1[[#This Row],[Name_AP]:[ID_AP_Data]],4,1)</f>
        <v>5710.3142019999996</v>
      </c>
      <c r="I22">
        <f>VLOOKUP(A22,Tabla1[[#This Row],[Name_AP]:[ID_AP_Data]],5,1)</f>
        <v>14</v>
      </c>
    </row>
    <row r="23" spans="1:9" x14ac:dyDescent="0.3">
      <c r="A23" t="s">
        <v>2</v>
      </c>
      <c r="B23" s="1">
        <v>651</v>
      </c>
      <c r="C23" s="1">
        <v>1445.5153671559469</v>
      </c>
      <c r="D23" s="1">
        <v>3055</v>
      </c>
      <c r="E23" t="str">
        <f>VLOOKUP(A23,Tabla1[[#This Row],[Name_AP]:[ID_AP_Data]],1,1)</f>
        <v>Conguillío</v>
      </c>
      <c r="F23" t="str">
        <f>VLOOKUP(A23,Tabla1[[#This Row],[Name_AP]:[ID_AP_Data]],2,1)</f>
        <v>Parque Nacional</v>
      </c>
      <c r="G23" t="str">
        <f>VLOOKUP(A23,Tabla1[[#This Row],[Name_AP]:[ID_AP_Data]],3,1)</f>
        <v>WDPA-043</v>
      </c>
      <c r="H23">
        <f>VLOOKUP(A23,Tabla1[[#This Row],[Name_AP]:[ID_AP_Data]],4,1)</f>
        <v>58703.017147999999</v>
      </c>
      <c r="I23">
        <f>VLOOKUP(A23,Tabla1[[#This Row],[Name_AP]:[ID_AP_Data]],5,1)</f>
        <v>5</v>
      </c>
    </row>
    <row r="24" spans="1:9" x14ac:dyDescent="0.3">
      <c r="A24" t="s">
        <v>16</v>
      </c>
      <c r="B24" s="1">
        <v>1</v>
      </c>
      <c r="C24" s="1">
        <v>392.35493539768612</v>
      </c>
      <c r="D24" s="1">
        <v>694</v>
      </c>
      <c r="E24" t="str">
        <f>VLOOKUP(A24,Tabla1[[#This Row],[Name_AP]:[ID_AP_Data]],1,1)</f>
        <v>Alerce Costero</v>
      </c>
      <c r="F24" t="str">
        <f>VLOOKUP(A24,Tabla1[[#This Row],[Name_AP]:[ID_AP_Data]],2,1)</f>
        <v>Parque Nacional</v>
      </c>
      <c r="G24" t="str">
        <f>VLOOKUP(A24,Tabla1[[#This Row],[Name_AP]:[ID_AP_Data]],3,1)</f>
        <v>WDPA-044</v>
      </c>
      <c r="H24">
        <f>VLOOKUP(A24,Tabla1[[#This Row],[Name_AP]:[ID_AP_Data]],4,1)</f>
        <v>24828.991566000001</v>
      </c>
      <c r="I24">
        <f>VLOOKUP(A24,Tabla1[[#This Row],[Name_AP]:[ID_AP_Data]],5,1)</f>
        <v>27</v>
      </c>
    </row>
    <row r="25" spans="1:9" x14ac:dyDescent="0.3">
      <c r="A25" t="s">
        <v>1</v>
      </c>
      <c r="B25" s="1">
        <v>1</v>
      </c>
      <c r="C25" s="1">
        <v>279.34576702803628</v>
      </c>
      <c r="D25" s="1">
        <v>679</v>
      </c>
      <c r="E25" t="str">
        <f>VLOOKUP(A25,Tabla1[[#This Row],[Name_AP]:[ID_AP_Data]],1,1)</f>
        <v>Chiloé</v>
      </c>
      <c r="F25" t="str">
        <f>VLOOKUP(A25,Tabla1[[#This Row],[Name_AP]:[ID_AP_Data]],2,1)</f>
        <v>Parque Nacional</v>
      </c>
      <c r="G25" t="str">
        <f>VLOOKUP(A25,Tabla1[[#This Row],[Name_AP]:[ID_AP_Data]],3,1)</f>
        <v>WDPA-045</v>
      </c>
      <c r="H25">
        <f>VLOOKUP(A25,Tabla1[[#This Row],[Name_AP]:[ID_AP_Data]],4,1)</f>
        <v>41567.030778</v>
      </c>
      <c r="I25">
        <f>VLOOKUP(A25,Tabla1[[#This Row],[Name_AP]:[ID_AP_Data]],5,1)</f>
        <v>4</v>
      </c>
    </row>
    <row r="26" spans="1:9" x14ac:dyDescent="0.3">
      <c r="A26" t="s">
        <v>18</v>
      </c>
      <c r="B26" s="1">
        <v>1</v>
      </c>
      <c r="C26" s="1">
        <v>817.64932322563209</v>
      </c>
      <c r="D26" s="1">
        <v>1414</v>
      </c>
      <c r="E26" t="str">
        <f>VLOOKUP(A26,Tabla1[[#This Row],[Name_AP]:[ID_AP_Data]],1,1)</f>
        <v>Alerce Andino</v>
      </c>
      <c r="F26" t="str">
        <f>VLOOKUP(A26,Tabla1[[#This Row],[Name_AP]:[ID_AP_Data]],2,1)</f>
        <v>Parque Nacional</v>
      </c>
      <c r="G26" t="str">
        <f>VLOOKUP(A26,Tabla1[[#This Row],[Name_AP]:[ID_AP_Data]],3,1)</f>
        <v>WDPA-046</v>
      </c>
      <c r="H26">
        <f>VLOOKUP(A26,Tabla1[[#This Row],[Name_AP]:[ID_AP_Data]],4,1)</f>
        <v>39011.072135000002</v>
      </c>
      <c r="I26">
        <f>VLOOKUP(A26,Tabla1[[#This Row],[Name_AP]:[ID_AP_Data]],5,1)</f>
        <v>29</v>
      </c>
    </row>
    <row r="27" spans="1:9" x14ac:dyDescent="0.3">
      <c r="A27" t="s">
        <v>115</v>
      </c>
      <c r="B27" s="1">
        <v>40</v>
      </c>
      <c r="C27" s="1">
        <v>928.17073116714221</v>
      </c>
      <c r="D27" s="1">
        <v>3287</v>
      </c>
      <c r="E27" t="str">
        <f>VLOOKUP(A27,Tabla1[[#This Row],[Name_AP]:[ID_AP_Data]],1,1)</f>
        <v>Vicente Pérez Rosales</v>
      </c>
      <c r="F27" t="str">
        <f>VLOOKUP(A27,Tabla1[[#This Row],[Name_AP]:[ID_AP_Data]],2,1)</f>
        <v>Parque Nacional</v>
      </c>
      <c r="G27" t="str">
        <f>VLOOKUP(A27,Tabla1[[#This Row],[Name_AP]:[ID_AP_Data]],3,1)</f>
        <v>WDPA-047</v>
      </c>
      <c r="H27">
        <f>VLOOKUP(A27,Tabla1[[#This Row],[Name_AP]:[ID_AP_Data]],4,1)</f>
        <v>253068.91241200001</v>
      </c>
      <c r="I27">
        <f>VLOOKUP(A27,Tabla1[[#This Row],[Name_AP]:[ID_AP_Data]],5,1)</f>
        <v>172</v>
      </c>
    </row>
    <row r="28" spans="1:9" x14ac:dyDescent="0.3">
      <c r="A28" t="s">
        <v>112</v>
      </c>
      <c r="B28" s="1">
        <v>1</v>
      </c>
      <c r="C28" s="1">
        <v>786.97948484424569</v>
      </c>
      <c r="D28" s="1">
        <v>2104</v>
      </c>
      <c r="E28" t="str">
        <f>VLOOKUP(A28,Tabla1[[#This Row],[Name_AP]:[ID_AP_Data]],1,1)</f>
        <v>Corcovado</v>
      </c>
      <c r="F28" t="str">
        <f>VLOOKUP(A28,Tabla1[[#This Row],[Name_AP]:[ID_AP_Data]],2,1)</f>
        <v>Parque Nacional</v>
      </c>
      <c r="G28" t="str">
        <f>VLOOKUP(A28,Tabla1[[#This Row],[Name_AP]:[ID_AP_Data]],3,1)</f>
        <v>WDPA-048</v>
      </c>
      <c r="H28">
        <f>VLOOKUP(A28,Tabla1[[#This Row],[Name_AP]:[ID_AP_Data]],4,1)</f>
        <v>401314.42138999997</v>
      </c>
      <c r="I28">
        <f>VLOOKUP(A28,Tabla1[[#This Row],[Name_AP]:[ID_AP_Data]],5,1)</f>
        <v>169</v>
      </c>
    </row>
    <row r="29" spans="1:9" x14ac:dyDescent="0.3">
      <c r="A29" t="s">
        <v>111</v>
      </c>
      <c r="B29" s="1">
        <v>74</v>
      </c>
      <c r="C29" s="1">
        <v>1192.1639717549019</v>
      </c>
      <c r="D29" s="1">
        <v>2242</v>
      </c>
      <c r="E29" t="str">
        <f>VLOOKUP(A29,Tabla1[[#This Row],[Name_AP]:[ID_AP_Data]],1,1)</f>
        <v>Hornopirén</v>
      </c>
      <c r="F29" t="str">
        <f>VLOOKUP(A29,Tabla1[[#This Row],[Name_AP]:[ID_AP_Data]],2,1)</f>
        <v>Parque Nacional</v>
      </c>
      <c r="G29" t="str">
        <f>VLOOKUP(A29,Tabla1[[#This Row],[Name_AP]:[ID_AP_Data]],3,1)</f>
        <v>WDPA-049</v>
      </c>
      <c r="H29">
        <f>VLOOKUP(A29,Tabla1[[#This Row],[Name_AP]:[ID_AP_Data]],4,1)</f>
        <v>66144.123722000004</v>
      </c>
      <c r="I29">
        <f>VLOOKUP(A29,Tabla1[[#This Row],[Name_AP]:[ID_AP_Data]],5,1)</f>
        <v>168</v>
      </c>
    </row>
    <row r="30" spans="1:9" x14ac:dyDescent="0.3">
      <c r="A30" t="s">
        <v>28</v>
      </c>
      <c r="B30" s="1">
        <v>271</v>
      </c>
      <c r="C30" s="1">
        <v>1158.730422354357</v>
      </c>
      <c r="D30" s="1">
        <v>2188</v>
      </c>
      <c r="E30" t="str">
        <f>VLOOKUP(A30,Tabla1[[#This Row],[Name_AP]:[ID_AP_Data]],1,1)</f>
        <v>Puyehue</v>
      </c>
      <c r="F30" t="str">
        <f>VLOOKUP(A30,Tabla1[[#This Row],[Name_AP]:[ID_AP_Data]],2,1)</f>
        <v>Parque Nacional</v>
      </c>
      <c r="G30" t="str">
        <f>VLOOKUP(A30,Tabla1[[#This Row],[Name_AP]:[ID_AP_Data]],3,1)</f>
        <v>WDPA-050</v>
      </c>
      <c r="H30">
        <f>VLOOKUP(A30,Tabla1[[#This Row],[Name_AP]:[ID_AP_Data]],4,1)</f>
        <v>115380.77459</v>
      </c>
      <c r="I30">
        <f>VLOOKUP(A30,Tabla1[[#This Row],[Name_AP]:[ID_AP_Data]],5,1)</f>
        <v>39</v>
      </c>
    </row>
    <row r="31" spans="1:9" x14ac:dyDescent="0.3">
      <c r="A31" t="s">
        <v>6</v>
      </c>
      <c r="B31" s="1"/>
      <c r="C31" s="1"/>
      <c r="D31" s="1"/>
      <c r="E31" t="str">
        <f>VLOOKUP(A31,Tabla1[[#This Row],[Name_AP]:[ID_AP_Data]],1,1)</f>
        <v>Isla Guamblin</v>
      </c>
      <c r="F31" t="str">
        <f>VLOOKUP(A31,Tabla1[[#This Row],[Name_AP]:[ID_AP_Data]],2,1)</f>
        <v>Parque Nacional</v>
      </c>
      <c r="G31" t="str">
        <f>VLOOKUP(A31,Tabla1[[#This Row],[Name_AP]:[ID_AP_Data]],3,1)</f>
        <v>WDPA-051</v>
      </c>
      <c r="H31">
        <f>VLOOKUP(A31,Tabla1[[#This Row],[Name_AP]:[ID_AP_Data]],4,1)</f>
        <v>14398.769308000001</v>
      </c>
      <c r="I31">
        <f>VLOOKUP(A31,Tabla1[[#This Row],[Name_AP]:[ID_AP_Data]],5,1)</f>
        <v>13</v>
      </c>
    </row>
    <row r="32" spans="1:9" x14ac:dyDescent="0.3">
      <c r="A32" t="s">
        <v>114</v>
      </c>
      <c r="B32" s="1">
        <v>1</v>
      </c>
      <c r="C32" s="1">
        <v>371.61889797693669</v>
      </c>
      <c r="D32" s="1">
        <v>1643</v>
      </c>
      <c r="E32" t="str">
        <f>VLOOKUP(A32,Tabla1[[#This Row],[Name_AP]:[ID_AP_Data]],1,1)</f>
        <v>Isla Magdalena</v>
      </c>
      <c r="F32" t="str">
        <f>VLOOKUP(A32,Tabla1[[#This Row],[Name_AP]:[ID_AP_Data]],2,1)</f>
        <v>Parque Nacional</v>
      </c>
      <c r="G32" t="str">
        <f>VLOOKUP(A32,Tabla1[[#This Row],[Name_AP]:[ID_AP_Data]],3,1)</f>
        <v>WDPA-052</v>
      </c>
      <c r="H32">
        <f>VLOOKUP(A32,Tabla1[[#This Row],[Name_AP]:[ID_AP_Data]],4,1)</f>
        <v>256237.98153200001</v>
      </c>
      <c r="I32">
        <f>VLOOKUP(A32,Tabla1[[#This Row],[Name_AP]:[ID_AP_Data]],5,1)</f>
        <v>171</v>
      </c>
    </row>
    <row r="33" spans="1:9" x14ac:dyDescent="0.3">
      <c r="A33" t="s">
        <v>29</v>
      </c>
      <c r="B33" s="1">
        <v>27</v>
      </c>
      <c r="C33" s="1">
        <v>944.92832621409082</v>
      </c>
      <c r="D33" s="1">
        <v>2220</v>
      </c>
      <c r="E33" t="str">
        <f>VLOOKUP(A33,Tabla1[[#This Row],[Name_AP]:[ID_AP_Data]],1,1)</f>
        <v>Queulat</v>
      </c>
      <c r="F33" t="str">
        <f>VLOOKUP(A33,Tabla1[[#This Row],[Name_AP]:[ID_AP_Data]],2,1)</f>
        <v>Parque Nacional</v>
      </c>
      <c r="G33" t="str">
        <f>VLOOKUP(A33,Tabla1[[#This Row],[Name_AP]:[ID_AP_Data]],3,1)</f>
        <v>WDPA-053</v>
      </c>
      <c r="H33">
        <f>VLOOKUP(A33,Tabla1[[#This Row],[Name_AP]:[ID_AP_Data]],4,1)</f>
        <v>158627.688562</v>
      </c>
      <c r="I33">
        <f>VLOOKUP(A33,Tabla1[[#This Row],[Name_AP]:[ID_AP_Data]],5,1)</f>
        <v>40</v>
      </c>
    </row>
    <row r="34" spans="1:9" x14ac:dyDescent="0.3">
      <c r="A34" t="s">
        <v>116</v>
      </c>
      <c r="B34" s="1">
        <v>1</v>
      </c>
      <c r="C34" s="1">
        <v>901.51974496826278</v>
      </c>
      <c r="D34" s="1">
        <v>4460</v>
      </c>
      <c r="E34" t="str">
        <f>VLOOKUP(A34,Tabla1[[#This Row],[Name_AP]:[ID_AP_Data]],1,1)</f>
        <v>Laguna San Rafael</v>
      </c>
      <c r="F34" t="str">
        <f>VLOOKUP(A34,Tabla1[[#This Row],[Name_AP]:[ID_AP_Data]],2,1)</f>
        <v>Parque Nacional</v>
      </c>
      <c r="G34" t="str">
        <f>VLOOKUP(A34,Tabla1[[#This Row],[Name_AP]:[ID_AP_Data]],3,1)</f>
        <v>WDPA-054</v>
      </c>
      <c r="H34">
        <f>VLOOKUP(A34,Tabla1[[#This Row],[Name_AP]:[ID_AP_Data]],4,1)</f>
        <v>1708696.23437</v>
      </c>
      <c r="I34">
        <f>VLOOKUP(A34,Tabla1[[#This Row],[Name_AP]:[ID_AP_Data]],5,1)</f>
        <v>173</v>
      </c>
    </row>
    <row r="35" spans="1:9" x14ac:dyDescent="0.3">
      <c r="A35" t="s">
        <v>17</v>
      </c>
      <c r="B35" s="1">
        <v>1</v>
      </c>
      <c r="C35" s="1">
        <v>74.806937405384062</v>
      </c>
      <c r="D35" s="1">
        <v>452</v>
      </c>
      <c r="E35" t="str">
        <f>VLOOKUP(A35,Tabla1[[#This Row],[Name_AP]:[ID_AP_Data]],1,1)</f>
        <v>Cabo de Hornos</v>
      </c>
      <c r="F35" t="str">
        <f>VLOOKUP(A35,Tabla1[[#This Row],[Name_AP]:[ID_AP_Data]],2,1)</f>
        <v>Parque Nacional</v>
      </c>
      <c r="G35" t="str">
        <f>VLOOKUP(A35,Tabla1[[#This Row],[Name_AP]:[ID_AP_Data]],3,1)</f>
        <v>WDPA-055</v>
      </c>
      <c r="H35">
        <f>VLOOKUP(A35,Tabla1[[#This Row],[Name_AP]:[ID_AP_Data]],4,1)</f>
        <v>59225.958577999998</v>
      </c>
      <c r="I35">
        <f>VLOOKUP(A35,Tabla1[[#This Row],[Name_AP]:[ID_AP_Data]],5,1)</f>
        <v>28</v>
      </c>
    </row>
    <row r="36" spans="1:9" x14ac:dyDescent="0.3">
      <c r="A36" t="s">
        <v>11</v>
      </c>
      <c r="B36" s="1">
        <v>1</v>
      </c>
      <c r="C36" s="1">
        <v>400.4227694597991</v>
      </c>
      <c r="D36" s="1">
        <v>2504</v>
      </c>
      <c r="E36" t="str">
        <f>VLOOKUP(A36,Tabla1[[#This Row],[Name_AP]:[ID_AP_Data]],1,1)</f>
        <v>Alberto D'Agostini</v>
      </c>
      <c r="F36" t="str">
        <f>VLOOKUP(A36,Tabla1[[#This Row],[Name_AP]:[ID_AP_Data]],2,1)</f>
        <v>Parque Nacional</v>
      </c>
      <c r="G36" t="str">
        <f>VLOOKUP(A36,Tabla1[[#This Row],[Name_AP]:[ID_AP_Data]],3,1)</f>
        <v>WDPA-056</v>
      </c>
      <c r="H36">
        <f>VLOOKUP(A36,Tabla1[[#This Row],[Name_AP]:[ID_AP_Data]],4,1)</f>
        <v>1192969.4113400001</v>
      </c>
      <c r="I36">
        <f>VLOOKUP(A36,Tabla1[[#This Row],[Name_AP]:[ID_AP_Data]],5,1)</f>
        <v>22</v>
      </c>
    </row>
    <row r="37" spans="1:9" x14ac:dyDescent="0.3">
      <c r="A37" t="s">
        <v>26</v>
      </c>
      <c r="B37" s="1">
        <v>84</v>
      </c>
      <c r="C37" s="1">
        <v>166.00208415681479</v>
      </c>
      <c r="D37" s="1">
        <v>232</v>
      </c>
      <c r="E37" t="str">
        <f>VLOOKUP(A37,Tabla1[[#This Row],[Name_AP]:[ID_AP_Data]],1,1)</f>
        <v>Pali Aike</v>
      </c>
      <c r="F37" t="str">
        <f>VLOOKUP(A37,Tabla1[[#This Row],[Name_AP]:[ID_AP_Data]],2,1)</f>
        <v>Parque Nacional</v>
      </c>
      <c r="G37" t="str">
        <f>VLOOKUP(A37,Tabla1[[#This Row],[Name_AP]:[ID_AP_Data]],3,1)</f>
        <v>WDPA-057</v>
      </c>
      <c r="H37">
        <f>VLOOKUP(A37,Tabla1[[#This Row],[Name_AP]:[ID_AP_Data]],4,1)</f>
        <v>5106.1099119999999</v>
      </c>
      <c r="I37">
        <f>VLOOKUP(A37,Tabla1[[#This Row],[Name_AP]:[ID_AP_Data]],5,1)</f>
        <v>37</v>
      </c>
    </row>
    <row r="38" spans="1:9" x14ac:dyDescent="0.3">
      <c r="A38" t="s">
        <v>9</v>
      </c>
      <c r="B38" s="1">
        <v>1</v>
      </c>
      <c r="C38" s="1">
        <v>563.84073172468288</v>
      </c>
      <c r="D38" s="1">
        <v>2616</v>
      </c>
      <c r="E38" t="str">
        <f>VLOOKUP(A38,Tabla1[[#This Row],[Name_AP]:[ID_AP_Data]],1,1)</f>
        <v>Torres del Paine</v>
      </c>
      <c r="F38" t="str">
        <f>VLOOKUP(A38,Tabla1[[#This Row],[Name_AP]:[ID_AP_Data]],2,1)</f>
        <v>Parque Nacional</v>
      </c>
      <c r="G38" t="str">
        <f>VLOOKUP(A38,Tabla1[[#This Row],[Name_AP]:[ID_AP_Data]],3,1)</f>
        <v>WDPA-058</v>
      </c>
      <c r="H38">
        <f>VLOOKUP(A38,Tabla1[[#This Row],[Name_AP]:[ID_AP_Data]],4,1)</f>
        <v>204976.59799099999</v>
      </c>
      <c r="I38">
        <f>VLOOKUP(A38,Tabla1[[#This Row],[Name_AP]:[ID_AP_Data]],5,1)</f>
        <v>19</v>
      </c>
    </row>
    <row r="39" spans="1:9" x14ac:dyDescent="0.3">
      <c r="A39" t="s">
        <v>118</v>
      </c>
      <c r="B39" s="1">
        <v>1</v>
      </c>
      <c r="C39" s="1">
        <v>786.83244771611362</v>
      </c>
      <c r="D39" s="1">
        <v>3790</v>
      </c>
      <c r="E39" t="str">
        <f>VLOOKUP(A39,Tabla1[[#This Row],[Name_AP]:[ID_AP_Data]],1,1)</f>
        <v>Bernardo O'Higgins</v>
      </c>
      <c r="F39" t="str">
        <f>VLOOKUP(A39,Tabla1[[#This Row],[Name_AP]:[ID_AP_Data]],2,1)</f>
        <v>Parque Nacional</v>
      </c>
      <c r="G39" t="str">
        <f>VLOOKUP(A39,Tabla1[[#This Row],[Name_AP]:[ID_AP_Data]],3,1)</f>
        <v>WDPA-059</v>
      </c>
      <c r="H39">
        <f>VLOOKUP(A39,Tabla1[[#This Row],[Name_AP]:[ID_AP_Data]],4,1)</f>
        <v>3893790.70432</v>
      </c>
      <c r="I39">
        <f>VLOOKUP(A39,Tabla1[[#This Row],[Name_AP]:[ID_AP_Data]],5,1)</f>
        <v>177</v>
      </c>
    </row>
    <row r="40" spans="1:9" x14ac:dyDescent="0.3">
      <c r="A40" t="s">
        <v>27</v>
      </c>
      <c r="B40" s="1">
        <v>1</v>
      </c>
      <c r="C40" s="1">
        <v>510.2116661655773</v>
      </c>
      <c r="D40" s="1">
        <v>895</v>
      </c>
      <c r="E40" t="str">
        <f>VLOOKUP(A40,Tabla1[[#This Row],[Name_AP]:[ID_AP_Data]],1,1)</f>
        <v>Pan de Azúcar</v>
      </c>
      <c r="F40" t="str">
        <f>VLOOKUP(A40,Tabla1[[#This Row],[Name_AP]:[ID_AP_Data]],2,1)</f>
        <v>Parque Nacional</v>
      </c>
      <c r="G40" t="str">
        <f>VLOOKUP(A40,Tabla1[[#This Row],[Name_AP]:[ID_AP_Data]],3,1)</f>
        <v>WDPA-060</v>
      </c>
      <c r="H40">
        <f>VLOOKUP(A40,Tabla1[[#This Row],[Name_AP]:[ID_AP_Data]],4,1)</f>
        <v>43546.025844999996</v>
      </c>
      <c r="I40">
        <f>VLOOKUP(A40,Tabla1[[#This Row],[Name_AP]:[ID_AP_Data]],5,1)</f>
        <v>38</v>
      </c>
    </row>
    <row r="41" spans="1:9" x14ac:dyDescent="0.3">
      <c r="A41" t="s">
        <v>69</v>
      </c>
      <c r="B41" s="1">
        <v>372</v>
      </c>
      <c r="C41" s="1">
        <v>1281.6558630100451</v>
      </c>
      <c r="D41" s="1">
        <v>2189</v>
      </c>
      <c r="E41" t="str">
        <f>VLOOKUP(A41,Tabla1[[#This Row],[Name_AP]:[ID_AP_Data]],1,1)</f>
        <v>Villarrica - Reserva Forestal</v>
      </c>
      <c r="F41" t="str">
        <f>VLOOKUP(A41,Tabla1[[#This Row],[Name_AP]:[ID_AP_Data]],2,1)</f>
        <v>Reserva Forestal</v>
      </c>
      <c r="G41" t="str">
        <f>VLOOKUP(A41,Tabla1[[#This Row],[Name_AP]:[ID_AP_Data]],3,1)</f>
        <v>WDPA-061</v>
      </c>
      <c r="H41">
        <f>VLOOKUP(A41,Tabla1[[#This Row],[Name_AP]:[ID_AP_Data]],4,1)</f>
        <v>44452.171560000003</v>
      </c>
      <c r="I41">
        <f>VLOOKUP(A41,Tabla1[[#This Row],[Name_AP]:[ID_AP_Data]],5,1)</f>
        <v>91</v>
      </c>
    </row>
    <row r="42" spans="1:9" x14ac:dyDescent="0.3">
      <c r="A42" t="s">
        <v>90</v>
      </c>
      <c r="B42" s="1">
        <v>1</v>
      </c>
      <c r="C42" s="1">
        <v>3.551438535309503</v>
      </c>
      <c r="D42" s="1">
        <v>61</v>
      </c>
      <c r="E42" t="str">
        <f>VLOOKUP(A42,Tabla1[[#This Row],[Name_AP]:[ID_AP_Data]],1,1)</f>
        <v>Isla Chañaral</v>
      </c>
      <c r="F42" t="str">
        <f>VLOOKUP(A42,Tabla1[[#This Row],[Name_AP]:[ID_AP_Data]],2,1)</f>
        <v>Reserva Marina</v>
      </c>
      <c r="G42" t="str">
        <f>VLOOKUP(A42,Tabla1[[#This Row],[Name_AP]:[ID_AP_Data]],3,1)</f>
        <v>WDPA-063</v>
      </c>
      <c r="H42">
        <f>VLOOKUP(A42,Tabla1[[#This Row],[Name_AP]:[ID_AP_Data]],4,1)</f>
        <v>2698.8351050000001</v>
      </c>
      <c r="I42">
        <f>VLOOKUP(A42,Tabla1[[#This Row],[Name_AP]:[ID_AP_Data]],5,1)</f>
        <v>135</v>
      </c>
    </row>
    <row r="43" spans="1:9" x14ac:dyDescent="0.3">
      <c r="A43" t="s">
        <v>91</v>
      </c>
      <c r="B43" s="1">
        <v>1</v>
      </c>
      <c r="C43" s="1">
        <v>2.379675256482753</v>
      </c>
      <c r="D43" s="1">
        <v>16</v>
      </c>
      <c r="E43" t="str">
        <f>VLOOKUP(A43,Tabla1[[#This Row],[Name_AP]:[ID_AP_Data]],1,1)</f>
        <v>Islas Choros - Damas</v>
      </c>
      <c r="F43" t="str">
        <f>VLOOKUP(A43,Tabla1[[#This Row],[Name_AP]:[ID_AP_Data]],2,1)</f>
        <v>Reserva Marina</v>
      </c>
      <c r="G43" t="str">
        <f>VLOOKUP(A43,Tabla1[[#This Row],[Name_AP]:[ID_AP_Data]],3,1)</f>
        <v>WDPA-064</v>
      </c>
      <c r="H43">
        <f>VLOOKUP(A43,Tabla1[[#This Row],[Name_AP]:[ID_AP_Data]],4,1)</f>
        <v>3783.228744</v>
      </c>
      <c r="I43">
        <f>VLOOKUP(A43,Tabla1[[#This Row],[Name_AP]:[ID_AP_Data]],5,1)</f>
        <v>136</v>
      </c>
    </row>
    <row r="44" spans="1:9" x14ac:dyDescent="0.3">
      <c r="A44" t="s">
        <v>53</v>
      </c>
      <c r="B44" s="1">
        <v>3710</v>
      </c>
      <c r="C44" s="1">
        <v>4410.1107572091396</v>
      </c>
      <c r="D44" s="1">
        <v>5762</v>
      </c>
      <c r="E44" t="str">
        <f>VLOOKUP(A44,Tabla1[[#This Row],[Name_AP]:[ID_AP_Data]],1,1)</f>
        <v>Las Vicuñas</v>
      </c>
      <c r="F44" t="str">
        <f>VLOOKUP(A44,Tabla1[[#This Row],[Name_AP]:[ID_AP_Data]],2,1)</f>
        <v>Reserva Nacional</v>
      </c>
      <c r="G44" t="str">
        <f>VLOOKUP(A44,Tabla1[[#This Row],[Name_AP]:[ID_AP_Data]],3,1)</f>
        <v>WDPA-067</v>
      </c>
      <c r="H44">
        <f>VLOOKUP(A44,Tabla1[[#This Row],[Name_AP]:[ID_AP_Data]],4,1)</f>
        <v>209718.75675999999</v>
      </c>
      <c r="I44">
        <f>VLOOKUP(A44,Tabla1[[#This Row],[Name_AP]:[ID_AP_Data]],5,1)</f>
        <v>71</v>
      </c>
    </row>
    <row r="45" spans="1:9" x14ac:dyDescent="0.3">
      <c r="A45" t="s">
        <v>50</v>
      </c>
      <c r="B45" s="1">
        <v>711</v>
      </c>
      <c r="C45" s="1">
        <v>946.45957765792377</v>
      </c>
      <c r="D45" s="1">
        <v>1244</v>
      </c>
      <c r="E45" t="str">
        <f>VLOOKUP(A45,Tabla1[[#This Row],[Name_AP]:[ID_AP_Data]],1,1)</f>
        <v>Pampa del Tamarugal</v>
      </c>
      <c r="F45" t="str">
        <f>VLOOKUP(A45,Tabla1[[#This Row],[Name_AP]:[ID_AP_Data]],2,1)</f>
        <v>Reserva Nacional</v>
      </c>
      <c r="G45" t="str">
        <f>VLOOKUP(A45,Tabla1[[#This Row],[Name_AP]:[ID_AP_Data]],3,1)</f>
        <v>WDPA-068</v>
      </c>
      <c r="H45">
        <f>VLOOKUP(A45,Tabla1[[#This Row],[Name_AP]:[ID_AP_Data]],4,1)</f>
        <v>126567.59037400001</v>
      </c>
      <c r="I45">
        <f>VLOOKUP(A45,Tabla1[[#This Row],[Name_AP]:[ID_AP_Data]],5,1)</f>
        <v>67</v>
      </c>
    </row>
    <row r="46" spans="1:9" x14ac:dyDescent="0.3">
      <c r="A46" t="s">
        <v>44</v>
      </c>
      <c r="B46" s="1">
        <v>644</v>
      </c>
      <c r="C46" s="1">
        <v>872.51973207820436</v>
      </c>
      <c r="D46" s="1">
        <v>931</v>
      </c>
      <c r="E46" t="str">
        <f>VLOOKUP(A46,Tabla1[[#This Row],[Name_AP]:[ID_AP_Data]],1,1)</f>
        <v>La Chimba</v>
      </c>
      <c r="F46" t="str">
        <f>VLOOKUP(A46,Tabla1[[#This Row],[Name_AP]:[ID_AP_Data]],2,1)</f>
        <v>Reserva Nacional</v>
      </c>
      <c r="G46" t="str">
        <f>VLOOKUP(A46,Tabla1[[#This Row],[Name_AP]:[ID_AP_Data]],3,1)</f>
        <v>WDPA-069</v>
      </c>
      <c r="H46">
        <f>VLOOKUP(A46,Tabla1[[#This Row],[Name_AP]:[ID_AP_Data]],4,1)</f>
        <v>2494.2585789999998</v>
      </c>
      <c r="I46">
        <f>VLOOKUP(A46,Tabla1[[#This Row],[Name_AP]:[ID_AP_Data]],5,1)</f>
        <v>59</v>
      </c>
    </row>
    <row r="47" spans="1:9" x14ac:dyDescent="0.3">
      <c r="A47" t="s">
        <v>55</v>
      </c>
      <c r="B47" s="1">
        <v>2260</v>
      </c>
      <c r="C47" s="1">
        <v>3817.9739325788141</v>
      </c>
      <c r="D47" s="1">
        <v>5620</v>
      </c>
      <c r="E47" t="str">
        <f>VLOOKUP(A47,Tabla1[[#This Row],[Name_AP]:[ID_AP_Data]],1,1)</f>
        <v>Los Flamencos</v>
      </c>
      <c r="F47" t="str">
        <f>VLOOKUP(A47,Tabla1[[#This Row],[Name_AP]:[ID_AP_Data]],2,1)</f>
        <v>Reserva Nacional</v>
      </c>
      <c r="G47" t="str">
        <f>VLOOKUP(A47,Tabla1[[#This Row],[Name_AP]:[ID_AP_Data]],3,1)</f>
        <v>WDPA-070</v>
      </c>
      <c r="H47">
        <f>VLOOKUP(A47,Tabla1[[#This Row],[Name_AP]:[ID_AP_Data]],4,1)</f>
        <v>74834.700373999993</v>
      </c>
      <c r="I47">
        <f>VLOOKUP(A47,Tabla1[[#This Row],[Name_AP]:[ID_AP_Data]],5,1)</f>
        <v>74</v>
      </c>
    </row>
    <row r="48" spans="1:9" x14ac:dyDescent="0.3">
      <c r="A48" t="s">
        <v>51</v>
      </c>
      <c r="B48" s="1">
        <v>468</v>
      </c>
      <c r="C48" s="1">
        <v>843.46327158701592</v>
      </c>
      <c r="D48" s="1">
        <v>1313</v>
      </c>
      <c r="E48" t="str">
        <f>VLOOKUP(A48,Tabla1[[#This Row],[Name_AP]:[ID_AP_Data]],1,1)</f>
        <v>Las Chinchillas</v>
      </c>
      <c r="F48" t="str">
        <f>VLOOKUP(A48,Tabla1[[#This Row],[Name_AP]:[ID_AP_Data]],2,1)</f>
        <v>Reserva Nacional</v>
      </c>
      <c r="G48" t="str">
        <f>VLOOKUP(A48,Tabla1[[#This Row],[Name_AP]:[ID_AP_Data]],3,1)</f>
        <v>WDPA-071</v>
      </c>
      <c r="H48">
        <f>VLOOKUP(A48,Tabla1[[#This Row],[Name_AP]:[ID_AP_Data]],4,1)</f>
        <v>4330.3725219999997</v>
      </c>
      <c r="I48">
        <f>VLOOKUP(A48,Tabla1[[#This Row],[Name_AP]:[ID_AP_Data]],5,1)</f>
        <v>69</v>
      </c>
    </row>
    <row r="49" spans="1:9" x14ac:dyDescent="0.3">
      <c r="A49" t="s">
        <v>59</v>
      </c>
      <c r="B49" s="1">
        <v>1342</v>
      </c>
      <c r="C49" s="1">
        <v>2433.4835149263131</v>
      </c>
      <c r="D49" s="1">
        <v>3877</v>
      </c>
      <c r="E49" t="str">
        <f>VLOOKUP(A49,Tabla1[[#This Row],[Name_AP]:[ID_AP_Data]],1,1)</f>
        <v>Río Blanco</v>
      </c>
      <c r="F49" t="str">
        <f>VLOOKUP(A49,Tabla1[[#This Row],[Name_AP]:[ID_AP_Data]],2,1)</f>
        <v>Reserva Forestal</v>
      </c>
      <c r="G49" t="str">
        <f>VLOOKUP(A49,Tabla1[[#This Row],[Name_AP]:[ID_AP_Data]],3,1)</f>
        <v>WDPA-072</v>
      </c>
      <c r="H49">
        <f>VLOOKUP(A49,Tabla1[[#This Row],[Name_AP]:[ID_AP_Data]],4,1)</f>
        <v>5245.044371</v>
      </c>
      <c r="I49">
        <f>VLOOKUP(A49,Tabla1[[#This Row],[Name_AP]:[ID_AP_Data]],5,1)</f>
        <v>79</v>
      </c>
    </row>
    <row r="50" spans="1:9" x14ac:dyDescent="0.3">
      <c r="A50" t="s">
        <v>47</v>
      </c>
      <c r="B50" s="1">
        <v>291</v>
      </c>
      <c r="C50" s="1">
        <v>316.26886362869749</v>
      </c>
      <c r="D50" s="1">
        <v>372</v>
      </c>
      <c r="E50" t="str">
        <f>VLOOKUP(A50,Tabla1[[#This Row],[Name_AP]:[ID_AP_Data]],1,1)</f>
        <v>Lago Peñuelas</v>
      </c>
      <c r="F50" t="str">
        <f>VLOOKUP(A50,Tabla1[[#This Row],[Name_AP]:[ID_AP_Data]],2,1)</f>
        <v>Reserva Forestal</v>
      </c>
      <c r="G50" t="str">
        <f>VLOOKUP(A50,Tabla1[[#This Row],[Name_AP]:[ID_AP_Data]],3,1)</f>
        <v>WDPA-074</v>
      </c>
      <c r="H50">
        <f>VLOOKUP(A50,Tabla1[[#This Row],[Name_AP]:[ID_AP_Data]],4,1)</f>
        <v>9708.0561070000003</v>
      </c>
      <c r="I50">
        <f>VLOOKUP(A50,Tabla1[[#This Row],[Name_AP]:[ID_AP_Data]],5,1)</f>
        <v>62</v>
      </c>
    </row>
    <row r="51" spans="1:9" x14ac:dyDescent="0.3">
      <c r="A51" t="s">
        <v>61</v>
      </c>
      <c r="B51" s="1">
        <v>830</v>
      </c>
      <c r="C51" s="1">
        <v>1855.2408602284479</v>
      </c>
      <c r="D51" s="1">
        <v>2950</v>
      </c>
      <c r="E51" t="str">
        <f>VLOOKUP(A51,Tabla1[[#This Row],[Name_AP]:[ID_AP_Data]],1,1)</f>
        <v>Río Clarillo</v>
      </c>
      <c r="F51" t="str">
        <f>VLOOKUP(A51,Tabla1[[#This Row],[Name_AP]:[ID_AP_Data]],2,1)</f>
        <v>Reserva Nacional</v>
      </c>
      <c r="G51" t="str">
        <f>VLOOKUP(A51,Tabla1[[#This Row],[Name_AP]:[ID_AP_Data]],3,1)</f>
        <v>WDPA-075</v>
      </c>
      <c r="H51">
        <f>VLOOKUP(A51,Tabla1[[#This Row],[Name_AP]:[ID_AP_Data]],4,1)</f>
        <v>13102.720845</v>
      </c>
      <c r="I51">
        <f>VLOOKUP(A51,Tabla1[[#This Row],[Name_AP]:[ID_AP_Data]],5,1)</f>
        <v>81</v>
      </c>
    </row>
    <row r="52" spans="1:9" x14ac:dyDescent="0.3">
      <c r="A52" t="s">
        <v>66</v>
      </c>
      <c r="B52" s="1">
        <v>592</v>
      </c>
      <c r="C52" s="1">
        <v>1083.0253097272771</v>
      </c>
      <c r="D52" s="1">
        <v>1974</v>
      </c>
      <c r="E52" t="str">
        <f>VLOOKUP(A52,Tabla1[[#This Row],[Name_AP]:[ID_AP_Data]],1,1)</f>
        <v>Roblería del Cobre de Loncha</v>
      </c>
      <c r="F52" t="str">
        <f>VLOOKUP(A52,Tabla1[[#This Row],[Name_AP]:[ID_AP_Data]],2,1)</f>
        <v>Reserva Nacional</v>
      </c>
      <c r="G52" t="str">
        <f>VLOOKUP(A52,Tabla1[[#This Row],[Name_AP]:[ID_AP_Data]],3,1)</f>
        <v>WDPA-076</v>
      </c>
      <c r="H52">
        <f>VLOOKUP(A52,Tabla1[[#This Row],[Name_AP]:[ID_AP_Data]],4,1)</f>
        <v>6052.7577940000001</v>
      </c>
      <c r="I52">
        <f>VLOOKUP(A52,Tabla1[[#This Row],[Name_AP]:[ID_AP_Data]],5,1)</f>
        <v>87</v>
      </c>
    </row>
    <row r="53" spans="1:9" x14ac:dyDescent="0.3">
      <c r="A53" t="s">
        <v>60</v>
      </c>
      <c r="B53" s="1">
        <v>901</v>
      </c>
      <c r="C53" s="1">
        <v>2586.338114553248</v>
      </c>
      <c r="D53" s="1">
        <v>4467</v>
      </c>
      <c r="E53" t="str">
        <f>VLOOKUP(A53,Tabla1[[#This Row],[Name_AP]:[ID_AP_Data]],1,1)</f>
        <v>Río Los Cipreses</v>
      </c>
      <c r="F53" t="str">
        <f>VLOOKUP(A53,Tabla1[[#This Row],[Name_AP]:[ID_AP_Data]],2,1)</f>
        <v>Reserva Nacional</v>
      </c>
      <c r="G53" t="str">
        <f>VLOOKUP(A53,Tabla1[[#This Row],[Name_AP]:[ID_AP_Data]],3,1)</f>
        <v>WDPA-077</v>
      </c>
      <c r="H53">
        <f>VLOOKUP(A53,Tabla1[[#This Row],[Name_AP]:[ID_AP_Data]],4,1)</f>
        <v>38862.695125999999</v>
      </c>
      <c r="I53">
        <f>VLOOKUP(A53,Tabla1[[#This Row],[Name_AP]:[ID_AP_Data]],5,1)</f>
        <v>80</v>
      </c>
    </row>
    <row r="54" spans="1:9" x14ac:dyDescent="0.3">
      <c r="A54" t="s">
        <v>34</v>
      </c>
      <c r="B54" s="1">
        <v>753</v>
      </c>
      <c r="C54" s="1">
        <v>1708.300178272905</v>
      </c>
      <c r="D54" s="1">
        <v>2458</v>
      </c>
      <c r="E54" t="str">
        <f>VLOOKUP(A54,Tabla1[[#This Row],[Name_AP]:[ID_AP_Data]],1,1)</f>
        <v>Altos de Lircay</v>
      </c>
      <c r="F54" t="str">
        <f>VLOOKUP(A54,Tabla1[[#This Row],[Name_AP]:[ID_AP_Data]],2,1)</f>
        <v>Reserva Nacional</v>
      </c>
      <c r="G54" t="str">
        <f>VLOOKUP(A54,Tabla1[[#This Row],[Name_AP]:[ID_AP_Data]],3,1)</f>
        <v>WDPA-084</v>
      </c>
      <c r="H54">
        <f>VLOOKUP(A54,Tabla1[[#This Row],[Name_AP]:[ID_AP_Data]],4,1)</f>
        <v>11627.337519999999</v>
      </c>
      <c r="I54">
        <f>VLOOKUP(A54,Tabla1[[#This Row],[Name_AP]:[ID_AP_Data]],5,1)</f>
        <v>46</v>
      </c>
    </row>
    <row r="55" spans="1:9" x14ac:dyDescent="0.3">
      <c r="A55" t="s">
        <v>42</v>
      </c>
      <c r="B55" s="1">
        <v>15</v>
      </c>
      <c r="C55" s="1">
        <v>160.8758123259301</v>
      </c>
      <c r="D55" s="1">
        <v>331</v>
      </c>
      <c r="E55" t="str">
        <f>VLOOKUP(A55,Tabla1[[#This Row],[Name_AP]:[ID_AP_Data]],1,1)</f>
        <v>Isla Mocha</v>
      </c>
      <c r="F55" t="str">
        <f>VLOOKUP(A55,Tabla1[[#This Row],[Name_AP]:[ID_AP_Data]],2,1)</f>
        <v>Reserva Nacional</v>
      </c>
      <c r="G55" t="str">
        <f>VLOOKUP(A55,Tabla1[[#This Row],[Name_AP]:[ID_AP_Data]],3,1)</f>
        <v>WDPA-085</v>
      </c>
      <c r="H55">
        <f>VLOOKUP(A55,Tabla1[[#This Row],[Name_AP]:[ID_AP_Data]],4,1)</f>
        <v>2172.2691810000001</v>
      </c>
      <c r="I55">
        <f>VLOOKUP(A55,Tabla1[[#This Row],[Name_AP]:[ID_AP_Data]],5,1)</f>
        <v>57</v>
      </c>
    </row>
    <row r="56" spans="1:9" x14ac:dyDescent="0.3">
      <c r="A56" t="s">
        <v>58</v>
      </c>
      <c r="B56" s="1">
        <v>995</v>
      </c>
      <c r="C56" s="1">
        <v>1793.822964637417</v>
      </c>
      <c r="D56" s="1">
        <v>2998</v>
      </c>
      <c r="E56" t="str">
        <f>VLOOKUP(A56,Tabla1[[#This Row],[Name_AP]:[ID_AP_Data]],1,1)</f>
        <v>Ralco</v>
      </c>
      <c r="F56" t="str">
        <f>VLOOKUP(A56,Tabla1[[#This Row],[Name_AP]:[ID_AP_Data]],2,1)</f>
        <v>Reserva Nacional</v>
      </c>
      <c r="G56" t="str">
        <f>VLOOKUP(A56,Tabla1[[#This Row],[Name_AP]:[ID_AP_Data]],3,1)</f>
        <v>WDPA-086</v>
      </c>
      <c r="H56">
        <f>VLOOKUP(A56,Tabla1[[#This Row],[Name_AP]:[ID_AP_Data]],4,1)</f>
        <v>12902.690313999999</v>
      </c>
      <c r="I56">
        <f>VLOOKUP(A56,Tabla1[[#This Row],[Name_AP]:[ID_AP_Data]],5,1)</f>
        <v>78</v>
      </c>
    </row>
    <row r="57" spans="1:9" x14ac:dyDescent="0.3">
      <c r="A57" t="s">
        <v>35</v>
      </c>
      <c r="B57" s="1">
        <v>403</v>
      </c>
      <c r="C57" s="1">
        <v>1190.567968759832</v>
      </c>
      <c r="D57" s="1">
        <v>1708</v>
      </c>
      <c r="E57" t="str">
        <f>VLOOKUP(A57,Tabla1[[#This Row],[Name_AP]:[ID_AP_Data]],1,1)</f>
        <v>Altos de Pemehue</v>
      </c>
      <c r="F57" t="str">
        <f>VLOOKUP(A57,Tabla1[[#This Row],[Name_AP]:[ID_AP_Data]],2,1)</f>
        <v>Reserva Nacional</v>
      </c>
      <c r="G57" t="str">
        <f>VLOOKUP(A57,Tabla1[[#This Row],[Name_AP]:[ID_AP_Data]],3,1)</f>
        <v>WDPA-087</v>
      </c>
      <c r="H57">
        <f>VLOOKUP(A57,Tabla1[[#This Row],[Name_AP]:[ID_AP_Data]],4,1)</f>
        <v>18379.415840000001</v>
      </c>
      <c r="I57">
        <f>VLOOKUP(A57,Tabla1[[#This Row],[Name_AP]:[ID_AP_Data]],5,1)</f>
        <v>47</v>
      </c>
    </row>
    <row r="58" spans="1:9" x14ac:dyDescent="0.3">
      <c r="A58" t="s">
        <v>40</v>
      </c>
      <c r="B58" s="1">
        <v>146</v>
      </c>
      <c r="C58" s="1">
        <v>271.67799818488271</v>
      </c>
      <c r="D58" s="1">
        <v>332</v>
      </c>
      <c r="E58" t="str">
        <f>VLOOKUP(A58,Tabla1[[#This Row],[Name_AP]:[ID_AP_Data]],1,1)</f>
        <v>Nonguén</v>
      </c>
      <c r="F58" t="str">
        <f>VLOOKUP(A58,Tabla1[[#This Row],[Name_AP]:[ID_AP_Data]],2,1)</f>
        <v>Reserva Nacional</v>
      </c>
      <c r="G58" t="str">
        <f>VLOOKUP(A58,Tabla1[[#This Row],[Name_AP]:[ID_AP_Data]],3,1)</f>
        <v>WDPA-088</v>
      </c>
      <c r="H58">
        <f>VLOOKUP(A58,Tabla1[[#This Row],[Name_AP]:[ID_AP_Data]],4,1)</f>
        <v>3029.4636959999998</v>
      </c>
      <c r="I58">
        <f>VLOOKUP(A58,Tabla1[[#This Row],[Name_AP]:[ID_AP_Data]],5,1)</f>
        <v>54</v>
      </c>
    </row>
    <row r="59" spans="1:9" x14ac:dyDescent="0.3">
      <c r="A59" t="s">
        <v>56</v>
      </c>
      <c r="B59" s="1">
        <v>815</v>
      </c>
      <c r="C59" s="1">
        <v>1461.731681227993</v>
      </c>
      <c r="D59" s="1">
        <v>2074</v>
      </c>
      <c r="E59" t="str">
        <f>VLOOKUP(A59,Tabla1[[#This Row],[Name_AP]:[ID_AP_Data]],1,1)</f>
        <v>Los Huemules de Niblinto</v>
      </c>
      <c r="F59" t="str">
        <f>VLOOKUP(A59,Tabla1[[#This Row],[Name_AP]:[ID_AP_Data]],2,1)</f>
        <v>Reserva Nacional</v>
      </c>
      <c r="G59" t="str">
        <f>VLOOKUP(A59,Tabla1[[#This Row],[Name_AP]:[ID_AP_Data]],3,1)</f>
        <v>WDPA-089</v>
      </c>
      <c r="H59">
        <f>VLOOKUP(A59,Tabla1[[#This Row],[Name_AP]:[ID_AP_Data]],4,1)</f>
        <v>10091.963857000001</v>
      </c>
      <c r="I59">
        <f>VLOOKUP(A59,Tabla1[[#This Row],[Name_AP]:[ID_AP_Data]],5,1)</f>
        <v>75</v>
      </c>
    </row>
    <row r="60" spans="1:9" x14ac:dyDescent="0.3">
      <c r="A60" t="s">
        <v>41</v>
      </c>
      <c r="B60" s="1">
        <v>1034</v>
      </c>
      <c r="C60" s="1">
        <v>1787.7421799194581</v>
      </c>
      <c r="D60" s="1">
        <v>2847</v>
      </c>
      <c r="E60" t="str">
        <f>VLOOKUP(A60,Tabla1[[#This Row],[Name_AP]:[ID_AP_Data]],1,1)</f>
        <v>Ñuble</v>
      </c>
      <c r="F60" t="str">
        <f>VLOOKUP(A60,Tabla1[[#This Row],[Name_AP]:[ID_AP_Data]],2,1)</f>
        <v>Reserva Forestal</v>
      </c>
      <c r="G60" t="str">
        <f>VLOOKUP(A60,Tabla1[[#This Row],[Name_AP]:[ID_AP_Data]],3,1)</f>
        <v>WDPA-090</v>
      </c>
      <c r="H60">
        <f>VLOOKUP(A60,Tabla1[[#This Row],[Name_AP]:[ID_AP_Data]],4,1)</f>
        <v>74235.463189999995</v>
      </c>
      <c r="I60">
        <f>VLOOKUP(A60,Tabla1[[#This Row],[Name_AP]:[ID_AP_Data]],5,1)</f>
        <v>55</v>
      </c>
    </row>
    <row r="61" spans="1:9" x14ac:dyDescent="0.3">
      <c r="A61" t="s">
        <v>13</v>
      </c>
      <c r="B61" s="1">
        <v>482</v>
      </c>
      <c r="C61" s="1">
        <v>1466.6568007278111</v>
      </c>
      <c r="D61" s="1">
        <v>3387</v>
      </c>
      <c r="E61" t="str">
        <f>VLOOKUP(A61,Tabla1[[#This Row],[Name_AP]:[ID_AP_Data]],1,1)</f>
        <v>Villarrica - Parque Nacional</v>
      </c>
      <c r="F61" t="str">
        <f>VLOOKUP(A61,Tabla1[[#This Row],[Name_AP]:[ID_AP_Data]],2,1)</f>
        <v>Parque Nacional</v>
      </c>
      <c r="G61" t="str">
        <f>VLOOKUP(A61,Tabla1[[#This Row],[Name_AP]:[ID_AP_Data]],3,1)</f>
        <v>WDPA-091</v>
      </c>
      <c r="H61">
        <f>VLOOKUP(A61,Tabla1[[#This Row],[Name_AP]:[ID_AP_Data]],4,1)</f>
        <v>53342.676948</v>
      </c>
      <c r="I61">
        <f>VLOOKUP(A61,Tabla1[[#This Row],[Name_AP]:[ID_AP_Data]],5,1)</f>
        <v>24</v>
      </c>
    </row>
    <row r="62" spans="1:9" x14ac:dyDescent="0.3">
      <c r="A62" t="s">
        <v>64</v>
      </c>
      <c r="B62" s="1">
        <v>589</v>
      </c>
      <c r="C62" s="1">
        <v>1184.0225791467319</v>
      </c>
      <c r="D62" s="1">
        <v>1785</v>
      </c>
      <c r="E62" t="str">
        <f>VLOOKUP(A62,Tabla1[[#This Row],[Name_AP]:[ID_AP_Data]],1,1)</f>
        <v>Malleco</v>
      </c>
      <c r="F62" t="str">
        <f>VLOOKUP(A62,Tabla1[[#This Row],[Name_AP]:[ID_AP_Data]],2,1)</f>
        <v>Reserva Forestal</v>
      </c>
      <c r="G62" t="str">
        <f>VLOOKUP(A62,Tabla1[[#This Row],[Name_AP]:[ID_AP_Data]],3,1)</f>
        <v>WDPA-092</v>
      </c>
      <c r="H62">
        <f>VLOOKUP(A62,Tabla1[[#This Row],[Name_AP]:[ID_AP_Data]],4,1)</f>
        <v>16115.564683000001</v>
      </c>
      <c r="I62">
        <f>VLOOKUP(A62,Tabla1[[#This Row],[Name_AP]:[ID_AP_Data]],5,1)</f>
        <v>84</v>
      </c>
    </row>
    <row r="63" spans="1:9" x14ac:dyDescent="0.3">
      <c r="A63" t="s">
        <v>33</v>
      </c>
      <c r="B63" s="1">
        <v>1152</v>
      </c>
      <c r="C63" s="1">
        <v>1757.1870592949731</v>
      </c>
      <c r="D63" s="1">
        <v>2600</v>
      </c>
      <c r="E63" t="str">
        <f>VLOOKUP(A63,Tabla1[[#This Row],[Name_AP]:[ID_AP_Data]],1,1)</f>
        <v>Alto Biobío</v>
      </c>
      <c r="F63" t="str">
        <f>VLOOKUP(A63,Tabla1[[#This Row],[Name_AP]:[ID_AP_Data]],2,1)</f>
        <v>Reserva Forestal</v>
      </c>
      <c r="G63" t="str">
        <f>VLOOKUP(A63,Tabla1[[#This Row],[Name_AP]:[ID_AP_Data]],3,1)</f>
        <v>WDPA-093</v>
      </c>
      <c r="H63">
        <f>VLOOKUP(A63,Tabla1[[#This Row],[Name_AP]:[ID_AP_Data]],4,1)</f>
        <v>30690.798604</v>
      </c>
      <c r="I63">
        <f>VLOOKUP(A63,Tabla1[[#This Row],[Name_AP]:[ID_AP_Data]],5,1)</f>
        <v>45</v>
      </c>
    </row>
    <row r="64" spans="1:9" x14ac:dyDescent="0.3">
      <c r="A64" t="s">
        <v>65</v>
      </c>
      <c r="B64" s="1">
        <v>877</v>
      </c>
      <c r="C64" s="1">
        <v>1444.031000462581</v>
      </c>
      <c r="D64" s="1">
        <v>2828</v>
      </c>
      <c r="E64" t="str">
        <f>VLOOKUP(A64,Tabla1[[#This Row],[Name_AP]:[ID_AP_Data]],1,1)</f>
        <v>Nalcas</v>
      </c>
      <c r="F64" t="str">
        <f>VLOOKUP(A64,Tabla1[[#This Row],[Name_AP]:[ID_AP_Data]],2,1)</f>
        <v>Reserva Forestal</v>
      </c>
      <c r="G64" t="str">
        <f>VLOOKUP(A64,Tabla1[[#This Row],[Name_AP]:[ID_AP_Data]],3,1)</f>
        <v>WDPA-094</v>
      </c>
      <c r="H64">
        <f>VLOOKUP(A64,Tabla1[[#This Row],[Name_AP]:[ID_AP_Data]],4,1)</f>
        <v>20357.184601000001</v>
      </c>
      <c r="I64">
        <f>VLOOKUP(A64,Tabla1[[#This Row],[Name_AP]:[ID_AP_Data]],5,1)</f>
        <v>85</v>
      </c>
    </row>
    <row r="65" spans="1:9" x14ac:dyDescent="0.3">
      <c r="A65" t="s">
        <v>63</v>
      </c>
      <c r="B65" s="1">
        <v>916</v>
      </c>
      <c r="C65" s="1">
        <v>1633.9125324094659</v>
      </c>
      <c r="D65" s="1">
        <v>2828</v>
      </c>
      <c r="E65" t="str">
        <f>VLOOKUP(A65,Tabla1[[#This Row],[Name_AP]:[ID_AP_Data]],1,1)</f>
        <v>Malalcahuello</v>
      </c>
      <c r="F65" t="str">
        <f>VLOOKUP(A65,Tabla1[[#This Row],[Name_AP]:[ID_AP_Data]],2,1)</f>
        <v>Reserva Forestal</v>
      </c>
      <c r="G65" t="str">
        <f>VLOOKUP(A65,Tabla1[[#This Row],[Name_AP]:[ID_AP_Data]],3,1)</f>
        <v>WDPA-095</v>
      </c>
      <c r="H65">
        <f>VLOOKUP(A65,Tabla1[[#This Row],[Name_AP]:[ID_AP_Data]],4,1)</f>
        <v>13669.109605</v>
      </c>
      <c r="I65">
        <f>VLOOKUP(A65,Tabla1[[#This Row],[Name_AP]:[ID_AP_Data]],5,1)</f>
        <v>83</v>
      </c>
    </row>
    <row r="66" spans="1:9" x14ac:dyDescent="0.3">
      <c r="A66" t="s">
        <v>36</v>
      </c>
      <c r="B66" s="1">
        <v>609</v>
      </c>
      <c r="C66" s="1">
        <v>1494.499215970897</v>
      </c>
      <c r="D66" s="1">
        <v>1982</v>
      </c>
      <c r="E66" t="str">
        <f>VLOOKUP(A66,Tabla1[[#This Row],[Name_AP]:[ID_AP_Data]],1,1)</f>
        <v>China Muerta</v>
      </c>
      <c r="F66" t="str">
        <f>VLOOKUP(A66,Tabla1[[#This Row],[Name_AP]:[ID_AP_Data]],2,1)</f>
        <v>Reserva Forestal</v>
      </c>
      <c r="G66" t="str">
        <f>VLOOKUP(A66,Tabla1[[#This Row],[Name_AP]:[ID_AP_Data]],3,1)</f>
        <v>WDPA-096</v>
      </c>
      <c r="H66">
        <f>VLOOKUP(A66,Tabla1[[#This Row],[Name_AP]:[ID_AP_Data]],4,1)</f>
        <v>8541.6270760000007</v>
      </c>
      <c r="I66">
        <f>VLOOKUP(A66,Tabla1[[#This Row],[Name_AP]:[ID_AP_Data]],5,1)</f>
        <v>48</v>
      </c>
    </row>
    <row r="67" spans="1:9" x14ac:dyDescent="0.3">
      <c r="A67" t="s">
        <v>22</v>
      </c>
      <c r="B67" s="1">
        <v>677</v>
      </c>
      <c r="C67" s="1">
        <v>1590.37983264173</v>
      </c>
      <c r="D67" s="1">
        <v>2229</v>
      </c>
      <c r="E67" t="str">
        <f>VLOOKUP(A67,Tabla1[[#This Row],[Name_AP]:[ID_AP_Data]],1,1)</f>
        <v>Mocho - Choshuenco</v>
      </c>
      <c r="F67" t="str">
        <f>VLOOKUP(A67,Tabla1[[#This Row],[Name_AP]:[ID_AP_Data]],2,1)</f>
        <v>Reserva Nacional</v>
      </c>
      <c r="G67" t="str">
        <f>VLOOKUP(A67,Tabla1[[#This Row],[Name_AP]:[ID_AP_Data]],3,1)</f>
        <v>WDPA-097</v>
      </c>
      <c r="H67">
        <f>VLOOKUP(A67,Tabla1[[#This Row],[Name_AP]:[ID_AP_Data]],4,1)</f>
        <v>7664.119232</v>
      </c>
      <c r="I67">
        <f>VLOOKUP(A67,Tabla1[[#This Row],[Name_AP]:[ID_AP_Data]],5,1)</f>
        <v>33</v>
      </c>
    </row>
    <row r="68" spans="1:9" x14ac:dyDescent="0.3">
      <c r="A68" t="s">
        <v>54</v>
      </c>
      <c r="B68" s="1">
        <v>34</v>
      </c>
      <c r="C68" s="1">
        <v>816.65798243688778</v>
      </c>
      <c r="D68" s="1">
        <v>1932</v>
      </c>
      <c r="E68" t="str">
        <f>VLOOKUP(A68,Tabla1[[#This Row],[Name_AP]:[ID_AP_Data]],1,1)</f>
        <v>Llanquihue</v>
      </c>
      <c r="F68" t="str">
        <f>VLOOKUP(A68,Tabla1[[#This Row],[Name_AP]:[ID_AP_Data]],2,1)</f>
        <v>Reserva Forestal</v>
      </c>
      <c r="G68" t="str">
        <f>VLOOKUP(A68,Tabla1[[#This Row],[Name_AP]:[ID_AP_Data]],3,1)</f>
        <v>WDPA-098</v>
      </c>
      <c r="H68">
        <f>VLOOKUP(A68,Tabla1[[#This Row],[Name_AP]:[ID_AP_Data]],4,1)</f>
        <v>36508.484429999997</v>
      </c>
      <c r="I68">
        <f>VLOOKUP(A68,Tabla1[[#This Row],[Name_AP]:[ID_AP_Data]],5,1)</f>
        <v>72</v>
      </c>
    </row>
    <row r="69" spans="1:9" x14ac:dyDescent="0.3">
      <c r="A69" t="s">
        <v>38</v>
      </c>
      <c r="B69" s="1">
        <v>177</v>
      </c>
      <c r="C69" s="1">
        <v>1691.5425060489879</v>
      </c>
      <c r="D69" s="1">
        <v>2350</v>
      </c>
      <c r="E69" t="str">
        <f>VLOOKUP(A69,Tabla1[[#This Row],[Name_AP]:[ID_AP_Data]],1,1)</f>
        <v>Futaleufú</v>
      </c>
      <c r="F69" t="str">
        <f>VLOOKUP(A69,Tabla1[[#This Row],[Name_AP]:[ID_AP_Data]],2,1)</f>
        <v>Reserva Nacional</v>
      </c>
      <c r="G69" t="str">
        <f>VLOOKUP(A69,Tabla1[[#This Row],[Name_AP]:[ID_AP_Data]],3,1)</f>
        <v>WDPA-099</v>
      </c>
      <c r="H69">
        <f>VLOOKUP(A69,Tabla1[[#This Row],[Name_AP]:[ID_AP_Data]],4,1)</f>
        <v>13100.672471</v>
      </c>
      <c r="I69">
        <f>VLOOKUP(A69,Tabla1[[#This Row],[Name_AP]:[ID_AP_Data]],5,1)</f>
        <v>51</v>
      </c>
    </row>
    <row r="70" spans="1:9" x14ac:dyDescent="0.3">
      <c r="A70" t="s">
        <v>108</v>
      </c>
      <c r="B70" s="1">
        <v>943</v>
      </c>
      <c r="C70" s="1">
        <v>1351.0183624454489</v>
      </c>
      <c r="D70" s="1">
        <v>2068</v>
      </c>
      <c r="E70" t="str">
        <f>VLOOKUP(A70,Tabla1[[#This Row],[Name_AP]:[ID_AP_Data]],1,1)</f>
        <v>Lago Palena</v>
      </c>
      <c r="F70" t="str">
        <f>VLOOKUP(A70,Tabla1[[#This Row],[Name_AP]:[ID_AP_Data]],2,1)</f>
        <v>Reserva Forestal</v>
      </c>
      <c r="G70" t="str">
        <f>VLOOKUP(A70,Tabla1[[#This Row],[Name_AP]:[ID_AP_Data]],3,1)</f>
        <v>WDPA-100</v>
      </c>
      <c r="H70">
        <f>VLOOKUP(A70,Tabla1[[#This Row],[Name_AP]:[ID_AP_Data]],4,1)</f>
        <v>46740.045925999999</v>
      </c>
      <c r="I70">
        <f>VLOOKUP(A70,Tabla1[[#This Row],[Name_AP]:[ID_AP_Data]],5,1)</f>
        <v>165</v>
      </c>
    </row>
    <row r="71" spans="1:9" x14ac:dyDescent="0.3">
      <c r="A71" t="s">
        <v>52</v>
      </c>
      <c r="B71" s="1">
        <v>1</v>
      </c>
      <c r="C71" s="1">
        <v>250.49202896644411</v>
      </c>
      <c r="D71" s="1">
        <v>1643</v>
      </c>
      <c r="E71" t="str">
        <f>VLOOKUP(A71,Tabla1[[#This Row],[Name_AP]:[ID_AP_Data]],1,1)</f>
        <v>Las Guaitecas</v>
      </c>
      <c r="F71" t="str">
        <f>VLOOKUP(A71,Tabla1[[#This Row],[Name_AP]:[ID_AP_Data]],2,1)</f>
        <v>Reserva Forestal</v>
      </c>
      <c r="G71" t="str">
        <f>VLOOKUP(A71,Tabla1[[#This Row],[Name_AP]:[ID_AP_Data]],3,1)</f>
        <v>WDPA-101</v>
      </c>
      <c r="H71">
        <f>VLOOKUP(A71,Tabla1[[#This Row],[Name_AP]:[ID_AP_Data]],4,1)</f>
        <v>987926.778314</v>
      </c>
      <c r="I71">
        <f>VLOOKUP(A71,Tabla1[[#This Row],[Name_AP]:[ID_AP_Data]],5,1)</f>
        <v>70</v>
      </c>
    </row>
    <row r="72" spans="1:9" x14ac:dyDescent="0.3">
      <c r="A72" t="s">
        <v>48</v>
      </c>
      <c r="B72" s="1">
        <v>21</v>
      </c>
      <c r="C72" s="1">
        <v>597.91882487841553</v>
      </c>
      <c r="D72" s="1">
        <v>1152</v>
      </c>
      <c r="E72" t="str">
        <f>VLOOKUP(A72,Tabla1[[#This Row],[Name_AP]:[ID_AP_Data]],1,1)</f>
        <v>Lago Rosselot</v>
      </c>
      <c r="F72" t="str">
        <f>VLOOKUP(A72,Tabla1[[#This Row],[Name_AP]:[ID_AP_Data]],2,1)</f>
        <v>Reserva Forestal</v>
      </c>
      <c r="G72" t="str">
        <f>VLOOKUP(A72,Tabla1[[#This Row],[Name_AP]:[ID_AP_Data]],3,1)</f>
        <v>WDPA-102</v>
      </c>
      <c r="H72">
        <f>VLOOKUP(A72,Tabla1[[#This Row],[Name_AP]:[ID_AP_Data]],4,1)</f>
        <v>12463.079145</v>
      </c>
      <c r="I72">
        <f>VLOOKUP(A72,Tabla1[[#This Row],[Name_AP]:[ID_AP_Data]],5,1)</f>
        <v>63</v>
      </c>
    </row>
    <row r="73" spans="1:9" x14ac:dyDescent="0.3">
      <c r="A73" t="s">
        <v>32</v>
      </c>
      <c r="B73" s="1">
        <v>55</v>
      </c>
      <c r="C73" s="1">
        <v>942.95297309480304</v>
      </c>
      <c r="D73" s="1">
        <v>1697</v>
      </c>
      <c r="E73" t="str">
        <f>VLOOKUP(A73,Tabla1[[#This Row],[Name_AP]:[ID_AP_Data]],1,1)</f>
        <v>Río Simpsom</v>
      </c>
      <c r="F73" t="str">
        <f>VLOOKUP(A73,Tabla1[[#This Row],[Name_AP]:[ID_AP_Data]],2,1)</f>
        <v>Reserva Nacional</v>
      </c>
      <c r="G73" t="str">
        <f>VLOOKUP(A73,Tabla1[[#This Row],[Name_AP]:[ID_AP_Data]],3,1)</f>
        <v>WDPA-103</v>
      </c>
      <c r="H73">
        <f>VLOOKUP(A73,Tabla1[[#This Row],[Name_AP]:[ID_AP_Data]],4,1)</f>
        <v>40716.130253000003</v>
      </c>
      <c r="I73">
        <f>VLOOKUP(A73,Tabla1[[#This Row],[Name_AP]:[ID_AP_Data]],5,1)</f>
        <v>44</v>
      </c>
    </row>
    <row r="74" spans="1:9" x14ac:dyDescent="0.3">
      <c r="A74" t="s">
        <v>43</v>
      </c>
      <c r="B74" s="1">
        <v>1</v>
      </c>
      <c r="C74" s="1">
        <v>226.25881957716001</v>
      </c>
      <c r="D74" s="1">
        <v>1549</v>
      </c>
      <c r="E74" t="str">
        <f>VLOOKUP(A74,Tabla1[[#This Row],[Name_AP]:[ID_AP_Data]],1,1)</f>
        <v>Katalalixar</v>
      </c>
      <c r="F74" t="str">
        <f>VLOOKUP(A74,Tabla1[[#This Row],[Name_AP]:[ID_AP_Data]],2,1)</f>
        <v>Reserva Forestal</v>
      </c>
      <c r="G74" t="str">
        <f>VLOOKUP(A74,Tabla1[[#This Row],[Name_AP]:[ID_AP_Data]],3,1)</f>
        <v>WDPA-105</v>
      </c>
      <c r="H74">
        <f>VLOOKUP(A74,Tabla1[[#This Row],[Name_AP]:[ID_AP_Data]],4,1)</f>
        <v>662419.72314400005</v>
      </c>
      <c r="I74">
        <f>VLOOKUP(A74,Tabla1[[#This Row],[Name_AP]:[ID_AP_Data]],5,1)</f>
        <v>58</v>
      </c>
    </row>
    <row r="75" spans="1:9" x14ac:dyDescent="0.3">
      <c r="A75" t="s">
        <v>37</v>
      </c>
      <c r="B75" s="1">
        <v>436</v>
      </c>
      <c r="C75" s="1">
        <v>829.09408127208485</v>
      </c>
      <c r="D75" s="1">
        <v>1284</v>
      </c>
      <c r="E75" t="str">
        <f>VLOOKUP(A75,Tabla1[[#This Row],[Name_AP]:[ID_AP_Data]],1,1)</f>
        <v>Coyhaique</v>
      </c>
      <c r="F75" t="str">
        <f>VLOOKUP(A75,Tabla1[[#This Row],[Name_AP]:[ID_AP_Data]],2,1)</f>
        <v>Reserva Forestal</v>
      </c>
      <c r="G75" t="str">
        <f>VLOOKUP(A75,Tabla1[[#This Row],[Name_AP]:[ID_AP_Data]],3,1)</f>
        <v>WDPA-106</v>
      </c>
      <c r="H75">
        <f>VLOOKUP(A75,Tabla1[[#This Row],[Name_AP]:[ID_AP_Data]],4,1)</f>
        <v>2671.4765640000001</v>
      </c>
      <c r="I75">
        <f>VLOOKUP(A75,Tabla1[[#This Row],[Name_AP]:[ID_AP_Data]],5,1)</f>
        <v>49</v>
      </c>
    </row>
    <row r="76" spans="1:9" x14ac:dyDescent="0.3">
      <c r="A76" t="s">
        <v>68</v>
      </c>
      <c r="B76" s="1">
        <v>1004</v>
      </c>
      <c r="C76" s="1">
        <v>1023.227031332979</v>
      </c>
      <c r="D76" s="1">
        <v>1035</v>
      </c>
      <c r="E76" t="str">
        <f>VLOOKUP(A76,Tabla1[[#This Row],[Name_AP]:[ID_AP_Data]],1,1)</f>
        <v>Trapananda</v>
      </c>
      <c r="F76" t="str">
        <f>VLOOKUP(A76,Tabla1[[#This Row],[Name_AP]:[ID_AP_Data]],2,1)</f>
        <v>Reserva Nacional</v>
      </c>
      <c r="G76" t="str">
        <f>VLOOKUP(A76,Tabla1[[#This Row],[Name_AP]:[ID_AP_Data]],3,1)</f>
        <v>WDPA-107</v>
      </c>
      <c r="H76">
        <f>VLOOKUP(A76,Tabla1[[#This Row],[Name_AP]:[ID_AP_Data]],4,1)</f>
        <v>2304.216578</v>
      </c>
      <c r="I76">
        <f>VLOOKUP(A76,Tabla1[[#This Row],[Name_AP]:[ID_AP_Data]],5,1)</f>
        <v>90</v>
      </c>
    </row>
    <row r="77" spans="1:9" x14ac:dyDescent="0.3">
      <c r="A77" t="s">
        <v>45</v>
      </c>
      <c r="B77" s="1">
        <v>724</v>
      </c>
      <c r="C77" s="1">
        <v>1118.3073930963419</v>
      </c>
      <c r="D77" s="1">
        <v>1576</v>
      </c>
      <c r="E77" t="str">
        <f>VLOOKUP(A77,Tabla1[[#This Row],[Name_AP]:[ID_AP_Data]],1,1)</f>
        <v>Lago Carlota</v>
      </c>
      <c r="F77" t="str">
        <f>VLOOKUP(A77,Tabla1[[#This Row],[Name_AP]:[ID_AP_Data]],2,1)</f>
        <v>Reserva Forestal</v>
      </c>
      <c r="G77" t="str">
        <f>VLOOKUP(A77,Tabla1[[#This Row],[Name_AP]:[ID_AP_Data]],3,1)</f>
        <v>WDPA-108</v>
      </c>
      <c r="H77">
        <f>VLOOKUP(A77,Tabla1[[#This Row],[Name_AP]:[ID_AP_Data]],4,1)</f>
        <v>27012.651032999998</v>
      </c>
      <c r="I77">
        <f>VLOOKUP(A77,Tabla1[[#This Row],[Name_AP]:[ID_AP_Data]],5,1)</f>
        <v>60</v>
      </c>
    </row>
    <row r="78" spans="1:9" x14ac:dyDescent="0.3">
      <c r="A78" t="s">
        <v>46</v>
      </c>
      <c r="B78" s="1">
        <v>490</v>
      </c>
      <c r="C78" s="1">
        <v>1088.576500570852</v>
      </c>
      <c r="D78" s="1">
        <v>1505</v>
      </c>
      <c r="E78" t="str">
        <f>VLOOKUP(A78,Tabla1[[#This Row],[Name_AP]:[ID_AP_Data]],1,1)</f>
        <v>Lago Las Torres</v>
      </c>
      <c r="F78" t="str">
        <f>VLOOKUP(A78,Tabla1[[#This Row],[Name_AP]:[ID_AP_Data]],2,1)</f>
        <v>Reserva Forestal</v>
      </c>
      <c r="G78" t="str">
        <f>VLOOKUP(A78,Tabla1[[#This Row],[Name_AP]:[ID_AP_Data]],3,1)</f>
        <v>WDPA-109</v>
      </c>
      <c r="H78">
        <f>VLOOKUP(A78,Tabla1[[#This Row],[Name_AP]:[ID_AP_Data]],4,1)</f>
        <v>16330.251613</v>
      </c>
      <c r="I78">
        <f>VLOOKUP(A78,Tabla1[[#This Row],[Name_AP]:[ID_AP_Data]],5,1)</f>
        <v>61</v>
      </c>
    </row>
    <row r="79" spans="1:9" x14ac:dyDescent="0.3">
      <c r="A79" t="s">
        <v>113</v>
      </c>
      <c r="B79" s="1">
        <v>222</v>
      </c>
      <c r="C79" s="1">
        <v>1114.411674555178</v>
      </c>
      <c r="D79" s="1">
        <v>1943</v>
      </c>
      <c r="E79" t="str">
        <f>VLOOKUP(A79,Tabla1[[#This Row],[Name_AP]:[ID_AP_Data]],1,1)</f>
        <v>Cerro Castillo</v>
      </c>
      <c r="F79" t="str">
        <f>VLOOKUP(A79,Tabla1[[#This Row],[Name_AP]:[ID_AP_Data]],2,1)</f>
        <v>Parque Nacional</v>
      </c>
      <c r="G79" t="str">
        <f>VLOOKUP(A79,Tabla1[[#This Row],[Name_AP]:[ID_AP_Data]],3,1)</f>
        <v>WDPA-110</v>
      </c>
      <c r="H79">
        <f>VLOOKUP(A79,Tabla1[[#This Row],[Name_AP]:[ID_AP_Data]],4,1)</f>
        <v>143160.80101600001</v>
      </c>
      <c r="I79">
        <f>VLOOKUP(A79,Tabla1[[#This Row],[Name_AP]:[ID_AP_Data]],5,1)</f>
        <v>170</v>
      </c>
    </row>
    <row r="80" spans="1:9" x14ac:dyDescent="0.3">
      <c r="A80" t="s">
        <v>49</v>
      </c>
      <c r="B80" s="1">
        <v>292</v>
      </c>
      <c r="C80" s="1">
        <v>478.07591355286002</v>
      </c>
      <c r="D80" s="1">
        <v>864</v>
      </c>
      <c r="E80" t="str">
        <f>VLOOKUP(A80,Tabla1[[#This Row],[Name_AP]:[ID_AP_Data]],1,1)</f>
        <v>Laguna Parrillar</v>
      </c>
      <c r="F80" t="str">
        <f>VLOOKUP(A80,Tabla1[[#This Row],[Name_AP]:[ID_AP_Data]],2,1)</f>
        <v>Reserva Forestal</v>
      </c>
      <c r="G80" t="str">
        <f>VLOOKUP(A80,Tabla1[[#This Row],[Name_AP]:[ID_AP_Data]],3,1)</f>
        <v>WDPA-112</v>
      </c>
      <c r="H80">
        <f>VLOOKUP(A80,Tabla1[[#This Row],[Name_AP]:[ID_AP_Data]],4,1)</f>
        <v>22174.995954000002</v>
      </c>
      <c r="I80">
        <f>VLOOKUP(A80,Tabla1[[#This Row],[Name_AP]:[ID_AP_Data]],5,1)</f>
        <v>66</v>
      </c>
    </row>
    <row r="81" spans="1:9" x14ac:dyDescent="0.3">
      <c r="A81" t="s">
        <v>62</v>
      </c>
      <c r="B81" s="1">
        <v>83</v>
      </c>
      <c r="C81" s="1">
        <v>415.22907924517818</v>
      </c>
      <c r="D81" s="1">
        <v>629</v>
      </c>
      <c r="E81" t="str">
        <f>VLOOKUP(A81,Tabla1[[#This Row],[Name_AP]:[ID_AP_Data]],1,1)</f>
        <v>Magallanes</v>
      </c>
      <c r="F81" t="str">
        <f>VLOOKUP(A81,Tabla1[[#This Row],[Name_AP]:[ID_AP_Data]],2,1)</f>
        <v>Reserva Forestal</v>
      </c>
      <c r="G81" t="str">
        <f>VLOOKUP(A81,Tabla1[[#This Row],[Name_AP]:[ID_AP_Data]],3,1)</f>
        <v>WDPA-113</v>
      </c>
      <c r="H81">
        <f>VLOOKUP(A81,Tabla1[[#This Row],[Name_AP]:[ID_AP_Data]],4,1)</f>
        <v>21204.862605999999</v>
      </c>
      <c r="I81">
        <f>VLOOKUP(A81,Tabla1[[#This Row],[Name_AP]:[ID_AP_Data]],5,1)</f>
        <v>82</v>
      </c>
    </row>
    <row r="82" spans="1:9" x14ac:dyDescent="0.3">
      <c r="A82" t="s">
        <v>71</v>
      </c>
      <c r="B82" s="1">
        <v>1721</v>
      </c>
      <c r="C82" s="1">
        <v>2679.6823542121551</v>
      </c>
      <c r="D82" s="1">
        <v>3741</v>
      </c>
      <c r="E82" t="str">
        <f>VLOOKUP(A82,Tabla1[[#This Row],[Name_AP]:[ID_AP_Data]],1,1)</f>
        <v>Quebrada de Chacarilla</v>
      </c>
      <c r="F82" t="str">
        <f>VLOOKUP(A82,Tabla1[[#This Row],[Name_AP]:[ID_AP_Data]],2,1)</f>
        <v>Santuario de la Naturaleza</v>
      </c>
      <c r="G82" t="str">
        <f>VLOOKUP(A82,Tabla1[[#This Row],[Name_AP]:[ID_AP_Data]],3,1)</f>
        <v>WDPA-118</v>
      </c>
      <c r="H82">
        <f>VLOOKUP(A82,Tabla1[[#This Row],[Name_AP]:[ID_AP_Data]],4,1)</f>
        <v>16221.295857999999</v>
      </c>
      <c r="I82">
        <f>VLOOKUP(A82,Tabla1[[#This Row],[Name_AP]:[ID_AP_Data]],5,1)</f>
        <v>98</v>
      </c>
    </row>
    <row r="83" spans="1:9" x14ac:dyDescent="0.3">
      <c r="A83" t="s">
        <v>67</v>
      </c>
      <c r="B83" s="1">
        <v>3750</v>
      </c>
      <c r="C83" s="1">
        <v>3773.906173043702</v>
      </c>
      <c r="D83" s="1">
        <v>4013</v>
      </c>
      <c r="E83" t="str">
        <f>VLOOKUP(A83,Tabla1[[#This Row],[Name_AP]:[ID_AP_Data]],1,1)</f>
        <v>Salar de Huasco</v>
      </c>
      <c r="F83" t="str">
        <f>VLOOKUP(A83,Tabla1[[#This Row],[Name_AP]:[ID_AP_Data]],2,1)</f>
        <v>Santuario de la Naturaleza</v>
      </c>
      <c r="G83" t="str">
        <f>VLOOKUP(A83,Tabla1[[#This Row],[Name_AP]:[ID_AP_Data]],3,1)</f>
        <v>WDPA-119</v>
      </c>
      <c r="H83">
        <f>VLOOKUP(A83,Tabla1[[#This Row],[Name_AP]:[ID_AP_Data]],4,1)</f>
        <v>10052.073751</v>
      </c>
      <c r="I83">
        <f>VLOOKUP(A83,Tabla1[[#This Row],[Name_AP]:[ID_AP_Data]],5,1)</f>
        <v>88</v>
      </c>
    </row>
    <row r="84" spans="1:9" x14ac:dyDescent="0.3">
      <c r="A84" t="s">
        <v>77</v>
      </c>
      <c r="B84" s="1">
        <v>2312</v>
      </c>
      <c r="C84" s="1">
        <v>2426.9198491631851</v>
      </c>
      <c r="D84" s="1">
        <v>2623</v>
      </c>
      <c r="E84" t="str">
        <f>VLOOKUP(A84,Tabla1[[#This Row],[Name_AP]:[ID_AP_Data]],1,1)</f>
        <v>Valle de La Luna y parte de la Sierra de Orbate</v>
      </c>
      <c r="F84" t="str">
        <f>VLOOKUP(A84,Tabla1[[#This Row],[Name_AP]:[ID_AP_Data]],2,1)</f>
        <v>Santuario de la Naturaleza</v>
      </c>
      <c r="G84" t="str">
        <f>VLOOKUP(A84,Tabla1[[#This Row],[Name_AP]:[ID_AP_Data]],3,1)</f>
        <v>WDPA-120</v>
      </c>
      <c r="H84">
        <f>VLOOKUP(A84,Tabla1[[#This Row],[Name_AP]:[ID_AP_Data]],4,1)</f>
        <v>12090.567886999999</v>
      </c>
      <c r="I84">
        <f>VLOOKUP(A84,Tabla1[[#This Row],[Name_AP]:[ID_AP_Data]],5,1)</f>
        <v>106</v>
      </c>
    </row>
    <row r="85" spans="1:9" x14ac:dyDescent="0.3">
      <c r="A85" t="s">
        <v>81</v>
      </c>
      <c r="B85" s="1">
        <v>635</v>
      </c>
      <c r="C85" s="1">
        <v>1208.2020165242959</v>
      </c>
      <c r="D85" s="1">
        <v>2278</v>
      </c>
      <c r="E85" t="str">
        <f>VLOOKUP(A85,Tabla1[[#This Row],[Name_AP]:[ID_AP_Data]],1,1)</f>
        <v>Serranía el Ciprés</v>
      </c>
      <c r="F85" t="str">
        <f>VLOOKUP(A85,Tabla1[[#This Row],[Name_AP]:[ID_AP_Data]],2,1)</f>
        <v>Santuario de la Naturaleza</v>
      </c>
      <c r="G85" t="str">
        <f>VLOOKUP(A85,Tabla1[[#This Row],[Name_AP]:[ID_AP_Data]],3,1)</f>
        <v>WDPA-128</v>
      </c>
      <c r="H85">
        <f>VLOOKUP(A85,Tabla1[[#This Row],[Name_AP]:[ID_AP_Data]],4,1)</f>
        <v>2858.0568699999999</v>
      </c>
      <c r="I85">
        <f>VLOOKUP(A85,Tabla1[[#This Row],[Name_AP]:[ID_AP_Data]],5,1)</f>
        <v>113</v>
      </c>
    </row>
    <row r="86" spans="1:9" x14ac:dyDescent="0.3">
      <c r="A86" t="s">
        <v>80</v>
      </c>
      <c r="B86" s="1">
        <v>1075</v>
      </c>
      <c r="C86" s="1">
        <v>1931.846668295364</v>
      </c>
      <c r="D86" s="1">
        <v>3184</v>
      </c>
      <c r="E86" t="str">
        <f>VLOOKUP(A86,Tabla1[[#This Row],[Name_AP]:[ID_AP_Data]],1,1)</f>
        <v>Predio Cascada de las Ánimas</v>
      </c>
      <c r="F86" t="str">
        <f>VLOOKUP(A86,Tabla1[[#This Row],[Name_AP]:[ID_AP_Data]],2,1)</f>
        <v>Santuario de la Naturaleza</v>
      </c>
      <c r="G86" t="str">
        <f>VLOOKUP(A86,Tabla1[[#This Row],[Name_AP]:[ID_AP_Data]],3,1)</f>
        <v>WDPA-136</v>
      </c>
      <c r="H86">
        <f>VLOOKUP(A86,Tabla1[[#This Row],[Name_AP]:[ID_AP_Data]],4,1)</f>
        <v>2728.5942169999998</v>
      </c>
      <c r="I86">
        <f>VLOOKUP(A86,Tabla1[[#This Row],[Name_AP]:[ID_AP_Data]],5,1)</f>
        <v>112</v>
      </c>
    </row>
    <row r="87" spans="1:9" x14ac:dyDescent="0.3">
      <c r="A87" t="s">
        <v>83</v>
      </c>
      <c r="B87" s="1">
        <v>1047</v>
      </c>
      <c r="C87" s="1">
        <v>2414.732520610617</v>
      </c>
      <c r="D87" s="1">
        <v>4003</v>
      </c>
      <c r="E87" t="str">
        <f>VLOOKUP(A87,Tabla1[[#This Row],[Name_AP]:[ID_AP_Data]],1,1)</f>
        <v>Predios San Francisco de Lagunilla y Quillayal</v>
      </c>
      <c r="F87" t="str">
        <f>VLOOKUP(A87,Tabla1[[#This Row],[Name_AP]:[ID_AP_Data]],2,1)</f>
        <v>Santuario de la Naturaleza</v>
      </c>
      <c r="G87" t="str">
        <f>VLOOKUP(A87,Tabla1[[#This Row],[Name_AP]:[ID_AP_Data]],3,1)</f>
        <v>WDPA-137</v>
      </c>
      <c r="H87">
        <f>VLOOKUP(A87,Tabla1[[#This Row],[Name_AP]:[ID_AP_Data]],4,1)</f>
        <v>14418.875759</v>
      </c>
      <c r="I87">
        <f>VLOOKUP(A87,Tabla1[[#This Row],[Name_AP]:[ID_AP_Data]],5,1)</f>
        <v>116</v>
      </c>
    </row>
    <row r="88" spans="1:9" x14ac:dyDescent="0.3">
      <c r="A88" t="s">
        <v>85</v>
      </c>
      <c r="B88" s="1">
        <v>948</v>
      </c>
      <c r="C88" s="1">
        <v>1524.1505420937251</v>
      </c>
      <c r="D88" s="1">
        <v>2015</v>
      </c>
      <c r="E88" t="str">
        <f>VLOOKUP(A88,Tabla1[[#This Row],[Name_AP]:[ID_AP_Data]],1,1)</f>
        <v>Predio Sector "Altos de Cantillana - Horcón de Piedra y Roblería Cajón de Lisboa"</v>
      </c>
      <c r="F88" t="str">
        <f>VLOOKUP(A88,Tabla1[[#This Row],[Name_AP]:[ID_AP_Data]],2,1)</f>
        <v>Santuario de la Naturaleza</v>
      </c>
      <c r="G88" t="str">
        <f>VLOOKUP(A88,Tabla1[[#This Row],[Name_AP]:[ID_AP_Data]],3,1)</f>
        <v>WDPA-138</v>
      </c>
      <c r="H88">
        <f>VLOOKUP(A88,Tabla1[[#This Row],[Name_AP]:[ID_AP_Data]],4,1)</f>
        <v>2749.8047609999999</v>
      </c>
      <c r="I88">
        <f>VLOOKUP(A88,Tabla1[[#This Row],[Name_AP]:[ID_AP_Data]],5,1)</f>
        <v>122</v>
      </c>
    </row>
    <row r="89" spans="1:9" x14ac:dyDescent="0.3">
      <c r="A89" t="s">
        <v>84</v>
      </c>
      <c r="B89" s="1">
        <v>439</v>
      </c>
      <c r="C89" s="1">
        <v>911.71923772664195</v>
      </c>
      <c r="D89" s="1">
        <v>1523</v>
      </c>
      <c r="E89" t="str">
        <f>VLOOKUP(A89,Tabla1[[#This Row],[Name_AP]:[ID_AP_Data]],1,1)</f>
        <v>Horcón de Piedra (Fundo Rinconada de Chocalán)</v>
      </c>
      <c r="F89" t="str">
        <f>VLOOKUP(A89,Tabla1[[#This Row],[Name_AP]:[ID_AP_Data]],2,1)</f>
        <v>Santuario de la Naturaleza</v>
      </c>
      <c r="G89" t="str">
        <f>VLOOKUP(A89,Tabla1[[#This Row],[Name_AP]:[ID_AP_Data]],3,1)</f>
        <v>WDPA-139</v>
      </c>
      <c r="H89">
        <f>VLOOKUP(A89,Tabla1[[#This Row],[Name_AP]:[ID_AP_Data]],4,1)</f>
        <v>1973.245169</v>
      </c>
      <c r="I89">
        <f>VLOOKUP(A89,Tabla1[[#This Row],[Name_AP]:[ID_AP_Data]],5,1)</f>
        <v>120</v>
      </c>
    </row>
    <row r="90" spans="1:9" x14ac:dyDescent="0.3">
      <c r="A90" t="s">
        <v>79</v>
      </c>
      <c r="B90" s="1">
        <v>1206</v>
      </c>
      <c r="C90" s="1">
        <v>2614.3307932213561</v>
      </c>
      <c r="D90" s="1">
        <v>3739</v>
      </c>
      <c r="E90" t="str">
        <f>VLOOKUP(A90,Tabla1[[#This Row],[Name_AP]:[ID_AP_Data]],1,1)</f>
        <v>Los Nogales</v>
      </c>
      <c r="F90" t="str">
        <f>VLOOKUP(A90,Tabla1[[#This Row],[Name_AP]:[ID_AP_Data]],2,1)</f>
        <v>Santuario de la Naturaleza</v>
      </c>
      <c r="G90" t="str">
        <f>VLOOKUP(A90,Tabla1[[#This Row],[Name_AP]:[ID_AP_Data]],3,1)</f>
        <v>WDPA-140</v>
      </c>
      <c r="H90">
        <f>VLOOKUP(A90,Tabla1[[#This Row],[Name_AP]:[ID_AP_Data]],4,1)</f>
        <v>10940.125475999999</v>
      </c>
      <c r="I90">
        <f>VLOOKUP(A90,Tabla1[[#This Row],[Name_AP]:[ID_AP_Data]],5,1)</f>
        <v>111</v>
      </c>
    </row>
    <row r="91" spans="1:9" x14ac:dyDescent="0.3">
      <c r="A91" t="s">
        <v>82</v>
      </c>
      <c r="B91" s="1">
        <v>1244</v>
      </c>
      <c r="C91" s="1">
        <v>2855.353892097613</v>
      </c>
      <c r="D91" s="1">
        <v>5381</v>
      </c>
      <c r="E91" t="s">
        <v>213</v>
      </c>
      <c r="F91" t="s">
        <v>170</v>
      </c>
      <c r="G91" t="s">
        <v>82</v>
      </c>
      <c r="H91">
        <v>44045.749857000003</v>
      </c>
      <c r="I91">
        <v>115</v>
      </c>
    </row>
    <row r="92" spans="1:9" x14ac:dyDescent="0.3">
      <c r="A92" t="s">
        <v>76</v>
      </c>
      <c r="B92" s="1">
        <v>1362</v>
      </c>
      <c r="C92" s="1">
        <v>1724.29667738478</v>
      </c>
      <c r="D92" s="1">
        <v>1934</v>
      </c>
      <c r="E92" t="str">
        <f>VLOOKUP(A92,Tabla1[[#This Row],[Name_AP]:[ID_AP_Data]],1,1)</f>
        <v>Predio El Morrillo</v>
      </c>
      <c r="F92" t="str">
        <f>VLOOKUP(A92,Tabla1[[#This Row],[Name_AP]:[ID_AP_Data]],2,1)</f>
        <v>Santuario de la Naturaleza</v>
      </c>
      <c r="G92" t="str">
        <f>VLOOKUP(A92,Tabla1[[#This Row],[Name_AP]:[ID_AP_Data]],3,1)</f>
        <v>WDPA-145</v>
      </c>
      <c r="H92">
        <f>VLOOKUP(A92,Tabla1[[#This Row],[Name_AP]:[ID_AP_Data]],4,1)</f>
        <v>1062.4442320000001</v>
      </c>
      <c r="I92">
        <f>VLOOKUP(A92,Tabla1[[#This Row],[Name_AP]:[ID_AP_Data]],5,1)</f>
        <v>105</v>
      </c>
    </row>
    <row r="93" spans="1:9" x14ac:dyDescent="0.3">
      <c r="A93" t="s">
        <v>73</v>
      </c>
      <c r="B93" s="1">
        <v>1</v>
      </c>
      <c r="C93" s="1">
        <v>1.330356840859124</v>
      </c>
      <c r="D93" s="1">
        <v>4</v>
      </c>
      <c r="E93" t="str">
        <f>VLOOKUP(A93,Tabla1[[#This Row],[Name_AP]:[ID_AP_Data]],1,1)</f>
        <v>Península de Hualpén</v>
      </c>
      <c r="F93" t="str">
        <f>VLOOKUP(A93,Tabla1[[#This Row],[Name_AP]:[ID_AP_Data]],2,1)</f>
        <v>Santuario de la Naturaleza</v>
      </c>
      <c r="G93" t="str">
        <f>VLOOKUP(A93,Tabla1[[#This Row],[Name_AP]:[ID_AP_Data]],3,1)</f>
        <v>WDPA-146</v>
      </c>
      <c r="H93">
        <f>VLOOKUP(A93,Tabla1[[#This Row],[Name_AP]:[ID_AP_Data]],4,1)</f>
        <v>2331.3027489999999</v>
      </c>
      <c r="I93">
        <f>VLOOKUP(A93,Tabla1[[#This Row],[Name_AP]:[ID_AP_Data]],5,1)</f>
        <v>100</v>
      </c>
    </row>
    <row r="94" spans="1:9" x14ac:dyDescent="0.3">
      <c r="A94" t="s">
        <v>57</v>
      </c>
      <c r="B94" s="1">
        <v>822</v>
      </c>
      <c r="C94" s="1">
        <v>1472.4652898067959</v>
      </c>
      <c r="D94" s="1">
        <v>2074</v>
      </c>
      <c r="E94" t="str">
        <f>VLOOKUP(A94,Tabla1[[#This Row],[Name_AP]:[ID_AP_Data]],1,1)</f>
        <v>Predio Los Huemules del Niblinto</v>
      </c>
      <c r="F94" t="str">
        <f>VLOOKUP(A94,Tabla1[[#This Row],[Name_AP]:[ID_AP_Data]],2,1)</f>
        <v>Santuario de la Naturaleza</v>
      </c>
      <c r="G94" t="str">
        <f>VLOOKUP(A94,Tabla1[[#This Row],[Name_AP]:[ID_AP_Data]],3,1)</f>
        <v>WDPA-148</v>
      </c>
      <c r="H94">
        <f>VLOOKUP(A94,Tabla1[[#This Row],[Name_AP]:[ID_AP_Data]],4,1)</f>
        <v>10093.369887999999</v>
      </c>
      <c r="I94">
        <f>VLOOKUP(A94,Tabla1[[#This Row],[Name_AP]:[ID_AP_Data]],5,1)</f>
        <v>76</v>
      </c>
    </row>
    <row r="95" spans="1:9" x14ac:dyDescent="0.3">
      <c r="A95" t="s">
        <v>39</v>
      </c>
      <c r="B95" s="1">
        <v>1</v>
      </c>
      <c r="C95" s="1">
        <v>3.4577511744203648</v>
      </c>
      <c r="D95" s="1">
        <v>66</v>
      </c>
      <c r="E95" t="str">
        <f>VLOOKUP(A95,Tabla1[[#This Row],[Name_AP]:[ID_AP_Data]],1,1)</f>
        <v>Río Cruces y Chorocomayo</v>
      </c>
      <c r="F95" t="str">
        <f>VLOOKUP(A95,Tabla1[[#This Row],[Name_AP]:[ID_AP_Data]],2,1)</f>
        <v>Santuario de la Naturaleza</v>
      </c>
      <c r="G95" t="str">
        <f>VLOOKUP(A95,Tabla1[[#This Row],[Name_AP]:[ID_AP_Data]],3,1)</f>
        <v>WDPA-149</v>
      </c>
      <c r="H95">
        <f>VLOOKUP(A95,Tabla1[[#This Row],[Name_AP]:[ID_AP_Data]],4,1)</f>
        <v>4879.4824600000002</v>
      </c>
      <c r="I95">
        <f>VLOOKUP(A95,Tabla1[[#This Row],[Name_AP]:[ID_AP_Data]],5,1)</f>
        <v>52</v>
      </c>
    </row>
    <row r="96" spans="1:9" x14ac:dyDescent="0.3">
      <c r="A96" t="s">
        <v>74</v>
      </c>
      <c r="B96" s="1">
        <v>188</v>
      </c>
      <c r="C96" s="1">
        <v>434.11957914850962</v>
      </c>
      <c r="D96" s="1">
        <v>721</v>
      </c>
      <c r="E96" t="str">
        <f>VLOOKUP(A96,Tabla1[[#This Row],[Name_AP]:[ID_AP_Data]],1,1)</f>
        <v>Alerzales existentes en el Fundo Potrero de Anay</v>
      </c>
      <c r="F96" t="str">
        <f>VLOOKUP(A96,Tabla1[[#This Row],[Name_AP]:[ID_AP_Data]],2,1)</f>
        <v>Santuario de la Naturaleza</v>
      </c>
      <c r="G96" t="str">
        <f>VLOOKUP(A96,Tabla1[[#This Row],[Name_AP]:[ID_AP_Data]],3,1)</f>
        <v>WDPA-150</v>
      </c>
      <c r="H96">
        <f>VLOOKUP(A96,Tabla1[[#This Row],[Name_AP]:[ID_AP_Data]],4,1)</f>
        <v>6198.4827859999996</v>
      </c>
      <c r="I96">
        <f>VLOOKUP(A96,Tabla1[[#This Row],[Name_AP]:[ID_AP_Data]],5,1)</f>
        <v>102</v>
      </c>
    </row>
    <row r="97" spans="1:9" x14ac:dyDescent="0.3">
      <c r="A97" t="s">
        <v>78</v>
      </c>
      <c r="B97" s="1">
        <v>1</v>
      </c>
      <c r="C97" s="1">
        <v>832.98072468873079</v>
      </c>
      <c r="D97" s="1">
        <v>2477</v>
      </c>
      <c r="E97" t="str">
        <f>VLOOKUP(A97,Tabla1[[#This Row],[Name_AP]:[ID_AP_Data]],1,1)</f>
        <v>Parque Pumalín</v>
      </c>
      <c r="F97" t="str">
        <f>VLOOKUP(A97,Tabla1[[#This Row],[Name_AP]:[ID_AP_Data]],2,1)</f>
        <v>Santuario de la Naturaleza</v>
      </c>
      <c r="G97" t="str">
        <f>VLOOKUP(A97,Tabla1[[#This Row],[Name_AP]:[ID_AP_Data]],3,1)</f>
        <v>WDPA-152</v>
      </c>
      <c r="H97">
        <f>VLOOKUP(A97,Tabla1[[#This Row],[Name_AP]:[ID_AP_Data]],4,1)</f>
        <v>292420.51926299999</v>
      </c>
      <c r="I97">
        <f>VLOOKUP(A97,Tabla1[[#This Row],[Name_AP]:[ID_AP_Data]],5,1)</f>
        <v>109</v>
      </c>
    </row>
    <row r="98" spans="1:9" x14ac:dyDescent="0.3">
      <c r="A98" t="s">
        <v>75</v>
      </c>
      <c r="B98" s="1">
        <v>1</v>
      </c>
      <c r="C98" s="1">
        <v>53.837472368320711</v>
      </c>
      <c r="D98" s="1">
        <v>266</v>
      </c>
      <c r="E98" t="str">
        <f>VLOOKUP(A98,Tabla1[[#This Row],[Name_AP]:[ID_AP_Data]],1,1)</f>
        <v>Estero Quitralco</v>
      </c>
      <c r="F98" t="str">
        <f>VLOOKUP(A98,Tabla1[[#This Row],[Name_AP]:[ID_AP_Data]],2,1)</f>
        <v>Santuario de la Naturaleza</v>
      </c>
      <c r="G98" t="str">
        <f>VLOOKUP(A98,Tabla1[[#This Row],[Name_AP]:[ID_AP_Data]],3,1)</f>
        <v>WDPA-153</v>
      </c>
      <c r="H98">
        <f>VLOOKUP(A98,Tabla1[[#This Row],[Name_AP]:[ID_AP_Data]],4,1)</f>
        <v>16190.888011999999</v>
      </c>
      <c r="I98">
        <f>VLOOKUP(A98,Tabla1[[#This Row],[Name_AP]:[ID_AP_Data]],5,1)</f>
        <v>103</v>
      </c>
    </row>
    <row r="99" spans="1:9" x14ac:dyDescent="0.3">
      <c r="A99" t="s">
        <v>70</v>
      </c>
      <c r="B99" s="1">
        <v>863</v>
      </c>
      <c r="C99" s="1">
        <v>1962.3323275562641</v>
      </c>
      <c r="D99" s="1">
        <v>2922</v>
      </c>
      <c r="E99" t="str">
        <f>VLOOKUP(A99,Tabla1[[#This Row],[Name_AP]:[ID_AP_Data]],1,1)</f>
        <v>Alto Huemul</v>
      </c>
      <c r="F99" t="str">
        <f>VLOOKUP(A99,Tabla1[[#This Row],[Name_AP]:[ID_AP_Data]],2,1)</f>
        <v>Santuario de la Naturaleza</v>
      </c>
      <c r="G99" t="str">
        <f>VLOOKUP(A99,Tabla1[[#This Row],[Name_AP]:[ID_AP_Data]],3,1)</f>
        <v>WDPA-155</v>
      </c>
      <c r="H99">
        <f>VLOOKUP(A99,Tabla1[[#This Row],[Name_AP]:[ID_AP_Data]],4,1)</f>
        <v>18569.401591000002</v>
      </c>
      <c r="I99">
        <f>VLOOKUP(A99,Tabla1[[#This Row],[Name_AP]:[ID_AP_Data]],5,1)</f>
        <v>96</v>
      </c>
    </row>
    <row r="100" spans="1:9" x14ac:dyDescent="0.3">
      <c r="A100" t="s">
        <v>72</v>
      </c>
      <c r="B100" s="1">
        <v>1</v>
      </c>
      <c r="C100" s="1">
        <v>557.10690679980985</v>
      </c>
      <c r="D100" s="1">
        <v>1553</v>
      </c>
      <c r="E100" t="str">
        <f>VLOOKUP(A100,Tabla1[[#This Row],[Name_AP]:[ID_AP_Data]],1,1)</f>
        <v>Paposo Norte</v>
      </c>
      <c r="F100" t="str">
        <f>VLOOKUP(A100,Tabla1[[#This Row],[Name_AP]:[ID_AP_Data]],2,1)</f>
        <v>Monumento Natural</v>
      </c>
      <c r="G100" t="str">
        <f>VLOOKUP(A100,Tabla1[[#This Row],[Name_AP]:[ID_AP_Data]],3,1)</f>
        <v>WDPA-157</v>
      </c>
      <c r="H100">
        <f>VLOOKUP(A100,Tabla1[[#This Row],[Name_AP]:[ID_AP_Data]],4,1)</f>
        <v>7566.2271920000003</v>
      </c>
      <c r="I100">
        <f>VLOOKUP(A100,Tabla1[[#This Row],[Name_AP]:[ID_AP_Data]],5,1)</f>
        <v>99</v>
      </c>
    </row>
    <row r="101" spans="1:9" x14ac:dyDescent="0.3">
      <c r="A101" t="s">
        <v>86</v>
      </c>
      <c r="B101" s="1">
        <v>615</v>
      </c>
      <c r="C101" s="1">
        <v>1097.4227445558249</v>
      </c>
      <c r="D101" s="1">
        <v>1557</v>
      </c>
      <c r="E101" t="str">
        <f>VLOOKUP(A101,Tabla1[[#This Row],[Name_AP]:[ID_AP_Data]],1,1)</f>
        <v>San Juan de Piche</v>
      </c>
      <c r="F101" t="str">
        <f>VLOOKUP(A101,Tabla1[[#This Row],[Name_AP]:[ID_AP_Data]],2,1)</f>
        <v>Santuario de la Naturaleza</v>
      </c>
      <c r="G101" t="str">
        <f>VLOOKUP(A101,Tabla1[[#This Row],[Name_AP]:[ID_AP_Data]],3,1)</f>
        <v>WDPA-158</v>
      </c>
      <c r="H101">
        <f>VLOOKUP(A101,Tabla1[[#This Row],[Name_AP]:[ID_AP_Data]],4,1)</f>
        <v>1617.6096480000001</v>
      </c>
      <c r="I101">
        <f>VLOOKUP(A101,Tabla1[[#This Row],[Name_AP]:[ID_AP_Data]],5,1)</f>
        <v>127</v>
      </c>
    </row>
    <row r="102" spans="1:9" x14ac:dyDescent="0.3">
      <c r="A102" t="s">
        <v>109</v>
      </c>
      <c r="B102" s="1">
        <v>1</v>
      </c>
      <c r="C102" s="1">
        <v>673.0112295288809</v>
      </c>
      <c r="D102" s="1">
        <v>1183</v>
      </c>
      <c r="E102" t="s">
        <v>244</v>
      </c>
      <c r="F102" t="s">
        <v>128</v>
      </c>
      <c r="G102" t="s">
        <v>109</v>
      </c>
      <c r="H102">
        <v>112186.99297199999</v>
      </c>
      <c r="I102">
        <v>166</v>
      </c>
    </row>
    <row r="103" spans="1:9" x14ac:dyDescent="0.3">
      <c r="A103" t="s">
        <v>93</v>
      </c>
      <c r="B103" s="1">
        <v>1</v>
      </c>
      <c r="C103" s="1">
        <v>77.867363050343172</v>
      </c>
      <c r="D103" s="1">
        <v>475</v>
      </c>
      <c r="E103" t="str">
        <f>VLOOKUP(A103,Tabla1[[#This Row],[Name_AP]:[ID_AP_Data]],1,1)</f>
        <v>Pitipalena-Añihue</v>
      </c>
      <c r="F103" t="str">
        <f>VLOOKUP(A103,Tabla1[[#This Row],[Name_AP]:[ID_AP_Data]],2,1)</f>
        <v>Área Marina Costera Protegida</v>
      </c>
      <c r="G103" t="str">
        <f>VLOOKUP(A103,Tabla1[[#This Row],[Name_AP]:[ID_AP_Data]],3,1)</f>
        <v>WDPA-161</v>
      </c>
      <c r="H103">
        <f>VLOOKUP(A103,Tabla1[[#This Row],[Name_AP]:[ID_AP_Data]],4,1)</f>
        <v>23690.264963000001</v>
      </c>
      <c r="I103">
        <f>VLOOKUP(A103,Tabla1[[#This Row],[Name_AP]:[ID_AP_Data]],5,1)</f>
        <v>138</v>
      </c>
    </row>
    <row r="104" spans="1:9" x14ac:dyDescent="0.3">
      <c r="A104" t="s">
        <v>96</v>
      </c>
      <c r="B104" s="1">
        <v>2094</v>
      </c>
      <c r="C104" s="1">
        <v>3578.7399611098249</v>
      </c>
      <c r="D104" s="1">
        <v>4760</v>
      </c>
      <c r="E104" t="str">
        <f>VLOOKUP(A104,Tabla1[[#This Row],[Name_AP]:[ID_AP_Data]],1,1)</f>
        <v>Estero Derecho</v>
      </c>
      <c r="F104" t="str">
        <f>VLOOKUP(A104,Tabla1[[#This Row],[Name_AP]:[ID_AP_Data]],2,1)</f>
        <v>Santuario de la Naturaleza</v>
      </c>
      <c r="G104" t="str">
        <f>VLOOKUP(A104,Tabla1[[#This Row],[Name_AP]:[ID_AP_Data]],3,1)</f>
        <v>WDPA-162</v>
      </c>
      <c r="H104">
        <f>VLOOKUP(A104,Tabla1[[#This Row],[Name_AP]:[ID_AP_Data]],4,1)</f>
        <v>31819.504431000001</v>
      </c>
      <c r="I104">
        <f>VLOOKUP(A104,Tabla1[[#This Row],[Name_AP]:[ID_AP_Data]],5,1)</f>
        <v>142</v>
      </c>
    </row>
    <row r="105" spans="1:9" x14ac:dyDescent="0.3">
      <c r="A105" t="s">
        <v>94</v>
      </c>
      <c r="B105" s="1">
        <v>220</v>
      </c>
      <c r="C105" s="1">
        <v>1286.6623959106239</v>
      </c>
      <c r="D105" s="1">
        <v>3121</v>
      </c>
      <c r="E105" t="str">
        <f>VLOOKUP(A105,Tabla1[[#This Row],[Name_AP]:[ID_AP_Data]],1,1)</f>
        <v>Cajón del Río Achibueno</v>
      </c>
      <c r="F105" t="str">
        <f>VLOOKUP(A105,Tabla1[[#This Row],[Name_AP]:[ID_AP_Data]],2,1)</f>
        <v>Santuario de la Naturaleza</v>
      </c>
      <c r="G105" t="str">
        <f>VLOOKUP(A105,Tabla1[[#This Row],[Name_AP]:[ID_AP_Data]],3,1)</f>
        <v>WDPA-163</v>
      </c>
      <c r="H105">
        <f>VLOOKUP(A105,Tabla1[[#This Row],[Name_AP]:[ID_AP_Data]],4,1)</f>
        <v>4596.7260329999999</v>
      </c>
      <c r="I105">
        <f>VLOOKUP(A105,Tabla1[[#This Row],[Name_AP]:[ID_AP_Data]],5,1)</f>
        <v>139</v>
      </c>
    </row>
    <row r="106" spans="1:9" x14ac:dyDescent="0.3">
      <c r="A106" t="s">
        <v>95</v>
      </c>
      <c r="B106" s="1">
        <v>600</v>
      </c>
      <c r="C106" s="1">
        <v>1436.827371575672</v>
      </c>
      <c r="D106" s="1">
        <v>2205</v>
      </c>
      <c r="E106" t="str">
        <f>VLOOKUP(A106,Tabla1[[#This Row],[Name_AP]:[ID_AP_Data]],1,1)</f>
        <v>El Ajial</v>
      </c>
      <c r="F106" t="str">
        <f>VLOOKUP(A106,Tabla1[[#This Row],[Name_AP]:[ID_AP_Data]],2,1)</f>
        <v>Santuario de la Naturaleza</v>
      </c>
      <c r="G106" t="str">
        <f>VLOOKUP(A106,Tabla1[[#This Row],[Name_AP]:[ID_AP_Data]],3,1)</f>
        <v>WDPA-164</v>
      </c>
      <c r="H106">
        <f>VLOOKUP(A106,Tabla1[[#This Row],[Name_AP]:[ID_AP_Data]],4,1)</f>
        <v>2141.9824509999999</v>
      </c>
      <c r="I106">
        <f>VLOOKUP(A106,Tabla1[[#This Row],[Name_AP]:[ID_AP_Data]],5,1)</f>
        <v>140</v>
      </c>
    </row>
    <row r="107" spans="1:9" x14ac:dyDescent="0.3">
      <c r="A107" t="s">
        <v>97</v>
      </c>
      <c r="B107" s="1">
        <v>473</v>
      </c>
      <c r="C107" s="1">
        <v>781.58969369369322</v>
      </c>
      <c r="D107" s="1">
        <v>1052</v>
      </c>
      <c r="E107" t="str">
        <f>VLOOKUP(A107,Tabla1[[#This Row],[Name_AP]:[ID_AP_Data]],1,1)</f>
        <v>Quebrada de La Plata</v>
      </c>
      <c r="F107" t="str">
        <f>VLOOKUP(A107,Tabla1[[#This Row],[Name_AP]:[ID_AP_Data]],2,1)</f>
        <v>Santuario de la Naturaleza</v>
      </c>
      <c r="G107" t="str">
        <f>VLOOKUP(A107,Tabla1[[#This Row],[Name_AP]:[ID_AP_Data]],3,1)</f>
        <v>WDPA-172</v>
      </c>
      <c r="H107">
        <f>VLOOKUP(A107,Tabla1[[#This Row],[Name_AP]:[ID_AP_Data]],4,1)</f>
        <v>1113.883615</v>
      </c>
      <c r="I107">
        <f>VLOOKUP(A107,Tabla1[[#This Row],[Name_AP]:[ID_AP_Data]],5,1)</f>
        <v>143</v>
      </c>
    </row>
    <row r="108" spans="1:9" x14ac:dyDescent="0.3">
      <c r="A108" t="s">
        <v>98</v>
      </c>
      <c r="B108" s="1">
        <v>768</v>
      </c>
      <c r="C108" s="1">
        <v>1491.28959575878</v>
      </c>
      <c r="D108" s="1">
        <v>2212</v>
      </c>
      <c r="E108" t="str">
        <f>VLOOKUP(A108,Tabla1[[#This Row],[Name_AP]:[ID_AP_Data]],1,1)</f>
        <v>Quebrada Llau Llau</v>
      </c>
      <c r="F108" t="str">
        <f>VLOOKUP(A108,Tabla1[[#This Row],[Name_AP]:[ID_AP_Data]],2,1)</f>
        <v>Santuario de la Naturaleza</v>
      </c>
      <c r="G108" t="str">
        <f>VLOOKUP(A108,Tabla1[[#This Row],[Name_AP]:[ID_AP_Data]],3,1)</f>
        <v>WDPA-175</v>
      </c>
      <c r="H108">
        <f>VLOOKUP(A108,Tabla1[[#This Row],[Name_AP]:[ID_AP_Data]],4,1)</f>
        <v>1783.6431709999999</v>
      </c>
      <c r="I108">
        <f>VLOOKUP(A108,Tabla1[[#This Row],[Name_AP]:[ID_AP_Data]],5,1)</f>
        <v>146</v>
      </c>
    </row>
    <row r="109" spans="1:9" x14ac:dyDescent="0.3">
      <c r="A109" t="s">
        <v>99</v>
      </c>
      <c r="B109" s="1">
        <v>248</v>
      </c>
      <c r="C109" s="1">
        <v>648.16240975079552</v>
      </c>
      <c r="D109" s="1">
        <v>1182</v>
      </c>
      <c r="E109" t="str">
        <f>VLOOKUP(A109,Tabla1[[#This Row],[Name_AP]:[ID_AP_Data]],1,1)</f>
        <v>Cerro Poqui</v>
      </c>
      <c r="F109" t="str">
        <f>VLOOKUP(A109,Tabla1[[#This Row],[Name_AP]:[ID_AP_Data]],2,1)</f>
        <v>Santuario de la Naturaleza</v>
      </c>
      <c r="G109" t="str">
        <f>VLOOKUP(A109,Tabla1[[#This Row],[Name_AP]:[ID_AP_Data]],3,1)</f>
        <v>WDPA-178</v>
      </c>
      <c r="H109">
        <f>VLOOKUP(A109,Tabla1[[#This Row],[Name_AP]:[ID_AP_Data]],4,1)</f>
        <v>1028.4450240000001</v>
      </c>
      <c r="I109">
        <f>VLOOKUP(A109,Tabla1[[#This Row],[Name_AP]:[ID_AP_Data]],5,1)</f>
        <v>150</v>
      </c>
    </row>
    <row r="110" spans="1:9" x14ac:dyDescent="0.3">
      <c r="A110" t="s">
        <v>100</v>
      </c>
      <c r="B110" s="1">
        <v>1225</v>
      </c>
      <c r="C110" s="1">
        <v>1891.3877737573789</v>
      </c>
      <c r="D110" s="1">
        <v>2360</v>
      </c>
      <c r="E110" t="str">
        <f>VLOOKUP(A110,Tabla1[[#This Row],[Name_AP]:[ID_AP_Data]],1,1)</f>
        <v>Raja de Manquehua - Poza Azul</v>
      </c>
      <c r="F110" t="str">
        <f>VLOOKUP(A110,Tabla1[[#This Row],[Name_AP]:[ID_AP_Data]],2,1)</f>
        <v>Santuario de la Naturaleza</v>
      </c>
      <c r="G110" t="str">
        <f>VLOOKUP(A110,Tabla1[[#This Row],[Name_AP]:[ID_AP_Data]],3,1)</f>
        <v>WDPA-180</v>
      </c>
      <c r="H110">
        <f>VLOOKUP(A110,Tabla1[[#This Row],[Name_AP]:[ID_AP_Data]],4,1)</f>
        <v>2248.6552339999998</v>
      </c>
      <c r="I110">
        <f>VLOOKUP(A110,Tabla1[[#This Row],[Name_AP]:[ID_AP_Data]],5,1)</f>
        <v>151</v>
      </c>
    </row>
    <row r="111" spans="1:9" x14ac:dyDescent="0.3">
      <c r="A111" t="s">
        <v>101</v>
      </c>
      <c r="B111" s="1">
        <v>1</v>
      </c>
      <c r="C111" s="1">
        <v>107.48296258577921</v>
      </c>
      <c r="D111" s="1">
        <v>967</v>
      </c>
      <c r="E111" t="str">
        <f>VLOOKUP(A111,Tabla1[[#This Row],[Name_AP]:[ID_AP_Data]],1,1)</f>
        <v>Seno Almirantazgo</v>
      </c>
      <c r="F111" t="str">
        <f>VLOOKUP(A111,Tabla1[[#This Row],[Name_AP]:[ID_AP_Data]],2,1)</f>
        <v>Área Marina Costera Protegida</v>
      </c>
      <c r="G111" t="str">
        <f>VLOOKUP(A111,Tabla1[[#This Row],[Name_AP]:[ID_AP_Data]],3,1)</f>
        <v>WDPA-182</v>
      </c>
      <c r="H111">
        <f>VLOOKUP(A111,Tabla1[[#This Row],[Name_AP]:[ID_AP_Data]],4,1)</f>
        <v>76611.237502000004</v>
      </c>
      <c r="I111">
        <f>VLOOKUP(A111,Tabla1[[#This Row],[Name_AP]:[ID_AP_Data]],5,1)</f>
        <v>153</v>
      </c>
    </row>
    <row r="112" spans="1:9" x14ac:dyDescent="0.3">
      <c r="A112" t="s">
        <v>102</v>
      </c>
      <c r="B112" s="1">
        <v>1</v>
      </c>
      <c r="C112" s="1">
        <v>595.5376609142503</v>
      </c>
      <c r="D112" s="1">
        <v>2406</v>
      </c>
      <c r="E112" t="str">
        <f>VLOOKUP(A112,Tabla1[[#This Row],[Name_AP]:[ID_AP_Data]],1,1)</f>
        <v>Melimoyu</v>
      </c>
      <c r="F112" t="str">
        <f>VLOOKUP(A112,Tabla1[[#This Row],[Name_AP]:[ID_AP_Data]],2,1)</f>
        <v>Parque Nacional</v>
      </c>
      <c r="G112" t="str">
        <f>VLOOKUP(A112,Tabla1[[#This Row],[Name_AP]:[ID_AP_Data]],3,1)</f>
        <v>WDPA-183</v>
      </c>
      <c r="H112">
        <f>VLOOKUP(A112,Tabla1[[#This Row],[Name_AP]:[ID_AP_Data]],4,1)</f>
        <v>105450.69222899999</v>
      </c>
      <c r="I112">
        <f>VLOOKUP(A112,Tabla1[[#This Row],[Name_AP]:[ID_AP_Data]],5,1)</f>
        <v>154</v>
      </c>
    </row>
    <row r="113" spans="1:9" x14ac:dyDescent="0.3">
      <c r="A113" t="s">
        <v>110</v>
      </c>
      <c r="B113" s="1">
        <v>1</v>
      </c>
      <c r="C113" s="1">
        <v>893.62723836457531</v>
      </c>
      <c r="D113" s="1">
        <v>2477</v>
      </c>
      <c r="E113" t="str">
        <f>VLOOKUP(A113,Tabla1[[#This Row],[Name_AP]:[ID_AP_Data]],1,1)</f>
        <v>Pumalín Douglas Tompkins</v>
      </c>
      <c r="F113" t="str">
        <f>VLOOKUP(A113,Tabla1[[#This Row],[Name_AP]:[ID_AP_Data]],2,1)</f>
        <v>Parque Nacional</v>
      </c>
      <c r="G113" t="str">
        <f>VLOOKUP(A113,Tabla1[[#This Row],[Name_AP]:[ID_AP_Data]],3,1)</f>
        <v>WDPA-184</v>
      </c>
      <c r="H113">
        <f>VLOOKUP(A113,Tabla1[[#This Row],[Name_AP]:[ID_AP_Data]],4,1)</f>
        <v>402393.02293400001</v>
      </c>
      <c r="I113">
        <f>VLOOKUP(A113,Tabla1[[#This Row],[Name_AP]:[ID_AP_Data]],5,1)</f>
        <v>167</v>
      </c>
    </row>
    <row r="114" spans="1:9" x14ac:dyDescent="0.3">
      <c r="A114" t="s">
        <v>103</v>
      </c>
      <c r="B114" s="1">
        <v>1</v>
      </c>
      <c r="C114" s="1">
        <v>215.27130237230779</v>
      </c>
      <c r="D114" s="1">
        <v>1127</v>
      </c>
      <c r="E114" t="str">
        <f>VLOOKUP(A114,Tabla1[[#This Row],[Name_AP]:[ID_AP_Data]],1,1)</f>
        <v>Tortel</v>
      </c>
      <c r="F114" t="str">
        <f>VLOOKUP(A114,Tabla1[[#This Row],[Name_AP]:[ID_AP_Data]],2,1)</f>
        <v>Área Marina Costera Protegida</v>
      </c>
      <c r="G114" t="str">
        <f>VLOOKUP(A114,Tabla1[[#This Row],[Name_AP]:[ID_AP_Data]],3,1)</f>
        <v>WDPA-185</v>
      </c>
      <c r="H114">
        <f>VLOOKUP(A114,Tabla1[[#This Row],[Name_AP]:[ID_AP_Data]],4,1)</f>
        <v>670211.06802500004</v>
      </c>
      <c r="I114">
        <f>VLOOKUP(A114,Tabla1[[#This Row],[Name_AP]:[ID_AP_Data]],5,1)</f>
        <v>155</v>
      </c>
    </row>
    <row r="115" spans="1:9" x14ac:dyDescent="0.3">
      <c r="A115" t="s">
        <v>104</v>
      </c>
      <c r="B115" s="1">
        <v>173</v>
      </c>
      <c r="C115" s="1">
        <v>1023.180027081817</v>
      </c>
      <c r="D115" s="1">
        <v>2796</v>
      </c>
      <c r="E115" t="str">
        <f>VLOOKUP(A115,Tabla1[[#This Row],[Name_AP]:[ID_AP_Data]],1,1)</f>
        <v>Patagonia</v>
      </c>
      <c r="F115" t="str">
        <f>VLOOKUP(A115,Tabla1[[#This Row],[Name_AP]:[ID_AP_Data]],2,1)</f>
        <v>Parque Nacional</v>
      </c>
      <c r="G115" t="str">
        <f>VLOOKUP(A115,Tabla1[[#This Row],[Name_AP]:[ID_AP_Data]],3,1)</f>
        <v>WDPA-186</v>
      </c>
      <c r="H115">
        <f>VLOOKUP(A115,Tabla1[[#This Row],[Name_AP]:[ID_AP_Data]],4,1)</f>
        <v>302644.917182</v>
      </c>
      <c r="I115">
        <f>VLOOKUP(A115,Tabla1[[#This Row],[Name_AP]:[ID_AP_Data]],5,1)</f>
        <v>156</v>
      </c>
    </row>
    <row r="116" spans="1:9" x14ac:dyDescent="0.3">
      <c r="A116" t="s">
        <v>119</v>
      </c>
      <c r="B116" s="1">
        <v>1</v>
      </c>
      <c r="C116" s="1">
        <v>253.109141493376</v>
      </c>
      <c r="D116" s="1">
        <v>1610</v>
      </c>
      <c r="E116" t="str">
        <f>VLOOKUP(A116,Tabla1[[#This Row],[Name_AP]:[ID_AP_Data]],1,1)</f>
        <v>Kawésqar - Parque Nacional</v>
      </c>
      <c r="F116" t="str">
        <f>VLOOKUP(A116,Tabla1[[#This Row],[Name_AP]:[ID_AP_Data]],2,1)</f>
        <v>Parque Nacional</v>
      </c>
      <c r="G116" t="str">
        <f>VLOOKUP(A116,Tabla1[[#This Row],[Name_AP]:[ID_AP_Data]],3,1)</f>
        <v>WDPA-190</v>
      </c>
      <c r="H116">
        <f>VLOOKUP(A116,Tabla1[[#This Row],[Name_AP]:[ID_AP_Data]],4,1)</f>
        <v>2798735.6103699999</v>
      </c>
      <c r="I116">
        <f>VLOOKUP(A116,Tabla1[[#This Row],[Name_AP]:[ID_AP_Data]],5,1)</f>
        <v>178</v>
      </c>
    </row>
    <row r="117" spans="1:9" x14ac:dyDescent="0.3">
      <c r="A117" t="s">
        <v>120</v>
      </c>
      <c r="B117" s="1">
        <v>1</v>
      </c>
      <c r="C117" s="1">
        <v>56.49947156756906</v>
      </c>
      <c r="D117" s="1">
        <v>1064</v>
      </c>
      <c r="E117" t="str">
        <f>VLOOKUP(A117,Tabla1[[#This Row],[Name_AP]:[ID_AP_Data]],1,1)</f>
        <v>Kawésqar - Reserva Nacional</v>
      </c>
      <c r="F117" t="str">
        <f>VLOOKUP(A117,Tabla1[[#This Row],[Name_AP]:[ID_AP_Data]],2,1)</f>
        <v>Reserva Nacional</v>
      </c>
      <c r="G117" t="str">
        <f>VLOOKUP(A117,Tabla1[[#This Row],[Name_AP]:[ID_AP_Data]],3,1)</f>
        <v>WDPA-191</v>
      </c>
      <c r="H117">
        <f>VLOOKUP(A117,Tabla1[[#This Row],[Name_AP]:[ID_AP_Data]],4,1)</f>
        <v>2628480.1002000002</v>
      </c>
      <c r="I117">
        <f>VLOOKUP(A117,Tabla1[[#This Row],[Name_AP]:[ID_AP_Data]],5,1)</f>
        <v>179</v>
      </c>
    </row>
    <row r="118" spans="1:9" x14ac:dyDescent="0.3">
      <c r="A118" t="s">
        <v>105</v>
      </c>
      <c r="B118" s="1">
        <v>2272</v>
      </c>
      <c r="C118" s="1">
        <v>2275.4585623825751</v>
      </c>
      <c r="D118" s="1">
        <v>2280</v>
      </c>
      <c r="E118" t="str">
        <f>VLOOKUP(A118,Tabla1[[#This Row],[Name_AP]:[ID_AP_Data]],1,1)</f>
        <v>Laguna Tebenquiche</v>
      </c>
      <c r="F118" t="str">
        <f>VLOOKUP(A118,Tabla1[[#This Row],[Name_AP]:[ID_AP_Data]],2,1)</f>
        <v>Santuario de la Naturaleza</v>
      </c>
      <c r="G118" t="str">
        <f>VLOOKUP(A118,Tabla1[[#This Row],[Name_AP]:[ID_AP_Data]],3,1)</f>
        <v>WDPA-192</v>
      </c>
      <c r="H118">
        <f>VLOOKUP(A118,Tabla1[[#This Row],[Name_AP]:[ID_AP_Data]],4,1)</f>
        <v>1313.764306</v>
      </c>
      <c r="I118">
        <f>VLOOKUP(A118,Tabla1[[#This Row],[Name_AP]:[ID_AP_Data]],5,1)</f>
        <v>158</v>
      </c>
    </row>
    <row r="119" spans="1:9" x14ac:dyDescent="0.3">
      <c r="A119" t="s">
        <v>106</v>
      </c>
      <c r="B119" s="1">
        <v>985</v>
      </c>
      <c r="C119" s="1">
        <v>2035.9358284231721</v>
      </c>
      <c r="D119" s="1">
        <v>3220</v>
      </c>
      <c r="E119" t="str">
        <f>VLOOKUP(A119,Tabla1[[#This Row],[Name_AP]:[ID_AP_Data]],1,1)</f>
        <v>El Zaino - Laguna El Copín</v>
      </c>
      <c r="F119" t="str">
        <f>VLOOKUP(A119,Tabla1[[#This Row],[Name_AP]:[ID_AP_Data]],2,1)</f>
        <v>Santuario de la Naturaleza</v>
      </c>
      <c r="G119" t="str">
        <f>VLOOKUP(A119,Tabla1[[#This Row],[Name_AP]:[ID_AP_Data]],3,1)</f>
        <v>WDPA-194</v>
      </c>
      <c r="H119">
        <f>VLOOKUP(A119,Tabla1[[#This Row],[Name_AP]:[ID_AP_Data]],4,1)</f>
        <v>6766.4350830000003</v>
      </c>
      <c r="I119">
        <f>VLOOKUP(A119,Tabla1[[#This Row],[Name_AP]:[ID_AP_Data]],5,1)</f>
        <v>160</v>
      </c>
    </row>
    <row r="120" spans="1:9" x14ac:dyDescent="0.3">
      <c r="A120" t="s">
        <v>107</v>
      </c>
      <c r="B120" s="1">
        <v>1</v>
      </c>
      <c r="C120" s="1">
        <v>2.2333129896496331</v>
      </c>
      <c r="D120" s="1">
        <v>18</v>
      </c>
      <c r="E120" t="str">
        <f>VLOOKUP(A120,Tabla1[[#This Row],[Name_AP]:[ID_AP_Data]],1,1)</f>
        <v>Bahía Lomas</v>
      </c>
      <c r="F120" t="str">
        <f>VLOOKUP(A120,Tabla1[[#This Row],[Name_AP]:[ID_AP_Data]],2,1)</f>
        <v>Santuario de la Naturaleza</v>
      </c>
      <c r="G120" t="str">
        <f>VLOOKUP(A120,Tabla1[[#This Row],[Name_AP]:[ID_AP_Data]],3,1)</f>
        <v>WDPA-196</v>
      </c>
      <c r="H120">
        <f>VLOOKUP(A120,Tabla1[[#This Row],[Name_AP]:[ID_AP_Data]],4,1)</f>
        <v>62168.317772000002</v>
      </c>
      <c r="I120">
        <f>VLOOKUP(A120,Tabla1[[#This Row],[Name_AP]:[ID_AP_Data]],5,1)</f>
        <v>162</v>
      </c>
    </row>
    <row r="121" spans="1:9" x14ac:dyDescent="0.3">
      <c r="A121" t="s">
        <v>117</v>
      </c>
      <c r="B121" s="1">
        <v>3</v>
      </c>
      <c r="C121" s="1">
        <v>33.784152467250983</v>
      </c>
      <c r="D121" s="1">
        <v>432</v>
      </c>
      <c r="E121" t="str">
        <f>VLOOKUP(A121,Tabla1[[#This Row],[Name_AP]:[ID_AP_Data]],1,1)</f>
        <v>Humedales de la cuenca de Chepu</v>
      </c>
      <c r="F121" t="str">
        <f>VLOOKUP(A121,Tabla1[[#This Row],[Name_AP]:[ID_AP_Data]],2,1)</f>
        <v>Santuario de la Naturaleza</v>
      </c>
      <c r="G121" t="str">
        <f>VLOOKUP(A121,Tabla1[[#This Row],[Name_AP]:[ID_AP_Data]],3,1)</f>
        <v>WDPA-200</v>
      </c>
      <c r="H121">
        <f>VLOOKUP(A121,Tabla1[[#This Row],[Name_AP]:[ID_AP_Data]],4,1)</f>
        <v>2891.6947839999998</v>
      </c>
      <c r="I121">
        <f>VLOOKUP(A121,Tabla1[[#This Row],[Name_AP]:[ID_AP_Data]],5,1)</f>
        <v>174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0C8B-0BB8-4C14-8BCA-EF885D7A1A32}">
  <dimension ref="A1:F121"/>
  <sheetViews>
    <sheetView workbookViewId="0">
      <selection activeCell="A91" sqref="A91:E91"/>
    </sheetView>
  </sheetViews>
  <sheetFormatPr baseColWidth="10" defaultRowHeight="14.4" x14ac:dyDescent="0.3"/>
  <cols>
    <col min="5" max="5" width="12.88671875" customWidth="1"/>
  </cols>
  <sheetData>
    <row r="1" spans="1:6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3">
      <c r="A2" t="s">
        <v>221</v>
      </c>
      <c r="B2" t="s">
        <v>219</v>
      </c>
      <c r="C2" t="s">
        <v>89</v>
      </c>
      <c r="D2">
        <v>3455.169637</v>
      </c>
      <c r="E2">
        <v>133</v>
      </c>
    </row>
    <row r="3" spans="1:6" x14ac:dyDescent="0.3">
      <c r="A3" t="s">
        <v>220</v>
      </c>
      <c r="B3" t="s">
        <v>219</v>
      </c>
      <c r="C3" t="s">
        <v>88</v>
      </c>
      <c r="D3">
        <v>4313.2551350000003</v>
      </c>
      <c r="E3">
        <v>131</v>
      </c>
    </row>
    <row r="4" spans="1:6" x14ac:dyDescent="0.3">
      <c r="A4" t="s">
        <v>218</v>
      </c>
      <c r="B4" t="s">
        <v>219</v>
      </c>
      <c r="C4" t="s">
        <v>87</v>
      </c>
      <c r="D4">
        <v>65326.972697999998</v>
      </c>
      <c r="E4">
        <v>129</v>
      </c>
    </row>
    <row r="5" spans="1:6" x14ac:dyDescent="0.3">
      <c r="A5" t="s">
        <v>143</v>
      </c>
      <c r="B5" t="s">
        <v>132</v>
      </c>
      <c r="C5" t="s">
        <v>15</v>
      </c>
      <c r="D5">
        <v>11756.634416000001</v>
      </c>
      <c r="E5">
        <v>26</v>
      </c>
    </row>
    <row r="6" spans="1:6" x14ac:dyDescent="0.3">
      <c r="A6" t="s">
        <v>138</v>
      </c>
      <c r="B6" t="s">
        <v>132</v>
      </c>
      <c r="C6" t="s">
        <v>10</v>
      </c>
      <c r="D6">
        <v>10793.588551999999</v>
      </c>
      <c r="E6">
        <v>21</v>
      </c>
    </row>
    <row r="7" spans="1:6" x14ac:dyDescent="0.3">
      <c r="A7" t="s">
        <v>131</v>
      </c>
      <c r="B7" t="s">
        <v>132</v>
      </c>
      <c r="C7" t="s">
        <v>4</v>
      </c>
      <c r="D7">
        <v>2873.2449729999998</v>
      </c>
      <c r="E7">
        <v>10</v>
      </c>
    </row>
    <row r="8" spans="1:6" x14ac:dyDescent="0.3">
      <c r="A8" t="s">
        <v>136</v>
      </c>
      <c r="B8" t="s">
        <v>132</v>
      </c>
      <c r="C8" t="s">
        <v>8</v>
      </c>
      <c r="D8">
        <v>1739.503913</v>
      </c>
      <c r="E8">
        <v>17</v>
      </c>
    </row>
    <row r="9" spans="1:6" x14ac:dyDescent="0.3">
      <c r="A9" t="s">
        <v>226</v>
      </c>
      <c r="B9" t="s">
        <v>227</v>
      </c>
      <c r="C9" t="s">
        <v>92</v>
      </c>
      <c r="D9">
        <v>1562.558747</v>
      </c>
      <c r="E9">
        <v>137</v>
      </c>
    </row>
    <row r="10" spans="1:6" x14ac:dyDescent="0.3">
      <c r="A10" t="s">
        <v>149</v>
      </c>
      <c r="B10" t="s">
        <v>128</v>
      </c>
      <c r="C10" t="s">
        <v>21</v>
      </c>
      <c r="D10">
        <v>140916.966193</v>
      </c>
      <c r="E10">
        <v>32</v>
      </c>
    </row>
    <row r="11" spans="1:6" x14ac:dyDescent="0.3">
      <c r="A11" t="s">
        <v>140</v>
      </c>
      <c r="B11" t="s">
        <v>128</v>
      </c>
      <c r="C11" t="s">
        <v>12</v>
      </c>
      <c r="D11">
        <v>56045.213484</v>
      </c>
      <c r="E11">
        <v>23</v>
      </c>
    </row>
    <row r="12" spans="1:6" x14ac:dyDescent="0.3">
      <c r="A12" t="s">
        <v>142</v>
      </c>
      <c r="B12" t="s">
        <v>128</v>
      </c>
      <c r="C12" t="s">
        <v>14</v>
      </c>
      <c r="D12">
        <v>171224.690084</v>
      </c>
      <c r="E12">
        <v>25</v>
      </c>
    </row>
    <row r="13" spans="1:6" x14ac:dyDescent="0.3">
      <c r="A13" t="s">
        <v>153</v>
      </c>
      <c r="B13" t="s">
        <v>128</v>
      </c>
      <c r="C13" t="s">
        <v>24</v>
      </c>
      <c r="D13">
        <v>270500.72980199999</v>
      </c>
      <c r="E13">
        <v>35</v>
      </c>
    </row>
    <row r="14" spans="1:6" x14ac:dyDescent="0.3">
      <c r="A14" t="s">
        <v>154</v>
      </c>
      <c r="B14" t="s">
        <v>128</v>
      </c>
      <c r="C14" t="s">
        <v>25</v>
      </c>
      <c r="D14">
        <v>7344.7417859999996</v>
      </c>
      <c r="E14">
        <v>36</v>
      </c>
    </row>
    <row r="15" spans="1:6" x14ac:dyDescent="0.3">
      <c r="A15" t="s">
        <v>152</v>
      </c>
      <c r="B15" t="s">
        <v>128</v>
      </c>
      <c r="C15" t="s">
        <v>23</v>
      </c>
      <c r="D15">
        <v>44898.482531000001</v>
      </c>
      <c r="E15">
        <v>34</v>
      </c>
    </row>
    <row r="16" spans="1:6" x14ac:dyDescent="0.3">
      <c r="A16" t="s">
        <v>130</v>
      </c>
      <c r="B16" t="s">
        <v>128</v>
      </c>
      <c r="C16" t="s">
        <v>3</v>
      </c>
      <c r="D16">
        <v>8730.8017839999993</v>
      </c>
      <c r="E16">
        <v>9</v>
      </c>
    </row>
    <row r="17" spans="1:5" x14ac:dyDescent="0.3">
      <c r="A17" t="s">
        <v>147</v>
      </c>
      <c r="B17" t="s">
        <v>128</v>
      </c>
      <c r="C17" t="s">
        <v>19</v>
      </c>
      <c r="D17">
        <v>7636.4425419999998</v>
      </c>
      <c r="E17">
        <v>30</v>
      </c>
    </row>
    <row r="18" spans="1:5" x14ac:dyDescent="0.3">
      <c r="A18" t="s">
        <v>160</v>
      </c>
      <c r="B18" t="s">
        <v>128</v>
      </c>
      <c r="C18" t="s">
        <v>31</v>
      </c>
      <c r="D18">
        <v>3346.9774849999999</v>
      </c>
      <c r="E18">
        <v>43</v>
      </c>
    </row>
    <row r="19" spans="1:5" x14ac:dyDescent="0.3">
      <c r="A19" t="s">
        <v>148</v>
      </c>
      <c r="B19" t="s">
        <v>128</v>
      </c>
      <c r="C19" t="s">
        <v>20</v>
      </c>
      <c r="D19">
        <v>15984.992475999999</v>
      </c>
      <c r="E19">
        <v>31</v>
      </c>
    </row>
    <row r="20" spans="1:5" x14ac:dyDescent="0.3">
      <c r="A20" t="s">
        <v>133</v>
      </c>
      <c r="B20" t="s">
        <v>128</v>
      </c>
      <c r="C20" t="s">
        <v>5</v>
      </c>
      <c r="D20">
        <v>11969.201777</v>
      </c>
      <c r="E20">
        <v>12</v>
      </c>
    </row>
    <row r="21" spans="1:5" x14ac:dyDescent="0.3">
      <c r="A21" t="s">
        <v>159</v>
      </c>
      <c r="B21" t="s">
        <v>128</v>
      </c>
      <c r="C21" t="s">
        <v>30</v>
      </c>
      <c r="D21">
        <v>6656.1104809999997</v>
      </c>
      <c r="E21">
        <v>41</v>
      </c>
    </row>
    <row r="22" spans="1:5" x14ac:dyDescent="0.3">
      <c r="A22" t="s">
        <v>135</v>
      </c>
      <c r="B22" t="s">
        <v>128</v>
      </c>
      <c r="C22" t="s">
        <v>7</v>
      </c>
      <c r="D22">
        <v>5710.3142019999996</v>
      </c>
      <c r="E22">
        <v>14</v>
      </c>
    </row>
    <row r="23" spans="1:5" x14ac:dyDescent="0.3">
      <c r="A23" t="s">
        <v>129</v>
      </c>
      <c r="B23" t="s">
        <v>128</v>
      </c>
      <c r="C23" t="s">
        <v>2</v>
      </c>
      <c r="D23">
        <v>58703.017147999999</v>
      </c>
      <c r="E23">
        <v>5</v>
      </c>
    </row>
    <row r="24" spans="1:5" x14ac:dyDescent="0.3">
      <c r="A24" t="s">
        <v>144</v>
      </c>
      <c r="B24" t="s">
        <v>128</v>
      </c>
      <c r="C24" t="s">
        <v>16</v>
      </c>
      <c r="D24">
        <v>24828.991566000001</v>
      </c>
      <c r="E24">
        <v>27</v>
      </c>
    </row>
    <row r="25" spans="1:5" x14ac:dyDescent="0.3">
      <c r="A25" t="s">
        <v>127</v>
      </c>
      <c r="B25" t="s">
        <v>128</v>
      </c>
      <c r="C25" t="s">
        <v>1</v>
      </c>
      <c r="D25">
        <v>41567.030778</v>
      </c>
      <c r="E25">
        <v>4</v>
      </c>
    </row>
    <row r="26" spans="1:5" x14ac:dyDescent="0.3">
      <c r="A26" t="s">
        <v>146</v>
      </c>
      <c r="B26" t="s">
        <v>128</v>
      </c>
      <c r="C26" t="s">
        <v>18</v>
      </c>
      <c r="D26">
        <v>39011.072135000002</v>
      </c>
      <c r="E26">
        <v>29</v>
      </c>
    </row>
    <row r="27" spans="1:5" x14ac:dyDescent="0.3">
      <c r="A27" t="s">
        <v>250</v>
      </c>
      <c r="B27" t="s">
        <v>128</v>
      </c>
      <c r="C27" t="s">
        <v>115</v>
      </c>
      <c r="D27">
        <v>253068.91241200001</v>
      </c>
      <c r="E27">
        <v>172</v>
      </c>
    </row>
    <row r="28" spans="1:5" x14ac:dyDescent="0.3">
      <c r="A28" t="s">
        <v>247</v>
      </c>
      <c r="B28" t="s">
        <v>128</v>
      </c>
      <c r="C28" t="s">
        <v>112</v>
      </c>
      <c r="D28">
        <v>401314.42138999997</v>
      </c>
      <c r="E28">
        <v>169</v>
      </c>
    </row>
    <row r="29" spans="1:5" x14ac:dyDescent="0.3">
      <c r="A29" t="s">
        <v>246</v>
      </c>
      <c r="B29" t="s">
        <v>128</v>
      </c>
      <c r="C29" t="s">
        <v>111</v>
      </c>
      <c r="D29">
        <v>66144.123722000004</v>
      </c>
      <c r="E29">
        <v>168</v>
      </c>
    </row>
    <row r="30" spans="1:5" x14ac:dyDescent="0.3">
      <c r="A30" t="s">
        <v>157</v>
      </c>
      <c r="B30" t="s">
        <v>128</v>
      </c>
      <c r="C30" t="s">
        <v>28</v>
      </c>
      <c r="D30">
        <v>115380.77459</v>
      </c>
      <c r="E30">
        <v>39</v>
      </c>
    </row>
    <row r="31" spans="1:5" x14ac:dyDescent="0.3">
      <c r="A31" t="s">
        <v>134</v>
      </c>
      <c r="B31" t="s">
        <v>128</v>
      </c>
      <c r="C31" t="s">
        <v>6</v>
      </c>
      <c r="D31">
        <v>14398.769308000001</v>
      </c>
      <c r="E31">
        <v>13</v>
      </c>
    </row>
    <row r="32" spans="1:5" x14ac:dyDescent="0.3">
      <c r="A32" t="s">
        <v>249</v>
      </c>
      <c r="B32" t="s">
        <v>128</v>
      </c>
      <c r="C32" t="s">
        <v>114</v>
      </c>
      <c r="D32">
        <v>256237.98153200001</v>
      </c>
      <c r="E32">
        <v>171</v>
      </c>
    </row>
    <row r="33" spans="1:6" x14ac:dyDescent="0.3">
      <c r="A33" t="s">
        <v>158</v>
      </c>
      <c r="B33" t="s">
        <v>128</v>
      </c>
      <c r="C33" t="s">
        <v>29</v>
      </c>
      <c r="D33">
        <v>158627.688562</v>
      </c>
      <c r="E33">
        <v>40</v>
      </c>
    </row>
    <row r="34" spans="1:6" x14ac:dyDescent="0.3">
      <c r="A34" t="s">
        <v>251</v>
      </c>
      <c r="B34" t="s">
        <v>128</v>
      </c>
      <c r="C34" t="s">
        <v>116</v>
      </c>
      <c r="D34">
        <v>1708696.23437</v>
      </c>
      <c r="E34">
        <v>173</v>
      </c>
    </row>
    <row r="35" spans="1:6" x14ac:dyDescent="0.3">
      <c r="A35" t="s">
        <v>145</v>
      </c>
      <c r="B35" t="s">
        <v>128</v>
      </c>
      <c r="C35" t="s">
        <v>17</v>
      </c>
      <c r="D35">
        <v>59225.958577999998</v>
      </c>
      <c r="E35">
        <v>28</v>
      </c>
    </row>
    <row r="36" spans="1:6" x14ac:dyDescent="0.3">
      <c r="A36" t="s">
        <v>139</v>
      </c>
      <c r="B36" t="s">
        <v>128</v>
      </c>
      <c r="C36" t="s">
        <v>11</v>
      </c>
      <c r="D36">
        <v>1192969.4113400001</v>
      </c>
      <c r="E36">
        <v>22</v>
      </c>
    </row>
    <row r="37" spans="1:6" x14ac:dyDescent="0.3">
      <c r="A37" t="s">
        <v>155</v>
      </c>
      <c r="B37" t="s">
        <v>128</v>
      </c>
      <c r="C37" t="s">
        <v>26</v>
      </c>
      <c r="D37">
        <v>5106.1099119999999</v>
      </c>
      <c r="E37">
        <v>37</v>
      </c>
    </row>
    <row r="38" spans="1:6" x14ac:dyDescent="0.3">
      <c r="A38" t="s">
        <v>137</v>
      </c>
      <c r="B38" t="s">
        <v>128</v>
      </c>
      <c r="C38" t="s">
        <v>9</v>
      </c>
      <c r="D38">
        <v>204976.59799099999</v>
      </c>
      <c r="E38">
        <v>19</v>
      </c>
    </row>
    <row r="39" spans="1:6" x14ac:dyDescent="0.3">
      <c r="A39" t="s">
        <v>253</v>
      </c>
      <c r="B39" t="s">
        <v>128</v>
      </c>
      <c r="C39" t="s">
        <v>118</v>
      </c>
      <c r="D39">
        <v>3893790.70432</v>
      </c>
      <c r="E39">
        <v>177</v>
      </c>
    </row>
    <row r="40" spans="1:6" x14ac:dyDescent="0.3">
      <c r="A40" t="s">
        <v>156</v>
      </c>
      <c r="B40" t="s">
        <v>128</v>
      </c>
      <c r="C40" t="s">
        <v>27</v>
      </c>
      <c r="D40">
        <v>43546.025844999996</v>
      </c>
      <c r="E40">
        <v>38</v>
      </c>
    </row>
    <row r="41" spans="1:6" x14ac:dyDescent="0.3">
      <c r="A41" t="s">
        <v>200</v>
      </c>
      <c r="B41" t="s">
        <v>163</v>
      </c>
      <c r="C41" t="s">
        <v>69</v>
      </c>
      <c r="D41">
        <v>44452.171560000003</v>
      </c>
      <c r="E41">
        <v>91</v>
      </c>
    </row>
    <row r="42" spans="1:6" x14ac:dyDescent="0.3">
      <c r="A42" t="s">
        <v>222</v>
      </c>
      <c r="B42" t="s">
        <v>223</v>
      </c>
      <c r="C42" t="s">
        <v>90</v>
      </c>
      <c r="D42">
        <v>2698.8351050000001</v>
      </c>
      <c r="E42">
        <v>135</v>
      </c>
      <c r="F42" t="s">
        <v>224</v>
      </c>
    </row>
    <row r="43" spans="1:6" x14ac:dyDescent="0.3">
      <c r="A43" t="s">
        <v>225</v>
      </c>
      <c r="B43" t="s">
        <v>223</v>
      </c>
      <c r="C43" t="s">
        <v>91</v>
      </c>
      <c r="D43">
        <v>3783.228744</v>
      </c>
      <c r="E43">
        <v>136</v>
      </c>
      <c r="F43" t="s">
        <v>224</v>
      </c>
    </row>
    <row r="44" spans="1:6" x14ac:dyDescent="0.3">
      <c r="A44" t="s">
        <v>184</v>
      </c>
      <c r="B44" t="s">
        <v>151</v>
      </c>
      <c r="C44" t="s">
        <v>53</v>
      </c>
      <c r="D44">
        <v>209718.75675999999</v>
      </c>
      <c r="E44">
        <v>71</v>
      </c>
    </row>
    <row r="45" spans="1:6" x14ac:dyDescent="0.3">
      <c r="A45" t="s">
        <v>181</v>
      </c>
      <c r="B45" t="s">
        <v>151</v>
      </c>
      <c r="C45" t="s">
        <v>50</v>
      </c>
      <c r="D45">
        <v>126567.59037400001</v>
      </c>
      <c r="E45">
        <v>67</v>
      </c>
    </row>
    <row r="46" spans="1:6" x14ac:dyDescent="0.3">
      <c r="A46" t="s">
        <v>175</v>
      </c>
      <c r="B46" t="s">
        <v>151</v>
      </c>
      <c r="C46" t="s">
        <v>44</v>
      </c>
      <c r="D46">
        <v>2494.2585789999998</v>
      </c>
      <c r="E46">
        <v>59</v>
      </c>
    </row>
    <row r="47" spans="1:6" x14ac:dyDescent="0.3">
      <c r="A47" t="s">
        <v>186</v>
      </c>
      <c r="B47" t="s">
        <v>151</v>
      </c>
      <c r="C47" t="s">
        <v>55</v>
      </c>
      <c r="D47">
        <v>74834.700373999993</v>
      </c>
      <c r="E47">
        <v>74</v>
      </c>
    </row>
    <row r="48" spans="1:6" x14ac:dyDescent="0.3">
      <c r="A48" t="s">
        <v>182</v>
      </c>
      <c r="B48" t="s">
        <v>151</v>
      </c>
      <c r="C48" t="s">
        <v>51</v>
      </c>
      <c r="D48">
        <v>4330.3725219999997</v>
      </c>
      <c r="E48">
        <v>69</v>
      </c>
    </row>
    <row r="49" spans="1:5" x14ac:dyDescent="0.3">
      <c r="A49" t="s">
        <v>190</v>
      </c>
      <c r="B49" t="s">
        <v>163</v>
      </c>
      <c r="C49" t="s">
        <v>59</v>
      </c>
      <c r="D49">
        <v>5245.044371</v>
      </c>
      <c r="E49">
        <v>79</v>
      </c>
    </row>
    <row r="50" spans="1:5" x14ac:dyDescent="0.3">
      <c r="A50" t="s">
        <v>178</v>
      </c>
      <c r="B50" t="s">
        <v>163</v>
      </c>
      <c r="C50" t="s">
        <v>47</v>
      </c>
      <c r="D50">
        <v>9708.0561070000003</v>
      </c>
      <c r="E50">
        <v>62</v>
      </c>
    </row>
    <row r="51" spans="1:5" x14ac:dyDescent="0.3">
      <c r="A51" t="s">
        <v>192</v>
      </c>
      <c r="B51" t="s">
        <v>151</v>
      </c>
      <c r="C51" t="s">
        <v>61</v>
      </c>
      <c r="D51">
        <v>13102.720845</v>
      </c>
      <c r="E51">
        <v>81</v>
      </c>
    </row>
    <row r="52" spans="1:5" x14ac:dyDescent="0.3">
      <c r="A52" t="s">
        <v>197</v>
      </c>
      <c r="B52" t="s">
        <v>151</v>
      </c>
      <c r="C52" t="s">
        <v>66</v>
      </c>
      <c r="D52">
        <v>6052.7577940000001</v>
      </c>
      <c r="E52">
        <v>87</v>
      </c>
    </row>
    <row r="53" spans="1:5" x14ac:dyDescent="0.3">
      <c r="A53" t="s">
        <v>191</v>
      </c>
      <c r="B53" t="s">
        <v>151</v>
      </c>
      <c r="C53" t="s">
        <v>60</v>
      </c>
      <c r="D53">
        <v>38862.695125999999</v>
      </c>
      <c r="E53">
        <v>80</v>
      </c>
    </row>
    <row r="54" spans="1:5" x14ac:dyDescent="0.3">
      <c r="A54" t="s">
        <v>164</v>
      </c>
      <c r="B54" t="s">
        <v>151</v>
      </c>
      <c r="C54" t="s">
        <v>34</v>
      </c>
      <c r="D54">
        <v>11627.337519999999</v>
      </c>
      <c r="E54">
        <v>46</v>
      </c>
    </row>
    <row r="55" spans="1:5" x14ac:dyDescent="0.3">
      <c r="A55" t="s">
        <v>173</v>
      </c>
      <c r="B55" t="s">
        <v>151</v>
      </c>
      <c r="C55" t="s">
        <v>42</v>
      </c>
      <c r="D55">
        <v>2172.2691810000001</v>
      </c>
      <c r="E55">
        <v>57</v>
      </c>
    </row>
    <row r="56" spans="1:5" x14ac:dyDescent="0.3">
      <c r="A56" t="s">
        <v>189</v>
      </c>
      <c r="B56" t="s">
        <v>151</v>
      </c>
      <c r="C56" t="s">
        <v>58</v>
      </c>
      <c r="D56">
        <v>12902.690313999999</v>
      </c>
      <c r="E56">
        <v>78</v>
      </c>
    </row>
    <row r="57" spans="1:5" x14ac:dyDescent="0.3">
      <c r="A57" t="s">
        <v>165</v>
      </c>
      <c r="B57" t="s">
        <v>151</v>
      </c>
      <c r="C57" t="s">
        <v>35</v>
      </c>
      <c r="D57">
        <v>18379.415840000001</v>
      </c>
      <c r="E57">
        <v>47</v>
      </c>
    </row>
    <row r="58" spans="1:5" x14ac:dyDescent="0.3">
      <c r="A58" t="s">
        <v>171</v>
      </c>
      <c r="B58" t="s">
        <v>151</v>
      </c>
      <c r="C58" t="s">
        <v>40</v>
      </c>
      <c r="D58">
        <v>3029.4636959999998</v>
      </c>
      <c r="E58">
        <v>54</v>
      </c>
    </row>
    <row r="59" spans="1:5" x14ac:dyDescent="0.3">
      <c r="A59" t="s">
        <v>187</v>
      </c>
      <c r="B59" t="s">
        <v>151</v>
      </c>
      <c r="C59" t="s">
        <v>56</v>
      </c>
      <c r="D59">
        <v>10091.963857000001</v>
      </c>
      <c r="E59">
        <v>75</v>
      </c>
    </row>
    <row r="60" spans="1:5" x14ac:dyDescent="0.3">
      <c r="A60" t="s">
        <v>172</v>
      </c>
      <c r="B60" t="s">
        <v>163</v>
      </c>
      <c r="C60" t="s">
        <v>41</v>
      </c>
      <c r="D60">
        <v>74235.463189999995</v>
      </c>
      <c r="E60">
        <v>55</v>
      </c>
    </row>
    <row r="61" spans="1:5" x14ac:dyDescent="0.3">
      <c r="A61" t="s">
        <v>141</v>
      </c>
      <c r="B61" t="s">
        <v>128</v>
      </c>
      <c r="C61" t="s">
        <v>13</v>
      </c>
      <c r="D61">
        <v>53342.676948</v>
      </c>
      <c r="E61">
        <v>24</v>
      </c>
    </row>
    <row r="62" spans="1:5" x14ac:dyDescent="0.3">
      <c r="A62" t="s">
        <v>195</v>
      </c>
      <c r="B62" t="s">
        <v>163</v>
      </c>
      <c r="C62" t="s">
        <v>64</v>
      </c>
      <c r="D62">
        <v>16115.564683000001</v>
      </c>
      <c r="E62">
        <v>84</v>
      </c>
    </row>
    <row r="63" spans="1:5" x14ac:dyDescent="0.3">
      <c r="A63" t="s">
        <v>162</v>
      </c>
      <c r="B63" t="s">
        <v>163</v>
      </c>
      <c r="C63" t="s">
        <v>33</v>
      </c>
      <c r="D63">
        <v>30690.798604</v>
      </c>
      <c r="E63">
        <v>45</v>
      </c>
    </row>
    <row r="64" spans="1:5" x14ac:dyDescent="0.3">
      <c r="A64" t="s">
        <v>196</v>
      </c>
      <c r="B64" t="s">
        <v>163</v>
      </c>
      <c r="C64" t="s">
        <v>65</v>
      </c>
      <c r="D64">
        <v>20357.184601000001</v>
      </c>
      <c r="E64">
        <v>85</v>
      </c>
    </row>
    <row r="65" spans="1:5" x14ac:dyDescent="0.3">
      <c r="A65" t="s">
        <v>194</v>
      </c>
      <c r="B65" t="s">
        <v>163</v>
      </c>
      <c r="C65" t="s">
        <v>63</v>
      </c>
      <c r="D65">
        <v>13669.109605</v>
      </c>
      <c r="E65">
        <v>83</v>
      </c>
    </row>
    <row r="66" spans="1:5" x14ac:dyDescent="0.3">
      <c r="A66" t="s">
        <v>166</v>
      </c>
      <c r="B66" t="s">
        <v>163</v>
      </c>
      <c r="C66" t="s">
        <v>36</v>
      </c>
      <c r="D66">
        <v>8541.6270760000007</v>
      </c>
      <c r="E66">
        <v>48</v>
      </c>
    </row>
    <row r="67" spans="1:5" x14ac:dyDescent="0.3">
      <c r="A67" t="s">
        <v>150</v>
      </c>
      <c r="B67" t="s">
        <v>151</v>
      </c>
      <c r="C67" t="s">
        <v>22</v>
      </c>
      <c r="D67">
        <v>7664.119232</v>
      </c>
      <c r="E67">
        <v>33</v>
      </c>
    </row>
    <row r="68" spans="1:5" x14ac:dyDescent="0.3">
      <c r="A68" t="s">
        <v>185</v>
      </c>
      <c r="B68" t="s">
        <v>163</v>
      </c>
      <c r="C68" t="s">
        <v>54</v>
      </c>
      <c r="D68">
        <v>36508.484429999997</v>
      </c>
      <c r="E68">
        <v>72</v>
      </c>
    </row>
    <row r="69" spans="1:5" x14ac:dyDescent="0.3">
      <c r="A69" t="s">
        <v>168</v>
      </c>
      <c r="B69" t="s">
        <v>151</v>
      </c>
      <c r="C69" t="s">
        <v>38</v>
      </c>
      <c r="D69">
        <v>13100.672471</v>
      </c>
      <c r="E69">
        <v>51</v>
      </c>
    </row>
    <row r="70" spans="1:5" x14ac:dyDescent="0.3">
      <c r="A70" t="s">
        <v>243</v>
      </c>
      <c r="B70" t="s">
        <v>163</v>
      </c>
      <c r="C70" t="s">
        <v>108</v>
      </c>
      <c r="D70">
        <v>46740.045925999999</v>
      </c>
      <c r="E70">
        <v>165</v>
      </c>
    </row>
    <row r="71" spans="1:5" x14ac:dyDescent="0.3">
      <c r="A71" t="s">
        <v>183</v>
      </c>
      <c r="B71" t="s">
        <v>163</v>
      </c>
      <c r="C71" t="s">
        <v>52</v>
      </c>
      <c r="D71">
        <v>987926.778314</v>
      </c>
      <c r="E71">
        <v>70</v>
      </c>
    </row>
    <row r="72" spans="1:5" x14ac:dyDescent="0.3">
      <c r="A72" t="s">
        <v>179</v>
      </c>
      <c r="B72" t="s">
        <v>163</v>
      </c>
      <c r="C72" t="s">
        <v>48</v>
      </c>
      <c r="D72">
        <v>12463.079145</v>
      </c>
      <c r="E72">
        <v>63</v>
      </c>
    </row>
    <row r="73" spans="1:5" x14ac:dyDescent="0.3">
      <c r="A73" t="s">
        <v>161</v>
      </c>
      <c r="B73" t="s">
        <v>151</v>
      </c>
      <c r="C73" t="s">
        <v>32</v>
      </c>
      <c r="D73">
        <v>40716.130253000003</v>
      </c>
      <c r="E73">
        <v>44</v>
      </c>
    </row>
    <row r="74" spans="1:5" x14ac:dyDescent="0.3">
      <c r="A74" t="s">
        <v>174</v>
      </c>
      <c r="B74" t="s">
        <v>163</v>
      </c>
      <c r="C74" t="s">
        <v>43</v>
      </c>
      <c r="D74">
        <v>662419.72314400005</v>
      </c>
      <c r="E74">
        <v>58</v>
      </c>
    </row>
    <row r="75" spans="1:5" x14ac:dyDescent="0.3">
      <c r="A75" t="s">
        <v>167</v>
      </c>
      <c r="B75" t="s">
        <v>163</v>
      </c>
      <c r="C75" t="s">
        <v>37</v>
      </c>
      <c r="D75">
        <v>2671.4765640000001</v>
      </c>
      <c r="E75">
        <v>49</v>
      </c>
    </row>
    <row r="76" spans="1:5" x14ac:dyDescent="0.3">
      <c r="A76" t="s">
        <v>199</v>
      </c>
      <c r="B76" t="s">
        <v>151</v>
      </c>
      <c r="C76" t="s">
        <v>68</v>
      </c>
      <c r="D76">
        <v>2304.216578</v>
      </c>
      <c r="E76">
        <v>90</v>
      </c>
    </row>
    <row r="77" spans="1:5" x14ac:dyDescent="0.3">
      <c r="A77" t="s">
        <v>176</v>
      </c>
      <c r="B77" t="s">
        <v>163</v>
      </c>
      <c r="C77" t="s">
        <v>45</v>
      </c>
      <c r="D77">
        <v>27012.651032999998</v>
      </c>
      <c r="E77">
        <v>60</v>
      </c>
    </row>
    <row r="78" spans="1:5" x14ac:dyDescent="0.3">
      <c r="A78" t="s">
        <v>177</v>
      </c>
      <c r="B78" t="s">
        <v>163</v>
      </c>
      <c r="C78" t="s">
        <v>46</v>
      </c>
      <c r="D78">
        <v>16330.251613</v>
      </c>
      <c r="E78">
        <v>61</v>
      </c>
    </row>
    <row r="79" spans="1:5" x14ac:dyDescent="0.3">
      <c r="A79" t="s">
        <v>248</v>
      </c>
      <c r="B79" t="s">
        <v>128</v>
      </c>
      <c r="C79" t="s">
        <v>113</v>
      </c>
      <c r="D79">
        <v>143160.80101600001</v>
      </c>
      <c r="E79">
        <v>170</v>
      </c>
    </row>
    <row r="80" spans="1:5" x14ac:dyDescent="0.3">
      <c r="A80" t="s">
        <v>180</v>
      </c>
      <c r="B80" t="s">
        <v>163</v>
      </c>
      <c r="C80" t="s">
        <v>49</v>
      </c>
      <c r="D80">
        <v>22174.995954000002</v>
      </c>
      <c r="E80">
        <v>66</v>
      </c>
    </row>
    <row r="81" spans="1:5" x14ac:dyDescent="0.3">
      <c r="A81" t="s">
        <v>193</v>
      </c>
      <c r="B81" t="s">
        <v>163</v>
      </c>
      <c r="C81" t="s">
        <v>62</v>
      </c>
      <c r="D81">
        <v>21204.862605999999</v>
      </c>
      <c r="E81">
        <v>82</v>
      </c>
    </row>
    <row r="82" spans="1:5" x14ac:dyDescent="0.3">
      <c r="A82" t="s">
        <v>202</v>
      </c>
      <c r="B82" t="s">
        <v>170</v>
      </c>
      <c r="C82" t="s">
        <v>71</v>
      </c>
      <c r="D82">
        <v>16221.295857999999</v>
      </c>
      <c r="E82">
        <v>98</v>
      </c>
    </row>
    <row r="83" spans="1:5" x14ac:dyDescent="0.3">
      <c r="A83" t="s">
        <v>198</v>
      </c>
      <c r="B83" t="s">
        <v>170</v>
      </c>
      <c r="C83" t="s">
        <v>67</v>
      </c>
      <c r="D83">
        <v>10052.073751</v>
      </c>
      <c r="E83">
        <v>88</v>
      </c>
    </row>
    <row r="84" spans="1:5" x14ac:dyDescent="0.3">
      <c r="A84" t="s">
        <v>208</v>
      </c>
      <c r="B84" t="s">
        <v>170</v>
      </c>
      <c r="C84" t="s">
        <v>77</v>
      </c>
      <c r="D84">
        <v>12090.567886999999</v>
      </c>
      <c r="E84">
        <v>106</v>
      </c>
    </row>
    <row r="85" spans="1:5" x14ac:dyDescent="0.3">
      <c r="A85" t="s">
        <v>212</v>
      </c>
      <c r="B85" t="s">
        <v>170</v>
      </c>
      <c r="C85" t="s">
        <v>81</v>
      </c>
      <c r="D85">
        <v>2858.0568699999999</v>
      </c>
      <c r="E85">
        <v>113</v>
      </c>
    </row>
    <row r="86" spans="1:5" x14ac:dyDescent="0.3">
      <c r="A86" t="s">
        <v>211</v>
      </c>
      <c r="B86" t="s">
        <v>170</v>
      </c>
      <c r="C86" t="s">
        <v>80</v>
      </c>
      <c r="D86">
        <v>2728.5942169999998</v>
      </c>
      <c r="E86">
        <v>112</v>
      </c>
    </row>
    <row r="87" spans="1:5" x14ac:dyDescent="0.3">
      <c r="A87" t="s">
        <v>214</v>
      </c>
      <c r="B87" t="s">
        <v>170</v>
      </c>
      <c r="C87" t="s">
        <v>83</v>
      </c>
      <c r="D87">
        <v>14418.875759</v>
      </c>
      <c r="E87">
        <v>116</v>
      </c>
    </row>
    <row r="88" spans="1:5" x14ac:dyDescent="0.3">
      <c r="A88" t="s">
        <v>216</v>
      </c>
      <c r="B88" t="s">
        <v>170</v>
      </c>
      <c r="C88" t="s">
        <v>85</v>
      </c>
      <c r="D88">
        <v>2749.8047609999999</v>
      </c>
      <c r="E88">
        <v>122</v>
      </c>
    </row>
    <row r="89" spans="1:5" x14ac:dyDescent="0.3">
      <c r="A89" t="s">
        <v>215</v>
      </c>
      <c r="B89" t="s">
        <v>170</v>
      </c>
      <c r="C89" t="s">
        <v>84</v>
      </c>
      <c r="D89">
        <v>1973.245169</v>
      </c>
      <c r="E89">
        <v>120</v>
      </c>
    </row>
    <row r="90" spans="1:5" x14ac:dyDescent="0.3">
      <c r="A90" t="s">
        <v>210</v>
      </c>
      <c r="B90" t="s">
        <v>170</v>
      </c>
      <c r="C90" t="s">
        <v>79</v>
      </c>
      <c r="D90">
        <v>10940.125475999999</v>
      </c>
      <c r="E90">
        <v>111</v>
      </c>
    </row>
    <row r="91" spans="1:5" x14ac:dyDescent="0.3">
      <c r="A91" t="s">
        <v>213</v>
      </c>
      <c r="B91" t="s">
        <v>170</v>
      </c>
      <c r="C91" t="s">
        <v>82</v>
      </c>
      <c r="D91">
        <v>44045.749857000003</v>
      </c>
      <c r="E91">
        <v>115</v>
      </c>
    </row>
    <row r="92" spans="1:5" x14ac:dyDescent="0.3">
      <c r="A92" t="s">
        <v>207</v>
      </c>
      <c r="B92" t="s">
        <v>170</v>
      </c>
      <c r="C92" t="s">
        <v>76</v>
      </c>
      <c r="D92">
        <v>1062.4442320000001</v>
      </c>
      <c r="E92">
        <v>105</v>
      </c>
    </row>
    <row r="93" spans="1:5" x14ac:dyDescent="0.3">
      <c r="A93" t="s">
        <v>204</v>
      </c>
      <c r="B93" t="s">
        <v>170</v>
      </c>
      <c r="C93" t="s">
        <v>73</v>
      </c>
      <c r="D93">
        <v>2331.3027489999999</v>
      </c>
      <c r="E93">
        <v>100</v>
      </c>
    </row>
    <row r="94" spans="1:5" x14ac:dyDescent="0.3">
      <c r="A94" t="s">
        <v>188</v>
      </c>
      <c r="B94" t="s">
        <v>170</v>
      </c>
      <c r="C94" t="s">
        <v>57</v>
      </c>
      <c r="D94">
        <v>10093.369887999999</v>
      </c>
      <c r="E94">
        <v>76</v>
      </c>
    </row>
    <row r="95" spans="1:5" x14ac:dyDescent="0.3">
      <c r="A95" t="s">
        <v>169</v>
      </c>
      <c r="B95" t="s">
        <v>170</v>
      </c>
      <c r="C95" t="s">
        <v>39</v>
      </c>
      <c r="D95">
        <v>4879.4824600000002</v>
      </c>
      <c r="E95">
        <v>52</v>
      </c>
    </row>
    <row r="96" spans="1:5" x14ac:dyDescent="0.3">
      <c r="A96" t="s">
        <v>205</v>
      </c>
      <c r="B96" t="s">
        <v>170</v>
      </c>
      <c r="C96" t="s">
        <v>74</v>
      </c>
      <c r="D96">
        <v>6198.4827859999996</v>
      </c>
      <c r="E96">
        <v>102</v>
      </c>
    </row>
    <row r="97" spans="1:5" x14ac:dyDescent="0.3">
      <c r="A97" t="s">
        <v>209</v>
      </c>
      <c r="B97" t="s">
        <v>170</v>
      </c>
      <c r="C97" t="s">
        <v>78</v>
      </c>
      <c r="D97">
        <v>292420.51926299999</v>
      </c>
      <c r="E97">
        <v>109</v>
      </c>
    </row>
    <row r="98" spans="1:5" x14ac:dyDescent="0.3">
      <c r="A98" t="s">
        <v>206</v>
      </c>
      <c r="B98" t="s">
        <v>170</v>
      </c>
      <c r="C98" t="s">
        <v>75</v>
      </c>
      <c r="D98">
        <v>16190.888011999999</v>
      </c>
      <c r="E98">
        <v>103</v>
      </c>
    </row>
    <row r="99" spans="1:5" x14ac:dyDescent="0.3">
      <c r="A99" t="s">
        <v>201</v>
      </c>
      <c r="B99" t="s">
        <v>170</v>
      </c>
      <c r="C99" t="s">
        <v>70</v>
      </c>
      <c r="D99">
        <v>18569.401591000002</v>
      </c>
      <c r="E99">
        <v>96</v>
      </c>
    </row>
    <row r="100" spans="1:5" x14ac:dyDescent="0.3">
      <c r="A100" t="s">
        <v>203</v>
      </c>
      <c r="B100" t="s">
        <v>132</v>
      </c>
      <c r="C100" t="s">
        <v>72</v>
      </c>
      <c r="D100">
        <v>7566.2271920000003</v>
      </c>
      <c r="E100">
        <v>99</v>
      </c>
    </row>
    <row r="101" spans="1:5" x14ac:dyDescent="0.3">
      <c r="A101" t="s">
        <v>217</v>
      </c>
      <c r="B101" t="s">
        <v>170</v>
      </c>
      <c r="C101" t="s">
        <v>86</v>
      </c>
      <c r="D101">
        <v>1617.6096480000001</v>
      </c>
      <c r="E101">
        <v>127</v>
      </c>
    </row>
    <row r="102" spans="1:5" x14ac:dyDescent="0.3">
      <c r="A102" t="s">
        <v>244</v>
      </c>
      <c r="B102" t="s">
        <v>128</v>
      </c>
      <c r="C102" t="s">
        <v>109</v>
      </c>
      <c r="D102">
        <v>112186.99297199999</v>
      </c>
      <c r="E102">
        <v>166</v>
      </c>
    </row>
    <row r="103" spans="1:5" x14ac:dyDescent="0.3">
      <c r="A103" t="s">
        <v>228</v>
      </c>
      <c r="B103" t="s">
        <v>219</v>
      </c>
      <c r="C103" t="s">
        <v>93</v>
      </c>
      <c r="D103">
        <v>23690.264963000001</v>
      </c>
      <c r="E103">
        <v>138</v>
      </c>
    </row>
    <row r="104" spans="1:5" x14ac:dyDescent="0.3">
      <c r="A104" t="s">
        <v>231</v>
      </c>
      <c r="B104" t="s">
        <v>170</v>
      </c>
      <c r="C104" t="s">
        <v>96</v>
      </c>
      <c r="D104">
        <v>31819.504431000001</v>
      </c>
      <c r="E104">
        <v>142</v>
      </c>
    </row>
    <row r="105" spans="1:5" x14ac:dyDescent="0.3">
      <c r="A105" t="s">
        <v>229</v>
      </c>
      <c r="B105" t="s">
        <v>170</v>
      </c>
      <c r="C105" t="s">
        <v>94</v>
      </c>
      <c r="D105">
        <v>4596.7260329999999</v>
      </c>
      <c r="E105">
        <v>139</v>
      </c>
    </row>
    <row r="106" spans="1:5" x14ac:dyDescent="0.3">
      <c r="A106" t="s">
        <v>230</v>
      </c>
      <c r="B106" t="s">
        <v>170</v>
      </c>
      <c r="C106" t="s">
        <v>95</v>
      </c>
      <c r="D106">
        <v>2141.9824509999999</v>
      </c>
      <c r="E106">
        <v>140</v>
      </c>
    </row>
    <row r="107" spans="1:5" x14ac:dyDescent="0.3">
      <c r="A107" t="s">
        <v>232</v>
      </c>
      <c r="B107" t="s">
        <v>170</v>
      </c>
      <c r="C107" t="s">
        <v>97</v>
      </c>
      <c r="D107">
        <v>1113.883615</v>
      </c>
      <c r="E107">
        <v>143</v>
      </c>
    </row>
    <row r="108" spans="1:5" x14ac:dyDescent="0.3">
      <c r="A108" t="s">
        <v>233</v>
      </c>
      <c r="B108" t="s">
        <v>170</v>
      </c>
      <c r="C108" t="s">
        <v>98</v>
      </c>
      <c r="D108">
        <v>1783.6431709999999</v>
      </c>
      <c r="E108">
        <v>146</v>
      </c>
    </row>
    <row r="109" spans="1:5" x14ac:dyDescent="0.3">
      <c r="A109" t="s">
        <v>234</v>
      </c>
      <c r="B109" t="s">
        <v>170</v>
      </c>
      <c r="C109" t="s">
        <v>99</v>
      </c>
      <c r="D109">
        <v>1028.4450240000001</v>
      </c>
      <c r="E109">
        <v>150</v>
      </c>
    </row>
    <row r="110" spans="1:5" x14ac:dyDescent="0.3">
      <c r="A110" t="s">
        <v>235</v>
      </c>
      <c r="B110" t="s">
        <v>170</v>
      </c>
      <c r="C110" t="s">
        <v>100</v>
      </c>
      <c r="D110">
        <v>2248.6552339999998</v>
      </c>
      <c r="E110">
        <v>151</v>
      </c>
    </row>
    <row r="111" spans="1:5" x14ac:dyDescent="0.3">
      <c r="A111" t="s">
        <v>236</v>
      </c>
      <c r="B111" t="s">
        <v>219</v>
      </c>
      <c r="C111" t="s">
        <v>101</v>
      </c>
      <c r="D111">
        <v>76611.237502000004</v>
      </c>
      <c r="E111">
        <v>153</v>
      </c>
    </row>
    <row r="112" spans="1:5" x14ac:dyDescent="0.3">
      <c r="A112" t="s">
        <v>237</v>
      </c>
      <c r="B112" t="s">
        <v>128</v>
      </c>
      <c r="C112" t="s">
        <v>102</v>
      </c>
      <c r="D112">
        <v>105450.69222899999</v>
      </c>
      <c r="E112">
        <v>154</v>
      </c>
    </row>
    <row r="113" spans="1:5" x14ac:dyDescent="0.3">
      <c r="A113" t="s">
        <v>245</v>
      </c>
      <c r="B113" t="s">
        <v>128</v>
      </c>
      <c r="C113" t="s">
        <v>110</v>
      </c>
      <c r="D113">
        <v>402393.02293400001</v>
      </c>
      <c r="E113">
        <v>167</v>
      </c>
    </row>
    <row r="114" spans="1:5" x14ac:dyDescent="0.3">
      <c r="A114" t="s">
        <v>238</v>
      </c>
      <c r="B114" t="s">
        <v>219</v>
      </c>
      <c r="C114" t="s">
        <v>103</v>
      </c>
      <c r="D114">
        <v>670211.06802500004</v>
      </c>
      <c r="E114">
        <v>155</v>
      </c>
    </row>
    <row r="115" spans="1:5" x14ac:dyDescent="0.3">
      <c r="A115" t="s">
        <v>239</v>
      </c>
      <c r="B115" t="s">
        <v>128</v>
      </c>
      <c r="C115" t="s">
        <v>104</v>
      </c>
      <c r="D115">
        <v>302644.917182</v>
      </c>
      <c r="E115">
        <v>156</v>
      </c>
    </row>
    <row r="116" spans="1:5" x14ac:dyDescent="0.3">
      <c r="A116" t="s">
        <v>254</v>
      </c>
      <c r="B116" t="s">
        <v>128</v>
      </c>
      <c r="C116" t="s">
        <v>119</v>
      </c>
      <c r="D116">
        <v>2798735.6103699999</v>
      </c>
      <c r="E116">
        <v>178</v>
      </c>
    </row>
    <row r="117" spans="1:5" x14ac:dyDescent="0.3">
      <c r="A117" t="s">
        <v>255</v>
      </c>
      <c r="B117" t="s">
        <v>151</v>
      </c>
      <c r="C117" t="s">
        <v>120</v>
      </c>
      <c r="D117">
        <v>2628480.1002000002</v>
      </c>
      <c r="E117">
        <v>179</v>
      </c>
    </row>
    <row r="118" spans="1:5" x14ac:dyDescent="0.3">
      <c r="A118" t="s">
        <v>240</v>
      </c>
      <c r="B118" t="s">
        <v>170</v>
      </c>
      <c r="C118" t="s">
        <v>105</v>
      </c>
      <c r="D118">
        <v>1313.764306</v>
      </c>
      <c r="E118">
        <v>158</v>
      </c>
    </row>
    <row r="119" spans="1:5" x14ac:dyDescent="0.3">
      <c r="A119" t="s">
        <v>241</v>
      </c>
      <c r="B119" t="s">
        <v>170</v>
      </c>
      <c r="C119" t="s">
        <v>106</v>
      </c>
      <c r="D119">
        <v>6766.4350830000003</v>
      </c>
      <c r="E119">
        <v>160</v>
      </c>
    </row>
    <row r="120" spans="1:5" x14ac:dyDescent="0.3">
      <c r="A120" t="s">
        <v>242</v>
      </c>
      <c r="B120" t="s">
        <v>170</v>
      </c>
      <c r="C120" t="s">
        <v>107</v>
      </c>
      <c r="D120">
        <v>62168.317772000002</v>
      </c>
      <c r="E120">
        <v>162</v>
      </c>
    </row>
    <row r="121" spans="1:5" x14ac:dyDescent="0.3">
      <c r="A121" t="s">
        <v>252</v>
      </c>
      <c r="B121" t="s">
        <v>170</v>
      </c>
      <c r="C121" t="s">
        <v>117</v>
      </c>
      <c r="D121">
        <v>2891.6947839999998</v>
      </c>
      <c r="E121">
        <v>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Elevación</vt:lpstr>
      <vt:lpstr>Tabla_Base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Efrain Duarte C.</cp:lastModifiedBy>
  <dcterms:created xsi:type="dcterms:W3CDTF">2022-01-18T02:34:21Z</dcterms:created>
  <dcterms:modified xsi:type="dcterms:W3CDTF">2022-01-18T21:48:25Z</dcterms:modified>
</cp:coreProperties>
</file>