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3.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4.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5.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6.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7.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18.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19.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carol\DATA INTELLIGENCE Dropbox\Diseño DATA's\Tablas Madre\Género\Violencia contra Mujer\MODELOS\"/>
    </mc:Choice>
  </mc:AlternateContent>
  <xr:revisionPtr revIDLastSave="0" documentId="13_ncr:1_{C6EA2957-3150-4EE2-9764-35756E093BF7}" xr6:coauthVersionLast="47" xr6:coauthVersionMax="47" xr10:uidLastSave="{00000000-0000-0000-0000-000000000000}"/>
  <bookViews>
    <workbookView xWindow="-120" yWindow="-120" windowWidth="29040" windowHeight="15840" xr2:uid="{31C6B60C-928E-4B38-BAAC-718A79AA4037}"/>
  </bookViews>
  <sheets>
    <sheet name="RESUMEN" sheetId="13" r:id="rId1"/>
    <sheet name="Región" sheetId="20" r:id="rId2"/>
    <sheet name="Servicio Nacional de Salud" sheetId="22" r:id="rId3"/>
    <sheet name="Producto" sheetId="23" r:id="rId4"/>
    <sheet name="Categoría" sheetId="24" r:id="rId5"/>
    <sheet name="REG-PROV-COM" sheetId="18" r:id="rId6"/>
    <sheet name="Estructura" sheetId="9" r:id="rId7"/>
    <sheet name="Dinamica" sheetId="15" r:id="rId8"/>
    <sheet name="BD" sheetId="7" r:id="rId9"/>
    <sheet name="TD BD" sheetId="8" r:id="rId10"/>
    <sheet name="Parametros" sheetId="6" r:id="rId11"/>
    <sheet name="Temporalidad" sheetId="5" r:id="rId12"/>
    <sheet name="Territorio" sheetId="4" r:id="rId13"/>
    <sheet name="Tipo_Gráfico" sheetId="3" r:id="rId14"/>
    <sheet name="unidad_medida" sheetId="2" r:id="rId15"/>
    <sheet name="Categorias" sheetId="19" r:id="rId16"/>
    <sheet name="Responsables" sheetId="11" r:id="rId17"/>
  </sheets>
  <definedNames>
    <definedName name="_xlnm._FilterDatabase" localSheetId="8" hidden="1">BD!$A$1:$K$1586</definedName>
    <definedName name="_xlnm._FilterDatabase" localSheetId="0" hidden="1">RESUMEN!$A$1:$AP$8</definedName>
    <definedName name="Categoria">Categoría[Categoría]</definedName>
    <definedName name="Comunas">Comuna[Servicio Nacional de Salud]</definedName>
    <definedName name="Cultivo">Categoría[Categoría]</definedName>
    <definedName name="DatosExternos_1" localSheetId="16" hidden="1">'Responsables'!$A$1:$C$14</definedName>
    <definedName name="DatosExternos_1" localSheetId="14" hidden="1">unidad_medida!$A$10:$E$89</definedName>
    <definedName name="DatosExternos_2" localSheetId="13" hidden="1">Tipo_Gráfico!$A$1:$D$5</definedName>
    <definedName name="DatosExternos_3" localSheetId="15" hidden="1">Categorias!$A$12:$M$279</definedName>
    <definedName name="DatosExternos_3" localSheetId="12" hidden="1">Territorio!$B$10:$H$3105</definedName>
    <definedName name="DatosExternos_4" localSheetId="11" hidden="1">Temporalidad!$A$11:$G$1788</definedName>
    <definedName name="DatosExternos_5" localSheetId="10" hidden="1">Parametros!$A$10:$E$127</definedName>
    <definedName name="Destinos">Destino[Destino]</definedName>
    <definedName name="Procesamiento">Tamaño[Mercado]</definedName>
    <definedName name="Productos">Producto[Producto]</definedName>
    <definedName name="Regiones">#REF!</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Propietario[Propietario]</definedName>
    <definedName name="TipoEmpresa">Tipo_Empresa[Mercado]</definedName>
    <definedName name="TipoEnvase">Embase[Tipo de Envase]</definedName>
  </definedNames>
  <calcPr calcId="191029"/>
  <pivotCaches>
    <pivotCache cacheId="0" r:id="rId18"/>
    <pivotCache cacheId="1" r:id="rId1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2" l="1"/>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B4" i="13"/>
  <c r="B5" i="13"/>
  <c r="B6" i="13"/>
  <c r="B7" i="13"/>
  <c r="B8" i="13"/>
  <c r="P5" i="13"/>
  <c r="P6" i="13"/>
  <c r="P7" i="13"/>
  <c r="P8" i="13"/>
  <c r="P9" i="13"/>
  <c r="P10" i="13"/>
  <c r="P11" i="13"/>
  <c r="P12" i="13"/>
  <c r="H12" i="5" l="1"/>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H1787" i="5"/>
  <c r="H1788" i="5"/>
  <c r="Y12" i="13" l="1"/>
  <c r="Y11" i="13"/>
  <c r="Y10" i="13"/>
  <c r="Y9" i="13"/>
  <c r="Y8" i="13"/>
  <c r="Y7" i="13"/>
  <c r="Y6" i="13"/>
  <c r="Y5" i="13"/>
  <c r="Y4" i="13"/>
  <c r="L12" i="13"/>
  <c r="L11" i="13"/>
  <c r="L10" i="13"/>
  <c r="L9" i="13"/>
  <c r="L8" i="13"/>
  <c r="L7" i="13"/>
  <c r="L6" i="13"/>
  <c r="L5" i="13"/>
  <c r="L4" i="13"/>
  <c r="R12" i="13"/>
  <c r="S12" i="13" s="1"/>
  <c r="R11" i="13"/>
  <c r="S11" i="13" s="1"/>
  <c r="R10" i="13"/>
  <c r="S10" i="13" s="1"/>
  <c r="R9" i="13"/>
  <c r="R8" i="13"/>
  <c r="R7" i="13"/>
  <c r="R6" i="13"/>
  <c r="R5" i="13"/>
  <c r="A5" i="13"/>
  <c r="A6" i="13"/>
  <c r="A7" i="13"/>
  <c r="A8" i="13"/>
  <c r="A9" i="13"/>
  <c r="A10" i="13"/>
  <c r="A11" i="13"/>
  <c r="A12" i="13"/>
  <c r="AJ5" i="13"/>
  <c r="AJ6" i="13"/>
  <c r="AJ7" i="13"/>
  <c r="AJ8" i="13"/>
  <c r="AJ9" i="13"/>
  <c r="AJ10" i="13"/>
  <c r="AJ11" i="13"/>
  <c r="AJ12" i="13"/>
  <c r="AH10" i="13"/>
  <c r="AH11" i="13"/>
  <c r="AH12" i="13"/>
  <c r="T10" i="13"/>
  <c r="T11" i="13"/>
  <c r="T12" i="13"/>
  <c r="R4" i="13"/>
  <c r="M9" i="13" l="1"/>
  <c r="M5" i="13"/>
  <c r="M4" i="13"/>
  <c r="AI10" i="13" l="1"/>
  <c r="AI12" i="13" l="1"/>
  <c r="AI11" i="13"/>
  <c r="A4" i="13" l="1"/>
  <c r="S9" i="13"/>
  <c r="AH9" i="13"/>
  <c r="AI9" i="13"/>
  <c r="T9" i="13"/>
  <c r="AI8" i="13" l="1"/>
  <c r="AH8" i="13"/>
  <c r="T8" i="13"/>
  <c r="S8" i="13"/>
  <c r="AI7" i="13"/>
  <c r="AH7" i="13"/>
  <c r="T7" i="13"/>
  <c r="S7" i="13"/>
  <c r="S5" i="13" l="1"/>
  <c r="T5" i="13"/>
  <c r="AH5" i="13"/>
  <c r="S6" i="13"/>
  <c r="T6" i="13"/>
  <c r="AH6" i="13"/>
  <c r="AJ4" i="13"/>
  <c r="C1" i="13"/>
  <c r="P4" i="13" l="1"/>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I5" i="13" l="1"/>
  <c r="AI6" i="13"/>
  <c r="P1" i="9" l="1"/>
  <c r="T1" i="9"/>
  <c r="AJ1" i="9" l="1"/>
  <c r="AB1" i="9"/>
  <c r="L1" i="9"/>
  <c r="G1" i="9"/>
  <c r="B1" i="9"/>
  <c r="AO4" i="13"/>
  <c r="AP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S4" i="13"/>
  <c r="AF4" i="13"/>
  <c r="AP5" i="13" l="1"/>
  <c r="AF5" i="13"/>
  <c r="T4" i="13" l="1"/>
  <c r="AF6" i="13" l="1"/>
  <c r="AP6" i="13"/>
  <c r="AI4" i="13"/>
  <c r="AH4" i="13"/>
  <c r="AO5" i="13" l="1"/>
  <c r="AP8" i="13" l="1"/>
  <c r="AP7" i="13"/>
  <c r="AO6" i="13"/>
  <c r="AP9" i="13" l="1"/>
  <c r="AF7" i="13"/>
  <c r="AP10" i="13" l="1"/>
  <c r="AF8" i="13"/>
  <c r="AF9" i="13" l="1"/>
  <c r="AP12" i="13" l="1"/>
  <c r="AP11" i="13"/>
  <c r="AF10" i="13"/>
  <c r="AO7" i="13"/>
  <c r="AO8" i="13" l="1"/>
  <c r="AO9" i="13" l="1"/>
  <c r="AF12" i="13"/>
  <c r="AF11" i="13"/>
  <c r="AO10" i="13" l="1"/>
  <c r="AO12" i="13" l="1"/>
  <c r="AO11"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<sst xmlns="http://schemas.openxmlformats.org/spreadsheetml/2006/main" count="37138" uniqueCount="13876">
  <si>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</si>
  <si>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</si>
  <si>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</si>
  <si>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</si>
  <si>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</si>
  <si>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</si>
  <si>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</si>
  <si>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</si>
  <si>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</si>
  <si>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</si>
  <si>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</si>
  <si>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</si>
  <si>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</si>
  <si>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</si>
  <si>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</si>
  <si>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</si>
  <si>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</si>
  <si>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</si>
  <si>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</si>
  <si>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</si>
  <si>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</si>
  <si>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</si>
  <si>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</si>
  <si>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</si>
  <si>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</si>
  <si>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</si>
  <si>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</si>
  <si>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</si>
  <si>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</si>
  <si>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</si>
  <si>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</si>
  <si>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</si>
  <si>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</si>
  <si>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</si>
  <si>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</si>
  <si>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</si>
  <si>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</si>
  <si>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</si>
  <si>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</si>
  <si>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</si>
  <si>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</si>
  <si>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</si>
  <si>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</si>
  <si>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</si>
  <si>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</si>
  <si>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</si>
  <si>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</si>
  <si>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</si>
  <si>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</si>
  <si>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</si>
  <si>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</si>
  <si>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</si>
  <si>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</si>
  <si>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</si>
  <si>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</si>
  <si>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</si>
  <si>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</si>
  <si>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</si>
  <si>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</si>
  <si>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</si>
  <si>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</si>
  <si>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</si>
  <si>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</si>
  <si>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</si>
  <si>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</si>
  <si>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</si>
  <si>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</si>
  <si>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</si>
  <si>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</si>
  <si>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</si>
  <si>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</si>
  <si>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</si>
  <si>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</si>
  <si>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</si>
  <si>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</si>
  <si>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</si>
  <si>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</si>
  <si>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</si>
  <si>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</si>
  <si>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</si>
  <si>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</si>
  <si>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</si>
  <si>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</si>
  <si>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</si>
  <si>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</si>
  <si>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</si>
  <si>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</si>
  <si>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</si>
  <si>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</si>
  <si>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</si>
  <si>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</si>
  <si>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</si>
  <si>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</si>
  <si>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</si>
  <si>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</si>
  <si>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</si>
  <si>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</si>
  <si>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</si>
  <si>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</si>
  <si>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</si>
  <si>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</si>
  <si>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</si>
  <si>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</si>
  <si>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</si>
  <si>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</si>
  <si>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</si>
  <si>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</si>
  <si>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</si>
  <si>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</si>
  <si>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</si>
  <si>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</si>
  <si>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</si>
  <si>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</si>
  <si>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</si>
  <si>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</si>
  <si>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</si>
  <si>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</si>
  <si>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</si>
  <si>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</si>
  <si>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</si>
  <si>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</si>
  <si>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</si>
  <si>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</si>
  <si>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</si>
  <si>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</si>
  <si>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</si>
  <si>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</si>
  <si>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</si>
  <si>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</si>
  <si>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</si>
  <si>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</si>
  <si>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</si>
  <si>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</si>
  <si>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</si>
  <si>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</si>
  <si>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</si>
  <si>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</si>
  <si>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</si>
  <si>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</si>
  <si>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</si>
  <si>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</si>
  <si>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</si>
  <si>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</si>
  <si>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</si>
  <si>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</si>
  <si>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</si>
  <si>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</si>
  <si>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</si>
  <si>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</si>
  <si>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</si>
  <si>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</si>
  <si>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</si>
  <si>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</si>
  <si>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</si>
  <si>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</si>
  <si>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</si>
  <si>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</si>
  <si>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</si>
  <si>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</si>
  <si>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</si>
  <si>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</si>
  <si>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</si>
  <si>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</si>
  <si>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</si>
  <si>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</si>
  <si>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</si>
  <si>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</si>
  <si>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</si>
  <si>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</si>
  <si>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</si>
  <si>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</si>
  <si>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</si>
  <si>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</si>
  <si>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</si>
  <si>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</si>
  <si>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</si>
  <si>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</si>
  <si>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</si>
  <si>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</si>
  <si>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</si>
  <si>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</si>
  <si>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</si>
  <si>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</si>
  <si>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</si>
  <si>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</si>
  <si>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</si>
  <si>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</si>
  <si>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</si>
  <si>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</si>
  <si>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</si>
  <si>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</si>
  <si>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</si>
  <si>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</si>
  <si>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</si>
  <si>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</si>
  <si>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</si>
  <si>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</si>
  <si>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</si>
  <si>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</si>
  <si>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</si>
  <si>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</si>
  <si>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</si>
  <si>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</si>
  <si>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</si>
  <si>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</si>
  <si>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</si>
  <si>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</si>
  <si>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</si>
  <si>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</si>
  <si>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</si>
  <si>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</si>
  <si>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</si>
  <si>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</si>
  <si>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</si>
  <si>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</si>
  <si>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</si>
  <si>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</si>
  <si>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</si>
  <si>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</si>
  <si>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</si>
  <si>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</si>
  <si>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</si>
  <si>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</si>
  <si>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</si>
  <si>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</si>
  <si>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</si>
  <si>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</si>
  <si>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</si>
  <si>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</si>
  <si>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</si>
  <si>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</si>
  <si>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</si>
  <si>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</si>
  <si>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</si>
  <si>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</si>
  <si>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</si>
  <si>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</si>
  <si>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</si>
  <si>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</si>
  <si>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</si>
  <si>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</si>
  <si>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</si>
  <si>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</si>
  <si>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</si>
  <si>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</si>
  <si>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</si>
  <si>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</si>
  <si>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</si>
  <si>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</si>
  <si>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</si>
  <si>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</si>
  <si>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</si>
  <si>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</si>
  <si>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</si>
  <si>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</si>
  <si>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</si>
  <si>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</si>
  <si>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</si>
  <si>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</si>
  <si>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</si>
  <si>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</si>
  <si>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</si>
  <si>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</si>
  <si>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</si>
  <si>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</si>
  <si>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</si>
  <si>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</si>
  <si>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</si>
  <si>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</si>
  <si>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</si>
  <si>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</si>
  <si>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</si>
  <si>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</si>
  <si>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</si>
  <si>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</si>
  <si>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</si>
  <si>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</si>
  <si>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</si>
  <si>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</si>
  <si>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</si>
  <si>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</si>
  <si>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</si>
  <si>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</si>
  <si>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</si>
  <si>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</si>
  <si>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</si>
  <si>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</si>
  <si>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</si>
  <si>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</si>
  <si>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</si>
  <si>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</si>
  <si>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</si>
  <si>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</si>
  <si>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</si>
  <si>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</si>
  <si>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</si>
  <si>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</si>
  <si>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</si>
  <si>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</si>
  <si>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</si>
  <si>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</si>
  <si>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</si>
  <si>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</si>
  <si>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</si>
  <si>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</si>
  <si>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</si>
  <si>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</si>
  <si>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</si>
  <si>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</si>
  <si>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</si>
  <si>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</si>
  <si>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</si>
  <si>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</si>
  <si>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</si>
  <si>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</si>
  <si>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</si>
  <si>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</si>
  <si>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</si>
  <si>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</si>
  <si>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</si>
  <si>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</si>
  <si>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</si>
  <si>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</si>
  <si>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</si>
  <si>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</si>
  <si>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</si>
  <si>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</si>
  <si>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</si>
  <si>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</si>
  <si>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</si>
  <si>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</si>
  <si>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</si>
  <si>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</si>
  <si>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</si>
  <si>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</si>
  <si>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</si>
  <si>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</si>
  <si>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</si>
  <si>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</si>
  <si>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</si>
  <si>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</si>
  <si>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</si>
  <si>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</si>
  <si>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</si>
  <si>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</si>
  <si>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</si>
  <si>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</si>
  <si>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</si>
  <si>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</si>
  <si>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</si>
  <si>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</si>
  <si>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</si>
  <si>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</si>
  <si>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</si>
  <si>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</si>
  <si>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</si>
  <si>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</si>
  <si>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</si>
  <si>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</si>
  <si>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</si>
  <si>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</si>
  <si>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</si>
  <si>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</si>
  <si>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</si>
  <si>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</si>
  <si>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</si>
  <si>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</si>
  <si>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</si>
  <si>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</si>
  <si>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</si>
  <si>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</si>
  <si>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</si>
  <si>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</si>
  <si>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</si>
  <si>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</si>
  <si>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</si>
  <si>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</si>
  <si>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</si>
  <si>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</si>
  <si>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</si>
  <si>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</si>
  <si>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</si>
  <si>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</si>
  <si>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</si>
  <si>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</si>
  <si>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</si>
  <si>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</si>
  <si>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</si>
  <si>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</si>
  <si>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</si>
  <si>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</si>
  <si>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</si>
  <si>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</si>
  <si>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</si>
  <si>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</si>
  <si>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</si>
  <si>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</si>
  <si>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</si>
  <si>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</si>
  <si>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</si>
  <si>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</si>
  <si>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</si>
  <si>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</si>
  <si>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</si>
  <si>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</si>
  <si>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</si>
  <si>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</si>
  <si>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</si>
  <si>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</si>
  <si>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</si>
  <si>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</si>
  <si>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</si>
  <si>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</si>
  <si>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</si>
  <si>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</si>
  <si>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</si>
  <si>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</si>
  <si>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</si>
  <si>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</si>
  <si>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</si>
  <si>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</si>
  <si>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</si>
  <si>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</si>
  <si>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</si>
  <si>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</si>
  <si>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</si>
  <si>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</si>
  <si>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</si>
  <si>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</si>
  <si>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</si>
  <si>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</si>
  <si>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</si>
  <si>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</si>
  <si>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</si>
  <si>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</si>
  <si>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</si>
  <si>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</si>
  <si>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</si>
  <si>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</si>
  <si>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</si>
  <si>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</si>
  <si>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</si>
  <si>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</si>
  <si>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</si>
  <si>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</si>
  <si>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</si>
  <si>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</si>
  <si>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</si>
  <si>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</si>
  <si>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</si>
  <si>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</si>
  <si>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</si>
  <si>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</si>
  <si>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</si>
  <si>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</si>
  <si>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</si>
  <si>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</si>
  <si>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</si>
  <si>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</si>
  <si>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</si>
  <si>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</si>
  <si>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</si>
  <si>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</si>
  <si>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</si>
  <si>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</si>
  <si>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</si>
  <si>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</si>
  <si>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</si>
  <si>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</si>
  <si>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</si>
  <si>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</si>
  <si>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</si>
  <si>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</si>
  <si>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</si>
  <si>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</si>
  <si>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</si>
  <si>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</si>
  <si>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</si>
  <si>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</si>
  <si>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</si>
  <si>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</si>
  <si>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</si>
  <si>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</si>
  <si>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</si>
  <si>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</si>
  <si>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</si>
  <si>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</si>
  <si>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</si>
  <si>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</si>
  <si>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</si>
  <si>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</si>
  <si>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</si>
  <si>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</si>
  <si>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</si>
  <si>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</si>
  <si>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</si>
  <si>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</si>
  <si>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</si>
  <si>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</si>
  <si>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</si>
  <si>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</si>
  <si>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</si>
  <si>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</si>
  <si>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</si>
  <si>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</si>
  <si>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</si>
  <si>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</si>
  <si>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</si>
  <si>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</si>
  <si>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</si>
  <si>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</si>
  <si>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</si>
  <si>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</si>
  <si>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</si>
  <si>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</si>
  <si>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</si>
  <si>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</si>
  <si>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</si>
  <si>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</si>
  <si>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</si>
  <si>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</si>
  <si>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</si>
  <si>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</si>
  <si>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</si>
  <si>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</si>
  <si>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</si>
  <si>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</si>
  <si>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</si>
  <si>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</si>
  <si>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</si>
  <si>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</si>
  <si>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</si>
  <si>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</si>
  <si>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</si>
  <si>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</si>
  <si>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</si>
  <si>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</si>
  <si>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</si>
  <si>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</si>
  <si>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</si>
  <si>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</si>
  <si>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</si>
  <si>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</si>
  <si>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</si>
  <si>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</si>
  <si>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</si>
  <si>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</si>
  <si>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</si>
  <si>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</si>
  <si>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</si>
  <si>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</si>
  <si>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</si>
  <si>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</si>
  <si>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</si>
  <si>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</si>
  <si>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</si>
  <si>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</si>
  <si>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</si>
  <si>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</si>
  <si>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</si>
  <si>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</si>
  <si>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</si>
  <si>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</si>
  <si>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</si>
  <si>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</si>
  <si>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</si>
  <si>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</si>
  <si>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</si>
  <si>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</si>
  <si>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</si>
  <si>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</si>
  <si>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</si>
  <si>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</si>
  <si>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</si>
  <si>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</si>
  <si>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</si>
  <si>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</si>
  <si>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</si>
  <si>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</si>
  <si>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</si>
  <si>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</si>
  <si>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</si>
  <si>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</si>
  <si>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</si>
  <si>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</si>
  <si>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</si>
  <si>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</si>
  <si>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</si>
  <si>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</si>
  <si>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</si>
  <si>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</si>
  <si>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</si>
  <si>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</si>
  <si>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</si>
  <si>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</si>
  <si>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</si>
  <si>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</si>
  <si>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</si>
  <si>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</si>
  <si>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</si>
  <si>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</si>
  <si>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</si>
  <si>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</si>
  <si>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</si>
  <si>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</si>
  <si>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</si>
  <si>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</si>
  <si>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</si>
  <si>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</si>
  <si>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</si>
  <si>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</si>
  <si>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</si>
  <si>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</si>
  <si>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</si>
  <si>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</si>
  <si>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</si>
  <si>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</si>
  <si>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</si>
  <si>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</si>
  <si>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</si>
  <si>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</si>
  <si>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</si>
  <si>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</si>
  <si>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</si>
  <si>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</si>
  <si>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</si>
  <si>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</si>
  <si>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</si>
  <si>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</si>
  <si>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</si>
  <si>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</si>
  <si>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</si>
  <si>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</si>
  <si>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</si>
  <si>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</si>
  <si>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</si>
  <si>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</si>
  <si>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</si>
  <si>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</si>
  <si>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</si>
  <si>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</si>
  <si>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</si>
  <si>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</si>
  <si>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</si>
  <si>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</si>
  <si>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</si>
  <si>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</si>
  <si>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</si>
  <si>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</si>
  <si>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</si>
  <si>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</si>
  <si>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</si>
  <si>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</si>
  <si>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</si>
  <si>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</si>
  <si>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</si>
  <si>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</si>
  <si>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</si>
  <si>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</si>
  <si>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</si>
  <si>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</si>
  <si>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</si>
  <si>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</si>
  <si>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</si>
  <si>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</si>
  <si>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</si>
  <si>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</si>
  <si>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</si>
  <si>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</si>
  <si>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</si>
  <si>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</si>
  <si>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</si>
  <si>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</si>
  <si>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</si>
  <si>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</si>
  <si>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</si>
  <si>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</si>
  <si>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</si>
  <si>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</si>
  <si>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</si>
  <si>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</si>
  <si>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</si>
  <si>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</si>
  <si>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</si>
  <si>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</si>
  <si>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</si>
  <si>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</si>
  <si>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</si>
  <si>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</si>
  <si>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</si>
  <si>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</si>
  <si>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</si>
  <si>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</si>
  <si>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</si>
  <si>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</si>
  <si>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</si>
  <si>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</si>
  <si>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</si>
  <si>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</si>
  <si>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</si>
  <si>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</si>
  <si>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</si>
  <si>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</si>
  <si>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</si>
  <si>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</si>
  <si>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</si>
  <si>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</si>
  <si>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</si>
  <si>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</si>
  <si>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</si>
  <si>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</si>
  <si>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</si>
  <si>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</si>
  <si>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</si>
  <si>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</si>
  <si>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</si>
  <si>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</si>
  <si>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</si>
  <si>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</si>
  <si>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</si>
  <si>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</si>
  <si>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</si>
  <si>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</si>
  <si>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</si>
  <si>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</si>
  <si>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</si>
  <si>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</si>
  <si>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</si>
  <si>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</si>
  <si>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</si>
  <si>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</si>
  <si>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</si>
  <si>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</si>
  <si>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</si>
  <si>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</si>
  <si>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</si>
  <si>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</si>
  <si>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</si>
  <si>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</si>
  <si>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</si>
  <si>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</si>
  <si>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</si>
  <si>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</si>
  <si>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</si>
  <si>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</si>
  <si>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</si>
  <si>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</si>
  <si>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</si>
  <si>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</si>
  <si>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</si>
  <si>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</si>
  <si>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</si>
  <si>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</si>
  <si>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</si>
  <si>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</si>
  <si>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</si>
  <si>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</si>
  <si>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</si>
  <si>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</si>
  <si>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</si>
  <si>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</si>
  <si>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</si>
  <si>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</si>
  <si>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</si>
  <si>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</si>
  <si>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</si>
  <si>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</si>
  <si>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</si>
  <si>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</si>
  <si>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</si>
  <si>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</si>
  <si>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</si>
  <si>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</si>
  <si>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</si>
  <si>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</si>
  <si>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</si>
  <si>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</si>
  <si>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</si>
  <si>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</si>
  <si>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</si>
  <si>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</si>
  <si>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</si>
  <si>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</si>
  <si>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</si>
  <si>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</si>
  <si>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</si>
  <si>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</si>
  <si>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</si>
  <si>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</si>
  <si>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</si>
  <si>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</si>
  <si>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</si>
  <si>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</si>
  <si>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</si>
  <si>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</si>
  <si>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</si>
  <si>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</si>
  <si>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</si>
  <si>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</si>
  <si>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</si>
  <si>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</si>
  <si>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</si>
  <si>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</si>
  <si>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</si>
  <si>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</si>
  <si>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</si>
  <si>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</si>
  <si>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</si>
  <si>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</si>
  <si>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</si>
  <si>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</si>
  <si>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</si>
  <si>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</si>
  <si>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</si>
  <si>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</si>
  <si>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</si>
  <si>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</si>
  <si>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</si>
  <si>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</si>
  <si>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</si>
  <si>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</si>
  <si>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</si>
  <si>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</si>
  <si>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</si>
  <si>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</si>
  <si>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</si>
  <si>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</si>
  <si>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</si>
  <si>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</si>
  <si>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</si>
  <si>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</si>
  <si>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</si>
  <si>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</si>
  <si>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</si>
  <si>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</si>
  <si>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</si>
  <si>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</si>
  <si>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</si>
  <si>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</si>
  <si>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</si>
  <si>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</si>
  <si>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</si>
  <si>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</si>
  <si>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</si>
  <si>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</si>
  <si>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</si>
  <si>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</si>
  <si>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</si>
  <si>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</si>
  <si>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</si>
  <si>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</si>
  <si>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</si>
  <si>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</si>
  <si>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</si>
  <si>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</si>
  <si>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</si>
  <si>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</si>
  <si>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</si>
  <si>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</si>
  <si>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</si>
  <si>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</si>
  <si>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</si>
  <si>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</si>
  <si>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</si>
  <si>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</si>
  <si>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</si>
  <si>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</si>
  <si>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</si>
  <si>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</si>
  <si>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</si>
  <si>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</si>
  <si>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</si>
  <si>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</si>
  <si>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</si>
  <si>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</si>
  <si>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</si>
  <si>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</si>
  <si>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</si>
  <si>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</si>
  <si>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</si>
  <si>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</si>
  <si>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</si>
  <si>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</si>
  <si>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</si>
  <si>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</si>
  <si>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</si>
  <si>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</si>
  <si>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</si>
  <si>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</si>
  <si>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</si>
  <si>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</si>
  <si>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</si>
  <si>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</si>
  <si>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</si>
  <si>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</si>
  <si>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</si>
  <si>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</si>
  <si>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</si>
  <si>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</si>
  <si>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</si>
  <si>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</si>
  <si>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</si>
  <si>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</si>
  <si>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</si>
  <si>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</si>
  <si>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</si>
  <si>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</si>
  <si>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</si>
  <si>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</si>
  <si>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</si>
  <si>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</si>
  <si>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</si>
  <si>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</si>
  <si>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</si>
  <si>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</si>
  <si>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</si>
  <si>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</si>
  <si>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</si>
  <si>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</si>
  <si>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</si>
  <si>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</si>
  <si>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</si>
  <si>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</si>
  <si>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</si>
  <si>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</si>
  <si>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</si>
  <si>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</si>
  <si>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</si>
  <si>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</si>
  <si>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</si>
  <si>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</si>
  <si>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</si>
  <si>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</si>
  <si>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</si>
  <si>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</si>
  <si>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</si>
  <si>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</si>
  <si>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</si>
  <si>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</si>
  <si>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</si>
  <si>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</si>
  <si>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</si>
  <si>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</si>
  <si>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</si>
  <si>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</si>
  <si>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</si>
  <si>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</si>
  <si>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</si>
  <si>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</si>
  <si>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</si>
  <si>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</si>
  <si>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</si>
  <si>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</si>
  <si>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</si>
  <si>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</si>
  <si>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</si>
  <si>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</si>
  <si>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</si>
  <si>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</si>
  <si>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</si>
  <si>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</si>
  <si>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</si>
  <si>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</si>
  <si>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</si>
  <si>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</si>
  <si>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</si>
  <si>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</si>
  <si>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</si>
  <si>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</si>
  <si>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</si>
  <si>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</si>
  <si>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</si>
  <si>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</si>
  <si>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</si>
  <si>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</si>
  <si>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</si>
  <si>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</si>
  <si>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</si>
  <si>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</si>
  <si>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</si>
  <si>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</si>
  <si>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</si>
  <si>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</si>
  <si>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</si>
  <si>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</si>
  <si>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</si>
  <si>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</si>
  <si>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</si>
  <si>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</si>
  <si>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</si>
  <si>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</si>
  <si>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</si>
  <si>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</si>
  <si>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</si>
  <si>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</si>
  <si>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</si>
  <si>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</si>
  <si>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</si>
  <si>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</si>
  <si>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</si>
  <si>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</si>
  <si>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</si>
  <si>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</si>
  <si>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</si>
  <si>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</si>
  <si>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</si>
  <si>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</si>
  <si>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</si>
  <si>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</si>
  <si>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</si>
  <si>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</si>
  <si>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</si>
  <si>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</si>
  <si>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</si>
  <si>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</si>
  <si>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</si>
  <si>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</si>
  <si>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</si>
  <si>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</si>
  <si>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</si>
  <si>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</si>
  <si>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</si>
  <si>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</si>
  <si>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</si>
  <si>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</si>
  <si>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</si>
  <si>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</si>
  <si>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</si>
  <si>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</si>
  <si>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</si>
  <si>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</si>
  <si>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</si>
  <si>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</si>
  <si>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</si>
  <si>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</si>
  <si>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</si>
  <si>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</si>
  <si>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</si>
  <si>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</si>
  <si>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</si>
  <si>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</si>
  <si>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</si>
  <si>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</si>
  <si>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</si>
  <si>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</si>
  <si>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</si>
  <si>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</si>
  <si>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</si>
  <si>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</si>
  <si>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</si>
  <si>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</si>
  <si>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</si>
  <si>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</si>
  <si>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</si>
  <si>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</si>
  <si>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</si>
  <si>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</si>
  <si>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</si>
  <si>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</si>
  <si>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</si>
  <si>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</si>
  <si>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</si>
  <si>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</si>
  <si>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</si>
  <si>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</si>
  <si>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</si>
  <si>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</si>
  <si>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</si>
  <si>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</si>
  <si>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</si>
  <si>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</si>
  <si>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</si>
  <si>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</si>
  <si>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</si>
  <si>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</si>
  <si>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</si>
  <si>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</si>
  <si>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</si>
  <si>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</si>
  <si>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</si>
  <si>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</si>
  <si>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</si>
  <si>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</si>
  <si>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</si>
  <si>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</si>
  <si>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</si>
  <si>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</si>
  <si>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</si>
  <si>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</si>
  <si>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</si>
  <si>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</si>
  <si>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</si>
  <si>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</si>
  <si>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</si>
  <si>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</si>
  <si>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</si>
  <si>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</si>
  <si>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</si>
  <si>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</si>
  <si>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</si>
  <si>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</si>
  <si>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</si>
  <si>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</si>
  <si>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</si>
  <si>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</si>
  <si>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</si>
  <si>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</si>
  <si>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</si>
  <si>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</si>
  <si>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</si>
  <si>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</si>
  <si>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</si>
  <si>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</si>
  <si>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</si>
  <si>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</si>
  <si>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</si>
  <si>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</si>
  <si>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</si>
  <si>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</si>
  <si>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</si>
  <si>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</si>
  <si>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</si>
  <si>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</si>
  <si>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</si>
  <si>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</si>
  <si>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</si>
  <si>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</si>
  <si>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</si>
  <si>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</si>
  <si>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</si>
  <si>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</si>
  <si>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</si>
  <si>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</si>
  <si>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</si>
  <si>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</si>
  <si>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</si>
  <si>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</si>
  <si>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</si>
  <si>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</si>
  <si>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</si>
  <si>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</si>
  <si>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</si>
  <si>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</si>
  <si>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</si>
  <si>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</si>
  <si>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</si>
  <si>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</si>
  <si>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</si>
  <si>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</si>
  <si>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</si>
  <si>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</si>
  <si>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</si>
  <si>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</si>
  <si>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</si>
  <si>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</si>
  <si>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</si>
  <si>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</si>
  <si>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</si>
  <si>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</si>
  <si>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</si>
  <si>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</si>
  <si>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</si>
  <si>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</si>
  <si>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</si>
  <si>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</si>
  <si>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</si>
  <si>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</si>
  <si>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</si>
  <si>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</si>
  <si>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</si>
  <si>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</si>
  <si>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</si>
  <si>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</si>
  <si>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</si>
  <si>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</si>
  <si>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</si>
  <si>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</si>
  <si>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</si>
  <si>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</si>
  <si>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</si>
  <si>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</si>
  <si>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</si>
  <si>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</si>
  <si>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</si>
  <si>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</si>
  <si>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</si>
  <si>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</si>
  <si>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</si>
  <si>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</si>
  <si>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</si>
  <si>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</si>
  <si>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</si>
  <si>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</si>
  <si>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</si>
  <si>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</si>
  <si>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</si>
  <si>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</si>
  <si>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</si>
  <si>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</si>
  <si>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</si>
  <si>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</si>
  <si>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</si>
  <si>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</si>
  <si>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</si>
  <si>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</si>
  <si>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</si>
  <si>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</si>
  <si>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</si>
  <si>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</si>
  <si>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</si>
  <si>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</si>
  <si>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</si>
  <si>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</si>
  <si>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</si>
  <si>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</si>
  <si>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</si>
  <si>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</si>
  <si>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</si>
  <si>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</si>
  <si>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</si>
  <si>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</si>
  <si>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</si>
  <si>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</si>
  <si>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</si>
  <si>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</si>
  <si>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</si>
  <si>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</si>
  <si>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</si>
  <si>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</si>
  <si>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</si>
  <si>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</si>
  <si>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</si>
  <si>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</si>
  <si>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</si>
  <si>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</si>
  <si>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</si>
  <si>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</si>
  <si>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</si>
  <si>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</si>
  <si>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</si>
  <si>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</si>
  <si>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</si>
  <si>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</si>
  <si>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</si>
  <si>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</si>
  <si>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</si>
  <si>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</si>
  <si>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</si>
  <si>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</si>
  <si>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</si>
  <si>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</si>
  <si>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</si>
  <si>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</si>
  <si>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</si>
  <si>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</si>
  <si>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</si>
  <si>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</si>
  <si>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</si>
  <si>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</si>
  <si>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</si>
  <si>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</si>
  <si>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</si>
  <si>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</si>
  <si>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</si>
  <si>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</si>
  <si>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</si>
  <si>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</si>
  <si>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</si>
  <si>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</si>
  <si>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</si>
  <si>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</si>
  <si>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</si>
  <si>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</si>
  <si>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</si>
  <si>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</si>
  <si>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</si>
  <si>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</si>
  <si>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</si>
  <si>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</si>
  <si>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</si>
  <si>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</si>
  <si>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</si>
  <si>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</si>
  <si>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</si>
  <si>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</si>
  <si>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</si>
  <si>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</si>
  <si>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</si>
  <si>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</si>
  <si>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</si>
  <si>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</si>
  <si>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</si>
  <si>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</si>
  <si>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</si>
  <si>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</si>
  <si>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</si>
  <si>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</si>
  <si>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</si>
  <si>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</si>
  <si>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</si>
  <si>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</si>
  <si>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</si>
  <si>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</si>
  <si>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</si>
  <si>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</si>
  <si>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</si>
  <si>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</si>
  <si>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</si>
  <si>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</si>
  <si>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</si>
  <si>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</si>
  <si>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</si>
  <si>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</si>
  <si>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</si>
  <si>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</si>
  <si>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</si>
  <si>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</si>
  <si>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</si>
  <si>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</si>
  <si>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</si>
  <si>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</si>
  <si>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</si>
  <si>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</si>
  <si>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</si>
  <si>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</si>
  <si>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</si>
  <si>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</si>
  <si>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</si>
  <si>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</si>
  <si>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</si>
  <si>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</si>
  <si>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</si>
  <si>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</si>
  <si>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</si>
  <si>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</si>
  <si>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</si>
  <si>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</si>
  <si>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</si>
  <si>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</si>
  <si>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</si>
  <si>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</si>
  <si>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</si>
  <si>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</si>
  <si>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</si>
  <si>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</si>
  <si>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</si>
  <si>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</si>
  <si>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</si>
  <si>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</si>
  <si>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</si>
  <si>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</si>
  <si>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</si>
  <si>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</si>
  <si>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</si>
  <si>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</si>
  <si>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</si>
  <si>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</si>
  <si>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</si>
  <si>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</si>
  <si>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</si>
  <si>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</si>
  <si>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</si>
  <si>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</si>
  <si>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</si>
  <si>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</si>
  <si>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</si>
  <si>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</si>
  <si>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</si>
  <si>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</si>
  <si>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</si>
  <si>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</si>
  <si>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</si>
  <si>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</si>
  <si>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</si>
  <si>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</si>
  <si>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</si>
  <si>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</si>
  <si>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</si>
  <si>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</si>
  <si>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</si>
  <si>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</si>
  <si>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</si>
  <si>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</si>
  <si>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</si>
  <si>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</si>
  <si>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</si>
  <si>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</si>
  <si>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</si>
  <si>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</si>
  <si>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</si>
  <si>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</si>
  <si>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</si>
  <si>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</si>
  <si>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</si>
  <si>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</si>
  <si>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</si>
  <si>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</si>
  <si>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</si>
  <si>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</si>
  <si>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</si>
  <si>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</si>
  <si>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</si>
  <si>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</si>
  <si>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</si>
  <si>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</si>
  <si>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</si>
  <si>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</si>
  <si>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</si>
  <si>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</si>
  <si>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</si>
  <si>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</si>
  <si>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</si>
  <si>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</si>
  <si>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</si>
  <si>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</si>
  <si>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</si>
  <si>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</si>
  <si>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</si>
  <si>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</si>
  <si>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</si>
  <si>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</si>
  <si>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</si>
  <si>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</si>
  <si>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</si>
  <si>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</si>
  <si>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</si>
  <si>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</si>
  <si>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</si>
  <si>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</si>
  <si>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</si>
  <si>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</si>
  <si>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</si>
  <si>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</si>
  <si>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</si>
  <si>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</si>
  <si>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</si>
  <si>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</si>
  <si>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</si>
  <si>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</si>
  <si>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</si>
  <si>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</si>
  <si>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</si>
  <si>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</si>
  <si>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</si>
  <si>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</si>
  <si>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</si>
  <si>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</si>
  <si>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</si>
  <si>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</si>
  <si>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</si>
  <si>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</si>
  <si>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</si>
  <si>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</si>
  <si>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</si>
  <si>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</si>
  <si>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</si>
  <si>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</si>
  <si>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</si>
  <si>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</si>
  <si>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</si>
  <si>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</si>
  <si>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</si>
  <si>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</si>
  <si>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</si>
  <si>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</si>
  <si>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</si>
  <si>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</si>
  <si>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</si>
  <si>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</si>
  <si>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</si>
  <si>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</si>
  <si>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</si>
  <si>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</si>
  <si>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</si>
  <si>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</si>
  <si>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</si>
  <si>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</si>
  <si>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</si>
  <si>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</si>
  <si>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</si>
  <si>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</si>
  <si>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</si>
  <si>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</si>
  <si>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</si>
  <si>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</si>
  <si>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</si>
  <si>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</si>
  <si>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</si>
  <si>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</si>
  <si>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</si>
  <si>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</si>
  <si>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</si>
  <si>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</si>
  <si>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</si>
  <si>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</si>
  <si>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</si>
  <si>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</si>
  <si>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</si>
  <si>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</si>
  <si>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</si>
  <si>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</si>
  <si>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</si>
  <si>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</si>
  <si>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</si>
  <si>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</si>
  <si>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</si>
  <si>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</si>
  <si>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</si>
  <si>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</si>
  <si>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</si>
  <si>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</si>
  <si>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</si>
  <si>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</si>
  <si>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</si>
  <si>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</si>
  <si>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</si>
  <si>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</si>
  <si>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</si>
  <si>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</si>
  <si>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</si>
  <si>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</si>
  <si>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</si>
  <si>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</si>
  <si>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</si>
  <si>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</si>
  <si>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</si>
  <si>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</si>
  <si>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</si>
  <si>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</si>
  <si>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</si>
  <si>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</si>
  <si>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</si>
  <si>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</si>
  <si>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</si>
  <si>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</si>
  <si>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</si>
  <si>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</si>
  <si>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</si>
  <si>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</si>
  <si>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</si>
  <si>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</si>
  <si>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</si>
  <si>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</si>
  <si>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</si>
  <si>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</si>
  <si>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</si>
  <si>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</si>
  <si>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</si>
  <si>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</si>
  <si>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</si>
  <si>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</si>
  <si>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</si>
  <si>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</si>
  <si>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</si>
  <si>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</si>
  <si>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</si>
  <si>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</si>
  <si>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</si>
  <si>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</si>
  <si>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</si>
  <si>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</si>
  <si>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</si>
  <si>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</si>
  <si>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</si>
  <si>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</si>
  <si>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</si>
  <si>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</si>
  <si>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</si>
  <si>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</si>
  <si>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</si>
  <si>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</si>
  <si>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</si>
  <si>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</si>
  <si>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</si>
  <si>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</si>
  <si>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</si>
  <si>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</si>
  <si>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</si>
  <si>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</si>
  <si>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</si>
  <si>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</si>
  <si>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</si>
  <si>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</si>
  <si>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</si>
  <si>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</si>
  <si>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</si>
  <si>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</si>
  <si>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</si>
  <si>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</si>
  <si>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</si>
  <si>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</si>
  <si>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</si>
  <si>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</si>
  <si>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</si>
  <si>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</si>
  <si>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</si>
  <si>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</si>
  <si>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</si>
  <si>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</si>
  <si>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</si>
  <si>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</si>
  <si>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</si>
  <si>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</si>
  <si>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</si>
  <si>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</si>
  <si>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</si>
  <si>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</si>
  <si>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</si>
  <si>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</si>
  <si>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</si>
  <si>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</si>
  <si>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</si>
  <si>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</si>
  <si>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</si>
  <si>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</si>
  <si>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</si>
  <si>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</si>
  <si>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</si>
  <si>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</si>
  <si>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</si>
  <si>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</si>
  <si>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</si>
  <si>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</si>
  <si>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</si>
  <si>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</si>
  <si>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</si>
  <si>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</si>
  <si>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</si>
  <si>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</si>
  <si>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</si>
  <si>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</si>
  <si>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</si>
  <si>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</si>
  <si>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</si>
  <si>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</si>
  <si>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</si>
  <si>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</si>
  <si>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</si>
  <si>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</si>
  <si>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</si>
  <si>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</si>
  <si>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</si>
  <si>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</si>
  <si>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</si>
  <si>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</si>
  <si>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</si>
  <si>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</si>
  <si>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</si>
  <si>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</si>
  <si>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</si>
  <si>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</si>
  <si>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</si>
  <si>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</si>
  <si>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</si>
  <si>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</si>
  <si>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</si>
  <si>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</si>
  <si>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</si>
  <si>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</si>
  <si>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</si>
  <si>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</si>
  <si>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</si>
  <si>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</si>
  <si>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</si>
  <si>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</si>
  <si>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</si>
  <si>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</si>
  <si>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</si>
  <si>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</si>
  <si>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</si>
  <si>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</si>
  <si>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</si>
  <si>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</si>
  <si>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</si>
  <si>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</si>
  <si>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</si>
  <si>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</si>
  <si>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</si>
  <si>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</si>
  <si>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</si>
  <si>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</si>
  <si>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</si>
  <si>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</si>
  <si>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</si>
  <si>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</si>
  <si>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</si>
  <si>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</si>
  <si>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</si>
  <si>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</si>
  <si>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</si>
  <si>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</si>
  <si>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</si>
  <si>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</si>
  <si>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</si>
  <si>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</si>
  <si>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</si>
  <si>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</si>
  <si>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</si>
  <si>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</si>
  <si>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</si>
  <si>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</si>
  <si>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</si>
  <si>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</si>
  <si>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</si>
  <si>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</si>
  <si>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</si>
  <si>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</si>
  <si>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</si>
  <si>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</si>
  <si>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</si>
  <si>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</si>
  <si>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</si>
  <si>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</si>
  <si>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</si>
  <si>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</si>
  <si>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</si>
  <si>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</si>
  <si>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</si>
  <si>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</si>
  <si>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</si>
  <si>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</si>
  <si>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</si>
  <si>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</si>
  <si>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</si>
  <si>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</si>
  <si>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</si>
  <si>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</si>
  <si>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</si>
  <si>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</si>
  <si>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</si>
  <si>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</si>
  <si>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</si>
  <si>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</si>
  <si>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</si>
  <si>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</si>
  <si>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</si>
  <si>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</si>
  <si>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</si>
  <si>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</si>
  <si>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</si>
  <si>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</si>
  <si>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</si>
  <si>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</si>
  <si>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</si>
  <si>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</si>
  <si>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</si>
  <si>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</si>
  <si>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</si>
  <si>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</si>
  <si>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</si>
  <si>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</si>
  <si>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</si>
  <si>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</si>
  <si>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</si>
  <si>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</si>
  <si>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</si>
  <si>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</si>
  <si>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</si>
  <si>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</si>
  <si>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</si>
  <si>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</si>
  <si>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</si>
  <si>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</si>
  <si>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</si>
  <si>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</si>
  <si>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</si>
  <si>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</si>
  <si>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</si>
  <si>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</si>
  <si>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</si>
  <si>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</si>
  <si>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</si>
  <si>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</si>
  <si>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</si>
  <si>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</si>
  <si>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</si>
  <si>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</si>
  <si>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</si>
  <si>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</si>
  <si>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</si>
  <si>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</si>
  <si>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</si>
  <si>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</si>
  <si>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</si>
  <si>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</si>
  <si>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</si>
  <si>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</si>
  <si>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</si>
  <si>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</si>
  <si>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</si>
  <si>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</si>
  <si>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</si>
  <si>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</si>
  <si>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</si>
  <si>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</si>
  <si>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</si>
  <si>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</si>
  <si>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</si>
  <si>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</si>
  <si>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</si>
  <si>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</si>
  <si>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</si>
  <si>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</si>
  <si>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</si>
  <si>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</si>
  <si>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</si>
  <si>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</si>
  <si>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</si>
  <si>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</si>
  <si>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</si>
  <si>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</si>
  <si>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</si>
  <si>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</si>
  <si>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</si>
  <si>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</si>
  <si>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</si>
  <si>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</si>
  <si>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</si>
  <si>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</si>
  <si>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</si>
  <si>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</si>
  <si>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</si>
  <si>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</si>
  <si>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</si>
  <si>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</si>
  <si>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</si>
  <si>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</si>
  <si>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</si>
  <si>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</si>
  <si>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</si>
  <si>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</si>
  <si>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</si>
  <si>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</si>
  <si>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</si>
  <si>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</si>
  <si>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</si>
  <si>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</si>
  <si>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</si>
  <si>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</si>
  <si>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</si>
  <si>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</si>
  <si>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</si>
  <si>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</si>
  <si>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</si>
  <si>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</si>
  <si>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</si>
  <si>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</si>
  <si>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</si>
  <si>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</si>
  <si>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</si>
  <si>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</si>
  <si>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</si>
  <si>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</si>
  <si>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</si>
  <si>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</si>
  <si>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</si>
  <si>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</si>
  <si>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</si>
  <si>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</si>
  <si>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</si>
  <si>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</si>
  <si>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</si>
  <si>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</si>
  <si>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</si>
  <si>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</si>
  <si>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</si>
  <si>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</si>
  <si>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</si>
  <si>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</si>
  <si>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</si>
  <si>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</si>
  <si>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</si>
  <si>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</si>
  <si>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</si>
  <si>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</si>
  <si>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</si>
  <si>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</si>
  <si>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</si>
  <si>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</si>
  <si>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</si>
  <si>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</si>
  <si>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</si>
  <si>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</si>
  <si>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</si>
  <si>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</si>
  <si>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</si>
  <si>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</si>
  <si>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</si>
  <si>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</si>
  <si>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</si>
  <si>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</si>
  <si>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</si>
  <si>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</si>
  <si>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</si>
  <si>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</si>
  <si>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</si>
  <si>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</si>
  <si>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</si>
  <si>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</si>
  <si>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</si>
  <si>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</si>
  <si>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</si>
  <si>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</si>
  <si>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</si>
  <si>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</si>
  <si>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</si>
  <si>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</si>
  <si>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</si>
  <si>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</si>
  <si>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</si>
  <si>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</si>
  <si>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</si>
  <si>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</si>
  <si>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</si>
  <si>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</si>
  <si>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</si>
  <si>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</si>
  <si>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</si>
  <si>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</si>
  <si>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</si>
  <si>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</si>
  <si>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</si>
  <si>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</si>
  <si>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</si>
  <si>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</si>
  <si>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</si>
  <si>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</si>
  <si>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</si>
  <si>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</si>
  <si>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</si>
  <si>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</si>
  <si>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</si>
  <si>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</si>
  <si>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</si>
  <si>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</si>
  <si>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</si>
  <si>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</si>
  <si>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</si>
  <si>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</si>
  <si>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</si>
  <si>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</si>
  <si>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</si>
  <si>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</si>
  <si>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</si>
  <si>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</si>
  <si>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</si>
  <si>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</si>
  <si>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</si>
  <si>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</si>
  <si>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</si>
  <si>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</si>
  <si>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</si>
  <si>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</si>
  <si>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</si>
  <si>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</si>
  <si>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</si>
  <si>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</si>
  <si>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</si>
  <si>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</si>
  <si>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</si>
  <si>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</si>
  <si>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</si>
  <si>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</si>
  <si>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</si>
  <si>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</si>
  <si>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</si>
  <si>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</si>
  <si>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</si>
  <si>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</si>
  <si>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</si>
  <si>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</si>
  <si>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</si>
  <si>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</si>
  <si>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</si>
  <si>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</si>
  <si>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</si>
  <si>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</si>
  <si>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</si>
  <si>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</si>
  <si>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</si>
  <si>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</si>
  <si>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</si>
  <si>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</si>
  <si>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</si>
  <si>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</si>
  <si>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</si>
  <si>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</si>
  <si>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</si>
  <si>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</si>
  <si>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</si>
  <si>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</si>
  <si>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</si>
  <si>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</si>
  <si>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</si>
  <si>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</si>
  <si>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</si>
  <si>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</si>
  <si>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</si>
  <si>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</si>
  <si>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</si>
  <si>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</si>
  <si>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</si>
  <si>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</si>
  <si>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</si>
  <si>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</si>
  <si>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</si>
  <si>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</si>
  <si>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</si>
  <si>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</si>
  <si>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</si>
  <si>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</si>
  <si>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</si>
  <si>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</si>
  <si>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</si>
  <si>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</si>
  <si>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</si>
  <si>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</si>
  <si>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</si>
  <si>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</si>
  <si>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</si>
  <si>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</si>
  <si>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</si>
  <si>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</si>
  <si>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</si>
  <si>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</si>
  <si>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</si>
  <si>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</si>
  <si>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</si>
  <si>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</si>
  <si>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</si>
  <si>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</si>
  <si>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</si>
  <si>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</si>
  <si>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</si>
  <si>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</si>
  <si>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</si>
  <si>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</si>
  <si>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</si>
  <si>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</si>
  <si>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</si>
  <si>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</si>
  <si>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</si>
  <si>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</si>
  <si>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</si>
  <si>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</si>
  <si>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</si>
  <si>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</si>
  <si>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</si>
  <si>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</si>
  <si>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</si>
  <si>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</si>
  <si>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</si>
  <si>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</si>
  <si>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</si>
  <si>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</si>
  <si>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</si>
  <si>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</si>
  <si>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</si>
  <si>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</si>
  <si>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</si>
  <si>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</si>
  <si>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</si>
  <si>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</si>
  <si>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</si>
  <si>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</si>
  <si>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</si>
  <si>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</si>
  <si>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</si>
  <si>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</si>
  <si>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</si>
  <si>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</si>
  <si>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</si>
  <si>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</si>
  <si>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</si>
  <si>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</si>
  <si>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</si>
  <si>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</si>
  <si>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</si>
  <si>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</si>
  <si>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</si>
  <si>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</si>
  <si>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</si>
  <si>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</si>
  <si>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</si>
  <si>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</si>
  <si>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</si>
  <si>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</si>
  <si>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</si>
  <si>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</si>
  <si>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</si>
  <si>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</si>
  <si>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</si>
  <si>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</si>
  <si>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</si>
  <si>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</si>
  <si>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</si>
  <si>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</si>
  <si>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</si>
  <si>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</si>
  <si>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</si>
  <si>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</si>
  <si>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</si>
  <si>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</si>
  <si>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</si>
  <si>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</si>
  <si>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</si>
  <si>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</si>
  <si>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</si>
  <si>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</si>
  <si>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</si>
  <si>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</si>
  <si>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</si>
  <si>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</si>
  <si>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</si>
  <si>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</si>
  <si>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</si>
  <si>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</si>
  <si>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</si>
  <si>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</si>
  <si>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</si>
  <si>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</si>
  <si>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</si>
  <si>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</si>
  <si>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</si>
  <si>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</si>
  <si>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</si>
  <si>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</si>
  <si>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</si>
  <si>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</si>
  <si>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</si>
  <si>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</si>
  <si>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</si>
  <si>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</si>
  <si>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</si>
  <si>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</si>
  <si>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</si>
  <si>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</si>
  <si>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</si>
  <si>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</si>
  <si>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</si>
  <si>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</si>
  <si>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</si>
  <si>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</si>
  <si>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</si>
  <si>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</si>
  <si>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</si>
  <si>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</si>
  <si>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</si>
  <si>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</si>
  <si>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</si>
  <si>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</si>
  <si>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</si>
  <si>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</si>
  <si>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</si>
  <si>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</si>
  <si>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</si>
  <si>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</si>
  <si>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</si>
  <si>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</si>
  <si>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</si>
  <si>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</si>
  <si>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</si>
  <si>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</si>
  <si>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</si>
  <si>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</si>
  <si>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</si>
  <si>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</si>
  <si>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</si>
  <si>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</si>
  <si>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</si>
  <si>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</si>
  <si>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</si>
  <si>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</si>
  <si>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</si>
  <si>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</si>
  <si>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</si>
  <si>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</si>
  <si>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</si>
  <si>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</si>
  <si>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</si>
  <si>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</si>
  <si>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</si>
  <si>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</si>
  <si>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</si>
  <si>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</si>
  <si>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</si>
  <si>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</si>
  <si>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</si>
  <si>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</si>
  <si>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</si>
  <si>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</si>
  <si>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</si>
  <si>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</si>
  <si>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</si>
  <si>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</si>
  <si>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</si>
  <si>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</si>
  <si>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</si>
  <si>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</si>
  <si>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</si>
  <si>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</si>
  <si>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</si>
  <si>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</si>
  <si>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</si>
  <si>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</si>
  <si>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</si>
  <si>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</si>
  <si>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</si>
  <si>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</si>
  <si>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</si>
  <si>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</si>
  <si>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</si>
  <si>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</si>
  <si>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</si>
  <si>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</si>
  <si>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</si>
  <si>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</si>
  <si>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</si>
  <si>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</si>
  <si>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</si>
  <si>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</si>
  <si>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</si>
  <si>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</si>
  <si>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</si>
  <si>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</si>
  <si>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</si>
  <si>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</si>
  <si>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</si>
  <si>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</si>
  <si>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</si>
  <si>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</si>
  <si>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</si>
  <si>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</si>
  <si>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</si>
  <si>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</si>
  <si>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</si>
  <si>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</si>
  <si>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</si>
  <si>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</si>
  <si>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</si>
  <si>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</si>
  <si>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</si>
  <si>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</si>
  <si>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</si>
  <si>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</si>
  <si>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</si>
  <si>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</si>
  <si>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</si>
  <si>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</si>
  <si>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</si>
  <si>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</si>
  <si>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</si>
  <si>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</si>
  <si>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</si>
  <si>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</si>
  <si>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</si>
  <si>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</si>
  <si>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</si>
  <si>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</si>
  <si>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</si>
  <si>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</si>
  <si>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</si>
  <si>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</si>
  <si>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</si>
  <si>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</si>
  <si>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</si>
  <si>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</si>
  <si>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</si>
  <si>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</si>
  <si>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</si>
  <si>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</si>
  <si>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</si>
  <si>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</si>
  <si>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</si>
  <si>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</si>
  <si>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</si>
  <si>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</si>
  <si>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</si>
  <si>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</si>
  <si>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</si>
  <si>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</si>
  <si>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</si>
  <si>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</si>
  <si>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</si>
  <si>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</si>
  <si>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</si>
  <si>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</si>
  <si>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</si>
  <si>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</si>
  <si>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</si>
  <si>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</si>
  <si>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</si>
  <si>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</si>
  <si>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</si>
  <si>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</si>
  <si>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</si>
  <si>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</si>
  <si>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</si>
  <si>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</si>
  <si>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</si>
  <si>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</si>
  <si>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</si>
  <si>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</si>
  <si>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</si>
  <si>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</si>
  <si>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</si>
  <si>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</si>
  <si>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</si>
  <si>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</si>
  <si>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</si>
  <si>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</si>
  <si>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</si>
  <si>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</si>
  <si>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</si>
  <si>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</si>
  <si>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</si>
  <si>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</si>
  <si>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</si>
  <si>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</si>
  <si>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</si>
  <si>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</si>
  <si>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</si>
  <si>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</si>
  <si>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</si>
  <si>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</si>
  <si>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</si>
  <si>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</si>
  <si>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</si>
  <si>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</si>
  <si>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</si>
  <si>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</si>
  <si>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</si>
  <si>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</si>
  <si>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</si>
  <si>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</si>
  <si>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</si>
  <si>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</si>
  <si>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</si>
  <si>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</si>
  <si>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</si>
  <si>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</si>
  <si>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</si>
  <si>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</si>
  <si>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</si>
  <si>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</si>
  <si>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</si>
  <si>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</si>
  <si>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</si>
  <si>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</si>
  <si>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</si>
  <si>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</si>
  <si>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</si>
  <si>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</si>
  <si>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</si>
  <si>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</si>
  <si>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</si>
  <si>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</si>
  <si>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</si>
  <si>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</si>
  <si>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</si>
  <si>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</si>
  <si>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</si>
  <si>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</si>
  <si>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</si>
  <si>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</si>
  <si>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</si>
  <si>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</si>
  <si>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</si>
  <si>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</si>
  <si>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</si>
  <si>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</si>
  <si>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</si>
  <si>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</si>
  <si>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</si>
  <si>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</si>
  <si>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</si>
  <si>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</si>
  <si>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</si>
  <si>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</si>
  <si>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</si>
  <si>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</si>
  <si>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</si>
  <si>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</si>
  <si>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</si>
  <si>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</si>
  <si>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</si>
  <si>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</si>
  <si>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</si>
  <si>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</si>
  <si>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</si>
  <si>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</si>
  <si>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</si>
  <si>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</si>
  <si>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</si>
  <si>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</si>
  <si>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</si>
  <si>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</si>
  <si>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</si>
  <si>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</si>
  <si>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</si>
  <si>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</si>
  <si>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</si>
  <si>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</si>
  <si>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</si>
  <si>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</si>
  <si>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</si>
  <si>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</si>
  <si>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</si>
  <si>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</si>
  <si>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</si>
  <si>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</si>
  <si>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</si>
  <si>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</si>
  <si>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</si>
  <si>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</si>
  <si>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</si>
  <si>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</si>
  <si>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</si>
  <si>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</si>
  <si>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</si>
  <si>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</si>
  <si>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</si>
  <si>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</si>
  <si>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</si>
  <si>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</si>
  <si>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</si>
  <si>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</si>
  <si>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</si>
  <si>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</si>
  <si>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</si>
  <si>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</si>
  <si>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</si>
  <si>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</si>
  <si>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</si>
  <si>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</si>
  <si>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</si>
  <si>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</si>
  <si>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</si>
  <si>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</si>
  <si>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</si>
  <si>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</si>
  <si>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</si>
  <si>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</si>
  <si>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</si>
  <si>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</si>
  <si>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</si>
  <si>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</si>
  <si>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</si>
  <si>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</si>
  <si>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</si>
  <si>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</si>
  <si>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</si>
  <si>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</si>
  <si>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</si>
  <si>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</si>
  <si>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</si>
  <si>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</si>
  <si>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</si>
  <si>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</si>
  <si>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</si>
  <si>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</si>
  <si>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</si>
  <si>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</si>
  <si>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</si>
  <si>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</si>
  <si>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</si>
  <si>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</si>
  <si>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</si>
  <si>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</si>
  <si>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</si>
  <si>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</si>
  <si>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</si>
  <si>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</si>
  <si>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</si>
  <si>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</si>
  <si>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</si>
  <si>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</si>
  <si>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</si>
  <si>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</si>
  <si>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</si>
  <si>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</si>
  <si>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</si>
  <si>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</si>
  <si>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</si>
  <si>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</si>
  <si>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</si>
  <si>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</si>
  <si>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</si>
  <si>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</si>
  <si>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</si>
  <si>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</si>
  <si>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</si>
  <si>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</si>
  <si>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</si>
  <si>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</si>
  <si>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</si>
  <si>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</si>
  <si>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</si>
  <si>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</si>
  <si>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</si>
  <si>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</si>
  <si>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</si>
  <si>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</si>
  <si>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</si>
  <si>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</si>
  <si>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</si>
  <si>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</si>
  <si>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</si>
  <si>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</si>
  <si>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</si>
  <si>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</si>
  <si>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</si>
  <si>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</si>
  <si>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</si>
  <si>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</si>
  <si>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</si>
  <si>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</si>
  <si>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</si>
  <si>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</si>
  <si>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</si>
  <si>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</si>
  <si>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</si>
  <si>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</si>
  <si>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</si>
  <si>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</si>
  <si>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</si>
  <si>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</si>
  <si>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</si>
  <si>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</si>
  <si>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</si>
  <si>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</si>
  <si>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</si>
  <si>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</si>
  <si>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</si>
  <si>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</si>
  <si>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</si>
  <si>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</si>
  <si>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</si>
  <si>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</si>
  <si>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</si>
  <si>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</si>
  <si>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</si>
  <si>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</si>
  <si>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</si>
  <si>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</si>
  <si>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</si>
  <si>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</si>
  <si>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</si>
  <si>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</si>
  <si>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</si>
  <si>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</si>
  <si>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</si>
  <si>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</si>
  <si>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</si>
  <si>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</si>
  <si>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</si>
  <si>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</si>
  <si>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</si>
  <si>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</si>
  <si>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</si>
  <si>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</si>
  <si>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</si>
  <si>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</si>
  <si>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</si>
  <si>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</si>
  <si>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</si>
  <si>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</si>
  <si>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</si>
  <si>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</si>
  <si>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</si>
  <si>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</si>
  <si>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</si>
  <si>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</si>
  <si>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</si>
  <si>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</si>
  <si>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</si>
  <si>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</si>
  <si>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</si>
  <si>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</si>
  <si>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</si>
  <si>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</si>
  <si>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</si>
  <si>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</si>
  <si>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</si>
  <si>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</si>
  <si>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</si>
  <si>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</si>
  <si>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</si>
  <si>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</si>
  <si>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</si>
  <si>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</si>
  <si>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</si>
  <si>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</si>
  <si>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</si>
  <si>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</si>
  <si>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</si>
  <si>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</si>
  <si>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</si>
  <si>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</si>
  <si>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</si>
  <si>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</si>
  <si>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</si>
  <si>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</si>
  <si>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</si>
  <si>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</si>
  <si>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</si>
  <si>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</si>
  <si>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</si>
  <si>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</si>
  <si>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</si>
  <si>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</si>
  <si>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</si>
  <si>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</si>
  <si>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</si>
  <si>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</si>
  <si>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</si>
  <si>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</si>
  <si>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</si>
  <si>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</si>
  <si>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</si>
  <si>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</si>
  <si>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</si>
  <si>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</si>
  <si>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</si>
  <si>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</si>
  <si>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</si>
  <si>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</si>
  <si>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</si>
  <si>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</si>
  <si>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</si>
  <si>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</si>
  <si>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</si>
  <si>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</si>
  <si>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</si>
  <si>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</si>
  <si>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</si>
  <si>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</si>
  <si>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</si>
  <si>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</si>
  <si>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</si>
  <si>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</si>
  <si>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</si>
  <si>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</si>
  <si>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</si>
  <si>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</si>
  <si>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</si>
  <si>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</si>
  <si>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</si>
  <si>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</si>
  <si>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</si>
  <si>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</si>
  <si>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</si>
  <si>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</si>
  <si>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</si>
  <si>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</si>
  <si>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</si>
  <si>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</si>
  <si>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</si>
  <si>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</si>
  <si>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</si>
  <si>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</si>
  <si>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</si>
  <si>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</si>
  <si>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</si>
  <si>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</si>
  <si>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</si>
  <si>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</si>
  <si>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</si>
  <si>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</si>
  <si>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</si>
  <si>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</si>
  <si>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</si>
  <si>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</si>
  <si>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</si>
  <si>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</si>
  <si>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</si>
  <si>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</si>
  <si>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</si>
  <si>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</si>
  <si>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</si>
  <si>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</si>
  <si>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</si>
  <si>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</si>
  <si>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</si>
  <si>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</si>
  <si>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</si>
  <si>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</si>
  <si>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</si>
  <si>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</si>
  <si>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</si>
  <si>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</si>
  <si>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</si>
  <si>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</si>
  <si>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</si>
  <si>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</si>
  <si>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</si>
  <si>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</si>
  <si>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</si>
  <si>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</si>
  <si>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</si>
  <si>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</si>
  <si>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</si>
  <si>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</si>
  <si>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</si>
  <si>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</si>
  <si>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</si>
  <si>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</si>
  <si>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</si>
  <si>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</si>
  <si>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</si>
  <si>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</si>
  <si>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</si>
  <si>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</si>
  <si>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</si>
  <si>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</si>
  <si>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</si>
  <si>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</si>
  <si>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</si>
  <si>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</si>
  <si>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</si>
  <si>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</si>
  <si>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</si>
  <si>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</si>
  <si>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</si>
  <si>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</si>
  <si>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</si>
  <si>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</si>
  <si>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</si>
  <si>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</si>
  <si>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</si>
  <si>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</si>
  <si>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</si>
  <si>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</si>
  <si>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</si>
  <si>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</si>
  <si>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</si>
  <si>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</si>
  <si>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</si>
  <si>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</si>
  <si>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</si>
  <si>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</si>
  <si>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</si>
  <si>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</si>
  <si>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</si>
  <si>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</si>
  <si>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</si>
  <si>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</si>
  <si>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</si>
  <si>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</si>
  <si>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</si>
  <si>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</si>
  <si>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</si>
  <si>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</si>
  <si>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</si>
  <si>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</si>
  <si>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</si>
  <si>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</si>
  <si>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</si>
  <si>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</si>
  <si>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</si>
  <si>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</si>
  <si>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</si>
  <si>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</si>
  <si>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</si>
  <si>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</si>
  <si>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</si>
  <si>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</si>
  <si>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</si>
  <si>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</si>
  <si>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</si>
  <si>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</si>
  <si>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</si>
  <si>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</si>
  <si>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</si>
  <si>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</si>
  <si>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</si>
  <si>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</si>
  <si>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</si>
  <si>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</si>
  <si>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</si>
  <si>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</si>
  <si>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</si>
  <si>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</si>
  <si>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</si>
  <si>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</si>
  <si>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</si>
  <si>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</si>
  <si>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</si>
  <si>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</si>
  <si>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</si>
  <si>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</si>
  <si>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</si>
  <si>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</si>
  <si>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</si>
  <si>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</si>
  <si>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</si>
  <si>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</si>
  <si>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</si>
  <si>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</si>
  <si>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</si>
  <si>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</si>
  <si>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</si>
  <si>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</si>
  <si>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</si>
  <si>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</si>
  <si>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</si>
  <si>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</si>
  <si>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</si>
  <si>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</si>
  <si>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</si>
  <si>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</si>
  <si>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</si>
  <si>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</si>
  <si>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</si>
  <si>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</si>
  <si>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</si>
  <si>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</si>
  <si>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</si>
  <si>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</si>
  <si>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</si>
  <si>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</si>
  <si>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</si>
  <si>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</si>
  <si>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</si>
  <si>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</si>
  <si>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</si>
  <si>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</si>
  <si>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</si>
  <si>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</si>
  <si>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</si>
  <si>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</si>
  <si>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</si>
  <si>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</si>
  <si>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</si>
  <si>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</si>
  <si>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</si>
  <si>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</si>
  <si>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</si>
  <si>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</si>
  <si>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</si>
  <si>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</si>
  <si>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</si>
  <si>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</si>
  <si>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</si>
  <si>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</si>
  <si>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</si>
  <si>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</si>
  <si>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</si>
  <si>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</si>
  <si>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</si>
  <si>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</si>
  <si>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</si>
  <si>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</si>
  <si>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</si>
  <si>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</si>
  <si>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</si>
  <si>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</si>
  <si>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</si>
  <si>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</si>
  <si>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</si>
  <si>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</si>
  <si>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</si>
  <si>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</si>
  <si>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</si>
  <si>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</si>
  <si>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</si>
  <si>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</si>
  <si>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</si>
  <si>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</si>
  <si>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</si>
  <si>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</si>
  <si>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</si>
  <si>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</si>
  <si>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</si>
  <si>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</si>
  <si>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</si>
  <si>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</si>
  <si>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</si>
  <si>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</si>
  <si>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</si>
  <si>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</si>
  <si>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</si>
  <si>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</si>
  <si>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</si>
  <si>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</si>
  <si>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</si>
  <si>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</si>
  <si>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</si>
  <si>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</si>
  <si>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</si>
  <si>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</si>
  <si>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</si>
  <si>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</si>
  <si>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</si>
  <si>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</si>
  <si>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</si>
  <si>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</si>
  <si>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</si>
  <si>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</si>
  <si>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</si>
  <si>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</si>
  <si>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</si>
  <si>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</si>
  <si>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</si>
  <si>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</si>
  <si>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</si>
  <si>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</si>
  <si>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</si>
  <si>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</si>
  <si>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</si>
  <si>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</si>
  <si>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</si>
  <si>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</si>
  <si>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</si>
  <si>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</si>
  <si>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</si>
  <si>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</si>
  <si>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</si>
  <si>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</si>
  <si>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</si>
  <si>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</si>
  <si>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</si>
  <si>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</si>
  <si>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</si>
  <si>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</si>
  <si>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</si>
  <si>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</si>
  <si>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</si>
  <si>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</si>
  <si>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</si>
  <si>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</si>
  <si>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</si>
  <si>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</si>
  <si>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</si>
  <si>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</si>
  <si>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</si>
  <si>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</si>
  <si>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</si>
  <si>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</si>
  <si>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</si>
  <si>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</si>
  <si>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</si>
  <si>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</si>
  <si>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</si>
  <si>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</si>
  <si>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</si>
  <si>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</si>
  <si>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</si>
  <si>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</si>
  <si>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</si>
  <si>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</si>
  <si>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</si>
  <si>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</si>
  <si>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</si>
  <si>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</si>
  <si>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</si>
  <si>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</si>
  <si>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</si>
  <si>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</si>
  <si>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</si>
  <si>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</si>
  <si>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</si>
  <si>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</si>
  <si>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</si>
  <si>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</si>
  <si>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</si>
  <si>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</si>
  <si>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</si>
  <si>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</si>
  <si>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</si>
  <si>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</si>
  <si>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</si>
  <si>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</si>
  <si>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</si>
  <si>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</si>
  <si>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</si>
  <si>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</si>
  <si>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</si>
  <si>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</si>
  <si>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</si>
  <si>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</si>
  <si>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</si>
  <si>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</si>
  <si>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</si>
  <si>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</si>
  <si>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</si>
  <si>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</si>
  <si>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</si>
  <si>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</si>
  <si>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</si>
  <si>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</si>
  <si>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</si>
  <si>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</si>
  <si>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</si>
  <si>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</si>
  <si>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</si>
  <si>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</si>
  <si>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</si>
  <si>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</si>
  <si>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</si>
  <si>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</si>
  <si>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</si>
  <si>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</si>
  <si>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</si>
  <si>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</si>
  <si>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</si>
  <si>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</si>
  <si>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</si>
  <si>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</si>
  <si>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</si>
  <si>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</si>
  <si>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</si>
  <si>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</si>
  <si>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</si>
  <si>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</si>
  <si>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</si>
  <si>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</si>
  <si>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</si>
  <si>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</si>
  <si>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</si>
  <si>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</si>
  <si>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</si>
  <si>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</si>
  <si>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</si>
  <si>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</si>
  <si>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</si>
  <si>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</si>
  <si>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</si>
  <si>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</si>
  <si>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</si>
  <si>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</si>
  <si>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</si>
  <si>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</si>
  <si>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</si>
  <si>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</si>
  <si>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</si>
  <si>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</si>
  <si>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</si>
  <si>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</si>
  <si>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</si>
  <si>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</si>
  <si>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</si>
  <si>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</si>
  <si>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</si>
  <si>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</si>
  <si>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</si>
  <si>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</si>
  <si>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</si>
  <si>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</si>
  <si>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</si>
  <si>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</si>
  <si>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</si>
  <si>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</si>
  <si>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</si>
  <si>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</si>
  <si>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</si>
  <si>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</si>
  <si>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</si>
  <si>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</si>
  <si>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</si>
  <si>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</si>
  <si>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</si>
  <si>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</si>
  <si>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</si>
  <si>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</si>
  <si>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</si>
  <si>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</si>
  <si>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</si>
  <si>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</si>
  <si>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</si>
  <si>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</si>
  <si>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</si>
  <si>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</si>
  <si>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</si>
  <si>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</si>
  <si>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</si>
  <si>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</si>
  <si>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</si>
  <si>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</si>
  <si>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</si>
  <si>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</si>
  <si>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</si>
  <si>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</si>
  <si>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</si>
  <si>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</si>
  <si>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</si>
  <si>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</si>
  <si>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</si>
  <si>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</si>
  <si>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</si>
  <si>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</si>
  <si>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</si>
  <si>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</si>
  <si>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</si>
  <si>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</si>
  <si>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</si>
  <si>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</si>
  <si>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</si>
  <si>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</si>
  <si>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</si>
  <si>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</si>
  <si>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</si>
  <si>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</si>
  <si>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</si>
  <si>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</si>
  <si>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</si>
  <si>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</si>
  <si>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</si>
  <si>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</si>
  <si>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</si>
  <si>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</si>
  <si>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</si>
  <si>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</si>
  <si>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</si>
  <si>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</si>
  <si>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</si>
  <si>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</si>
  <si>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</si>
  <si>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</si>
  <si>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</si>
  <si>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</si>
  <si>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</si>
  <si>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</si>
  <si>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</si>
  <si>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</si>
  <si>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</si>
  <si>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</si>
  <si>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</si>
  <si>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</si>
  <si>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</si>
  <si>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</si>
  <si>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</si>
  <si>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</si>
  <si>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</si>
  <si>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</si>
  <si>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</si>
  <si>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</si>
  <si>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</si>
  <si>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</si>
  <si>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</si>
  <si>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</si>
  <si>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</si>
  <si>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</si>
  <si>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</si>
  <si>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</si>
  <si>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</si>
  <si>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</si>
  <si>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</si>
  <si>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</si>
  <si>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</si>
  <si>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</si>
  <si>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</si>
  <si>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</si>
  <si>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</si>
  <si>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</si>
  <si>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</si>
  <si>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</si>
  <si>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</si>
  <si>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</si>
  <si>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</si>
  <si>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</si>
  <si>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</si>
  <si>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</si>
  <si>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</si>
  <si>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</si>
  <si>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</si>
  <si>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</si>
  <si>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</si>
  <si>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</si>
  <si>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</si>
  <si>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</si>
  <si>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</si>
  <si>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</si>
  <si>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</si>
  <si>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</si>
  <si>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</si>
  <si>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</si>
  <si>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</si>
  <si>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</si>
  <si>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</si>
  <si>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</si>
  <si>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</si>
  <si>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</si>
  <si>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</si>
  <si>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</si>
  <si>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</si>
  <si>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</si>
  <si>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</si>
  <si>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</si>
  <si>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</si>
  <si>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</si>
  <si>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</si>
  <si>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</si>
  <si>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</si>
  <si>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</si>
  <si>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</si>
  <si>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</si>
  <si>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</si>
  <si>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</si>
  <si>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</si>
  <si>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</si>
  <si>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</si>
  <si>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</si>
  <si>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</si>
  <si>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</si>
  <si>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</si>
  <si>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</si>
  <si>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</si>
  <si>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</si>
  <si>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</si>
  <si>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</si>
  <si>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</si>
  <si>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</si>
  <si>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</si>
  <si>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</si>
  <si>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</si>
  <si>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</si>
  <si>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</si>
  <si>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</si>
  <si>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</si>
  <si>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</si>
  <si>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</si>
  <si>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</si>
  <si>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</si>
  <si>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</si>
  <si>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</si>
  <si>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</si>
  <si>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</si>
  <si>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</si>
  <si>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</si>
  <si>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</si>
  <si>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</si>
  <si>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</si>
  <si>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</si>
  <si>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</si>
  <si>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</si>
  <si>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</si>
  <si>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</si>
  <si>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</si>
  <si>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</si>
  <si>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</si>
  <si>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</si>
  <si>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</si>
  <si>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</si>
  <si>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</si>
  <si>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</si>
  <si>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</si>
  <si>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</si>
  <si>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</si>
  <si>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</si>
  <si>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</si>
  <si>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</si>
  <si>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</si>
  <si>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</si>
  <si>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</si>
  <si>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</si>
  <si>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</si>
  <si>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</si>
  <si>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</si>
  <si>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</si>
  <si>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</si>
  <si>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</si>
  <si>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</si>
  <si>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</si>
  <si>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</si>
  <si>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</si>
  <si>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</si>
  <si>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</si>
  <si>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</si>
  <si>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</si>
  <si>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</si>
  <si>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</si>
  <si>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</si>
  <si>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</si>
  <si>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</si>
  <si>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</si>
  <si>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</si>
  <si>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</si>
  <si>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</si>
  <si>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</si>
  <si>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</si>
  <si>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</si>
  <si>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</si>
  <si>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</si>
  <si>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</si>
  <si>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</si>
  <si>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</si>
  <si>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</si>
  <si>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</si>
  <si>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</si>
  <si>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</si>
  <si>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</si>
  <si>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</si>
  <si>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</si>
  <si>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</si>
  <si>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</si>
  <si>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</si>
  <si>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</si>
  <si>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</si>
  <si>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</si>
  <si>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</si>
  <si>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</si>
  <si>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</si>
  <si>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</si>
  <si>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</si>
  <si>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</si>
  <si>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</si>
  <si>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</si>
  <si>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</si>
  <si>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</si>
  <si>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</si>
  <si>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</si>
  <si>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</si>
  <si>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</si>
  <si>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</si>
  <si>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</si>
  <si>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</si>
  <si>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</si>
  <si>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</si>
  <si>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</si>
  <si>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</si>
  <si>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</si>
  <si>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</si>
  <si>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</si>
  <si>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</si>
  <si>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</si>
  <si>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</si>
  <si>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</si>
  <si>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</si>
  <si>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</si>
  <si>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</si>
  <si>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</si>
  <si>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</si>
  <si>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</si>
  <si>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</si>
  <si>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</si>
  <si>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</si>
  <si>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</si>
  <si>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</si>
  <si>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</si>
  <si>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</si>
  <si>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</si>
  <si>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</si>
  <si>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</si>
  <si>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</si>
  <si>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</si>
  <si>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</si>
  <si>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</si>
  <si>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</si>
  <si>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</si>
  <si>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</si>
  <si>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</si>
  <si>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</si>
  <si>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</si>
  <si>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</si>
  <si>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</si>
  <si>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</si>
  <si>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</si>
  <si>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</si>
  <si>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</si>
  <si>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</si>
  <si>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</si>
  <si>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</si>
  <si>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</si>
  <si>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</si>
  <si>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</si>
  <si>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</si>
  <si>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</si>
  <si>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</si>
  <si>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</si>
  <si>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</si>
  <si>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</si>
  <si>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</si>
  <si>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</si>
  <si>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</si>
  <si>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</si>
  <si>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</si>
  <si>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</si>
  <si>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</si>
  <si>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</si>
  <si>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</si>
  <si>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</si>
  <si>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</si>
  <si>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</si>
  <si>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</si>
  <si>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</si>
  <si>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</si>
  <si>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</si>
  <si>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</si>
  <si>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</si>
  <si>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</si>
  <si>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</si>
  <si>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</si>
  <si>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</si>
  <si>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</si>
  <si>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</si>
  <si>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</si>
  <si>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</si>
  <si>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</si>
  <si>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</si>
  <si>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</si>
  <si>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</si>
  <si>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</si>
  <si>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</si>
  <si>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</si>
  <si>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</si>
  <si>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</si>
  <si>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</si>
  <si>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</si>
  <si>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</si>
  <si>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</si>
  <si>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</si>
  <si>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</si>
  <si>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</si>
  <si>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</si>
  <si>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</si>
  <si>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</si>
  <si>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</si>
  <si>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</si>
  <si>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</si>
  <si>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</si>
  <si>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</si>
  <si>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</si>
  <si>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</si>
  <si>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</si>
  <si>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</si>
  <si>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</si>
  <si>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</si>
  <si>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</si>
  <si>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</si>
  <si>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</si>
  <si>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</si>
  <si>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</si>
  <si>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</si>
  <si>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</si>
  <si>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</si>
  <si>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</si>
  <si>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</si>
  <si>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</si>
  <si>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</si>
  <si>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</si>
  <si>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</si>
  <si>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</si>
  <si>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</si>
  <si>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</si>
  <si>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</si>
  <si>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</si>
  <si>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</si>
  <si>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</si>
  <si>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</si>
  <si>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</si>
  <si>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</si>
  <si>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</si>
  <si>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</si>
  <si>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</si>
  <si>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</si>
  <si>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</si>
  <si>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</si>
  <si>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</si>
  <si>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</si>
  <si>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</si>
  <si>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</si>
  <si>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</si>
  <si>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</si>
  <si>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</si>
  <si>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</si>
  <si>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</si>
  <si>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</si>
  <si>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</si>
  <si>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</si>
  <si>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</si>
  <si>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</si>
  <si>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</si>
  <si>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</si>
  <si>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</si>
  <si>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</si>
  <si>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</si>
  <si>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</si>
  <si>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</si>
  <si>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</si>
  <si>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</si>
  <si>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</si>
  <si>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</si>
  <si>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</si>
  <si>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</si>
  <si>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</si>
  <si>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</si>
  <si>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</si>
  <si>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</si>
  <si>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</si>
  <si>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</si>
  <si>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</si>
  <si>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</si>
  <si>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</si>
  <si>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</si>
  <si>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</si>
  <si>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</si>
  <si>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</si>
  <si>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</si>
  <si>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</si>
  <si>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</si>
  <si>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</si>
  <si>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</si>
  <si>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</si>
  <si>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</si>
  <si>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</si>
  <si>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</si>
  <si>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</si>
  <si>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</si>
  <si>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</si>
  <si>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</si>
  <si>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</si>
  <si>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</si>
  <si>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</si>
  <si>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</si>
  <si>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</si>
  <si>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</si>
  <si>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</si>
  <si>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</si>
  <si>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</si>
  <si>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</si>
  <si>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</si>
  <si>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</si>
  <si>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</si>
  <si>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</si>
  <si>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</si>
  <si>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</si>
  <si>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</si>
  <si>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</si>
  <si>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</si>
  <si>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</si>
  <si>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</si>
  <si>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</si>
  <si>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</si>
  <si>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</si>
  <si>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</si>
  <si>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</si>
  <si>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</si>
  <si>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</si>
  <si>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</si>
  <si>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</si>
  <si>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</si>
  <si>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</si>
  <si>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</si>
  <si>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</si>
  <si>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</si>
  <si>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</si>
  <si>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</si>
  <si>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</si>
  <si>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</si>
  <si>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</si>
  <si>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</si>
  <si>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</si>
  <si>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</si>
  <si>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</si>
  <si>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</si>
  <si>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</si>
  <si>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</si>
  <si>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</si>
  <si>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</si>
  <si>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</si>
  <si>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</si>
  <si>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</si>
  <si>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</si>
  <si>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</si>
  <si>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</si>
  <si>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</si>
  <si>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</si>
  <si>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</si>
  <si>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</si>
  <si>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</si>
  <si>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</si>
  <si>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</si>
  <si>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</si>
  <si>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</si>
  <si>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</si>
  <si>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</si>
  <si>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</si>
  <si>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</si>
  <si>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</si>
  <si>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</si>
  <si>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</si>
  <si>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</si>
  <si>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</si>
  <si>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</si>
  <si>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</si>
  <si>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</si>
  <si>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</si>
  <si>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</si>
  <si>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</si>
  <si>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</si>
  <si>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</si>
  <si>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</si>
  <si>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</si>
  <si>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</si>
  <si>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</si>
  <si>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</si>
  <si>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</si>
  <si>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</si>
  <si>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</si>
  <si>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</si>
  <si>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</si>
  <si>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</si>
  <si>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</si>
  <si>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</si>
  <si>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</si>
  <si>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</si>
  <si>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</si>
  <si>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</si>
  <si>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</si>
  <si>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</si>
  <si>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</si>
  <si>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</si>
  <si>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</si>
  <si>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</si>
  <si>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</si>
  <si>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</si>
  <si>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</si>
  <si>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</si>
  <si>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</si>
  <si>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</si>
  <si>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</si>
  <si>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</si>
  <si>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</si>
  <si>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</si>
  <si>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</si>
  <si>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</si>
  <si>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</si>
  <si>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</si>
  <si>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</si>
  <si>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</si>
  <si>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</si>
  <si>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</si>
  <si>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</si>
  <si>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</si>
  <si>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</si>
  <si>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</si>
  <si>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</si>
  <si>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</si>
  <si>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</si>
  <si>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</si>
  <si>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</si>
  <si>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</si>
  <si>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</si>
  <si>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</si>
  <si>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</si>
  <si>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</si>
  <si>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</si>
  <si>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</si>
  <si>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</si>
  <si>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</si>
  <si>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</si>
  <si>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</si>
  <si>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</si>
  <si>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</si>
  <si>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</si>
  <si>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</si>
  <si>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</si>
  <si>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</si>
  <si>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</si>
  <si>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</si>
  <si>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</si>
  <si>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</si>
  <si>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</si>
  <si>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</si>
  <si>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</si>
  <si>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</si>
  <si>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</si>
  <si>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</si>
  <si>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</si>
  <si>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</si>
  <si>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</si>
  <si>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</si>
  <si>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</si>
  <si>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</si>
  <si>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</si>
  <si>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</si>
  <si>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</si>
  <si>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</si>
  <si>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</si>
  <si>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</si>
  <si>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</si>
  <si>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</si>
  <si>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</si>
  <si>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</si>
  <si>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</si>
  <si>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</si>
  <si>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</si>
  <si>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</si>
  <si>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</si>
  <si>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</si>
  <si>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</si>
  <si>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</si>
  <si>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</si>
  <si>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</si>
  <si>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</si>
  <si>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</si>
  <si>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</si>
  <si>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</si>
  <si>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</si>
  <si>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</si>
  <si>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</si>
  <si>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</si>
  <si>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</si>
  <si>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</si>
  <si>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</si>
  <si>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</si>
  <si>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</si>
  <si>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</si>
  <si>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</si>
  <si>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</si>
  <si>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</si>
  <si>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</si>
  <si>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</si>
  <si>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</si>
  <si>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</si>
  <si>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</si>
  <si>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</si>
  <si>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</si>
  <si>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</si>
  <si>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</si>
  <si>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</si>
  <si>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</si>
  <si>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</si>
  <si>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</si>
  <si>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</si>
  <si>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</si>
  <si>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</si>
  <si>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</si>
  <si>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</si>
  <si>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</si>
  <si>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</si>
  <si>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</si>
  <si>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</si>
  <si>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</si>
  <si>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</si>
  <si>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</si>
  <si>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</si>
  <si>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</si>
  <si>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</si>
  <si>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</si>
  <si>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</si>
  <si>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</si>
  <si>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</si>
  <si>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</si>
  <si>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</si>
  <si>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</si>
  <si>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</si>
  <si>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</si>
  <si>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</si>
  <si>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</si>
  <si>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</si>
  <si>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</si>
  <si>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</si>
  <si>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</si>
  <si>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</si>
  <si>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</si>
  <si>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</si>
  <si>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</si>
  <si>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</si>
  <si>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</si>
  <si>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</si>
  <si>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</si>
  <si>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</si>
  <si>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</si>
  <si>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</si>
  <si>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</si>
  <si>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</si>
  <si>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</si>
  <si>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</si>
  <si>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</si>
  <si>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</si>
  <si>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</si>
  <si>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</si>
  <si>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</si>
  <si>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</si>
  <si>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</si>
  <si>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</si>
  <si>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</si>
  <si>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</si>
  <si>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</si>
  <si>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</si>
  <si>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</si>
  <si>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</si>
  <si>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</si>
  <si>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</si>
  <si>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</si>
  <si>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</si>
  <si>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</si>
  <si>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</si>
  <si>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</si>
  <si>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</si>
  <si>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</si>
  <si>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</si>
  <si>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</si>
  <si>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</si>
  <si>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</si>
  <si>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</si>
  <si>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</si>
  <si>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</si>
  <si>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</si>
  <si>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</si>
  <si>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</si>
  <si>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</si>
  <si>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</si>
  <si>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</si>
  <si>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</si>
  <si>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</si>
  <si>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</si>
  <si>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</si>
  <si>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</si>
  <si>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</si>
  <si>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</si>
  <si>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</si>
  <si>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</si>
  <si>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</si>
  <si>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</si>
  <si>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</si>
  <si>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</si>
  <si>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</si>
  <si>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</si>
  <si>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</si>
  <si>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</si>
  <si>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</si>
  <si>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</si>
  <si>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</si>
  <si>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</si>
  <si>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</si>
  <si>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</si>
  <si>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</si>
  <si>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</si>
  <si>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</si>
  <si>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</si>
  <si>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</si>
  <si>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</si>
  <si>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</si>
  <si>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</si>
  <si>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</si>
  <si>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</si>
  <si>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</si>
  <si>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</si>
  <si>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</si>
  <si>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</si>
  <si>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</si>
  <si>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</si>
  <si>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</si>
  <si>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</si>
  <si>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</si>
  <si>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</si>
  <si>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</si>
  <si>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</si>
  <si>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</si>
  <si>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</si>
  <si>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</si>
  <si>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</si>
  <si>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</si>
  <si>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</si>
  <si>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</si>
  <si>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</si>
  <si>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</si>
  <si>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</si>
  <si>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</si>
  <si>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</si>
  <si>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</si>
  <si>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</si>
  <si>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</si>
  <si>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</si>
  <si>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</si>
  <si>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</si>
  <si>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</si>
  <si>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</si>
  <si>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</si>
  <si>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</si>
  <si>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</si>
  <si>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</si>
  <si>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</si>
  <si>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</si>
  <si>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</si>
  <si>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</si>
  <si>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</si>
  <si>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</si>
  <si>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</si>
  <si>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</si>
  <si>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</si>
  <si>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</si>
  <si>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</si>
  <si>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</si>
  <si>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</si>
  <si>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</si>
  <si>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</si>
  <si>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</si>
  <si>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</si>
  <si>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</si>
  <si>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</si>
  <si>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</si>
  <si>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</si>
  <si>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</si>
  <si>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</si>
  <si>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</si>
  <si>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</si>
  <si>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</si>
  <si>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</si>
  <si>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</si>
  <si>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</si>
  <si>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</si>
  <si>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</si>
  <si>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</si>
  <si>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</si>
  <si>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</si>
  <si>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</si>
  <si>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</si>
  <si>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</si>
  <si>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</si>
  <si>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</si>
  <si>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</si>
  <si>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</si>
  <si>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</si>
  <si>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</si>
  <si>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</si>
  <si>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</si>
  <si>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</si>
  <si>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</si>
  <si>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</si>
  <si>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</si>
  <si>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</si>
  <si>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</si>
  <si>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</si>
  <si>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</si>
  <si>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</si>
  <si>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</si>
  <si>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</si>
  <si>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</si>
  <si>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</si>
  <si>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</si>
  <si>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</si>
  <si>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</si>
  <si>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</si>
  <si>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</si>
  <si>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</si>
  <si>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</si>
  <si>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</si>
  <si>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</si>
  <si>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</si>
  <si>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</si>
  <si>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</si>
  <si>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</si>
  <si>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</si>
  <si>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</si>
  <si>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</si>
  <si>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</si>
  <si>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</si>
  <si>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</si>
  <si>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</si>
  <si>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</si>
  <si>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</si>
  <si>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</si>
  <si>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</si>
  <si>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</si>
  <si>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</si>
  <si>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</si>
  <si>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</si>
  <si>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</si>
  <si>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</si>
  <si>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</si>
  <si>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</si>
  <si>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</si>
  <si>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</si>
  <si>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</si>
  <si>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</si>
  <si>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</si>
  <si>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</si>
  <si>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</si>
  <si>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</si>
  <si>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</si>
  <si>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</si>
  <si>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</si>
  <si>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</si>
  <si>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</si>
  <si>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</si>
  <si>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</si>
  <si>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</si>
  <si>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</si>
  <si>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</si>
  <si>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</si>
  <si>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</si>
  <si>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</si>
  <si>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</si>
  <si>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</si>
  <si>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</si>
  <si>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</si>
  <si>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</si>
  <si>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</si>
  <si>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</si>
  <si>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</si>
  <si>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</si>
  <si>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</si>
  <si>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</si>
  <si>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</si>
  <si>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</si>
  <si>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</si>
  <si>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</si>
  <si>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</si>
  <si>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</si>
  <si>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</si>
  <si>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</si>
  <si>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</si>
  <si>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</si>
  <si>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</si>
  <si>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</si>
  <si>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</si>
  <si>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</si>
  <si>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</si>
  <si>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</si>
  <si>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</si>
  <si>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</si>
  <si>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</si>
  <si>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</si>
  <si>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</si>
  <si>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</si>
  <si>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</si>
  <si>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</si>
  <si>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</si>
  <si>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</si>
  <si>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</si>
  <si>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</si>
  <si>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</si>
  <si>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</si>
  <si>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</si>
  <si>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</si>
  <si>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</si>
  <si>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</si>
  <si>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</si>
  <si>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</si>
  <si>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</si>
  <si>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</si>
  <si>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</si>
  <si>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</si>
  <si>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</si>
  <si>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</si>
  <si>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</si>
  <si>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</si>
  <si>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</si>
  <si>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</si>
  <si>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</si>
  <si>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</si>
  <si>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</si>
  <si>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</si>
  <si>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</si>
  <si>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</si>
  <si>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</si>
  <si>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</si>
  <si>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</si>
  <si>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</si>
  <si>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</si>
  <si>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</si>
  <si>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</si>
  <si>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</si>
  <si>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</si>
  <si>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</si>
  <si>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</si>
  <si>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</si>
  <si>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</si>
  <si>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</si>
  <si>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</si>
  <si>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</si>
  <si>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</si>
  <si>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</si>
  <si>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</si>
  <si>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</si>
  <si>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</si>
  <si>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</si>
  <si>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</si>
  <si>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</si>
  <si>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</si>
  <si>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</si>
  <si>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</si>
  <si>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</si>
  <si>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</si>
  <si>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</si>
  <si>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</si>
  <si>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</si>
  <si>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</si>
  <si>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</si>
  <si>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</si>
  <si>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</si>
  <si>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</si>
  <si>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</si>
  <si>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</si>
  <si>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</si>
  <si>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</si>
  <si>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</si>
  <si>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</si>
  <si>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</si>
  <si>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</si>
  <si>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</si>
  <si>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</si>
  <si>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</si>
  <si>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</si>
  <si>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</si>
  <si>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</si>
  <si>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</si>
  <si>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</si>
  <si>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</si>
  <si>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</si>
  <si>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</si>
  <si>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</si>
  <si>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</si>
  <si>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</si>
  <si>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</si>
  <si>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</si>
  <si>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</si>
  <si>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</si>
  <si>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</si>
  <si>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</si>
  <si>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</si>
  <si>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</si>
  <si>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</si>
  <si>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</si>
  <si>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</si>
  <si>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</si>
  <si>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</si>
  <si>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</si>
  <si>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</si>
  <si>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</si>
  <si>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</si>
  <si>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</si>
  <si>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</si>
  <si>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</si>
  <si>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</si>
  <si>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</si>
  <si>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</si>
  <si>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</si>
  <si>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</si>
  <si>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</si>
  <si>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</si>
  <si>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</si>
  <si>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</si>
  <si>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</si>
  <si>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</si>
  <si>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</si>
  <si>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</si>
  <si>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</si>
  <si>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</si>
  <si>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</si>
  <si>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</si>
  <si>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</si>
  <si>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</si>
  <si>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</si>
  <si>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</si>
  <si>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</si>
  <si>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</si>
  <si>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</si>
  <si>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</si>
  <si>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</si>
  <si>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</si>
  <si>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</si>
  <si>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</si>
  <si>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</si>
  <si>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</si>
  <si>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</si>
  <si>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</si>
  <si>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</si>
  <si>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</si>
  <si>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</si>
  <si>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</si>
  <si>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</si>
  <si>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</si>
  <si>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</si>
  <si>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</si>
  <si>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</si>
  <si>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</si>
  <si>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</si>
  <si>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</si>
  <si>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</si>
  <si>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</si>
  <si>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</si>
  <si>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</si>
  <si>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</si>
  <si>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</si>
  <si>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</si>
  <si>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</si>
  <si>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</si>
  <si>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</si>
  <si>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</si>
  <si>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</si>
  <si>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</si>
  <si>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</si>
  <si>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</si>
  <si>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</si>
  <si>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</si>
  <si>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</si>
  <si>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</si>
  <si>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</si>
  <si>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</si>
  <si>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</si>
  <si>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</si>
  <si>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</si>
  <si>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</si>
  <si>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</si>
  <si>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</si>
  <si>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</si>
  <si>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</si>
  <si>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</si>
  <si>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</si>
  <si>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</si>
  <si>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</si>
  <si>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</si>
  <si>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</si>
  <si>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</si>
  <si>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</si>
  <si>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</si>
  <si>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</si>
  <si>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</si>
  <si>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</si>
  <si>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</si>
  <si>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</si>
  <si>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</si>
  <si>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</si>
  <si>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</si>
  <si>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</si>
  <si>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</si>
  <si>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</si>
  <si>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</si>
  <si>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</si>
  <si>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</si>
  <si>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</si>
  <si>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</si>
  <si>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</si>
  <si>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</si>
  <si>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</si>
  <si>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</si>
  <si>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</si>
  <si>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</si>
  <si>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</si>
  <si>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</si>
  <si>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</si>
  <si>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</si>
  <si>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</si>
  <si>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</si>
  <si>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</si>
  <si>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</si>
  <si>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</si>
  <si>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</si>
  <si>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</si>
  <si>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</si>
  <si>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</si>
  <si>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</si>
  <si>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</si>
  <si>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</si>
  <si>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</si>
  <si>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</si>
  <si>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</si>
  <si>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</si>
  <si>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</si>
  <si>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</si>
  <si>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</si>
  <si>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</si>
  <si>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</si>
  <si>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</si>
  <si>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</si>
  <si>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</si>
  <si>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</si>
  <si>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</si>
  <si>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</si>
  <si>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</si>
  <si>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</si>
  <si>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</si>
  <si>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</si>
  <si>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</si>
  <si>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</si>
  <si>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</si>
  <si>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</si>
  <si>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</si>
  <si>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</si>
  <si>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</si>
  <si>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</si>
  <si>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</si>
  <si>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</si>
  <si>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</si>
  <si>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</si>
  <si>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</si>
  <si>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</si>
  <si>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</si>
  <si>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</si>
  <si>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</si>
  <si>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</si>
  <si>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</si>
  <si>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</si>
  <si>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</si>
  <si>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</si>
  <si>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</si>
  <si>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</si>
  <si>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</si>
  <si>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</si>
  <si>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</si>
  <si>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</si>
  <si>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</si>
  <si>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</si>
  <si>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</si>
  <si>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</si>
  <si>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</si>
  <si>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</si>
  <si>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</si>
  <si>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</si>
  <si>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</si>
  <si>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</si>
  <si>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</si>
  <si>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</si>
  <si>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</si>
  <si>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</si>
  <si>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</si>
  <si>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</si>
  <si>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</si>
  <si>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</si>
  <si>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</si>
  <si>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</si>
  <si>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</si>
  <si>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</si>
  <si>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</si>
  <si>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</si>
  <si>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</si>
  <si>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</si>
  <si>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</si>
  <si>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</si>
  <si>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</si>
  <si>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</si>
  <si>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</si>
  <si>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</si>
  <si>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</si>
  <si>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</si>
  <si>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</si>
  <si>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</si>
  <si>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</si>
  <si>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</si>
  <si>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</si>
  <si>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</si>
  <si>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</si>
  <si>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</si>
  <si>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</si>
  <si>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</si>
  <si>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</si>
  <si>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</si>
  <si>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</si>
  <si>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</si>
  <si>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</si>
  <si>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</si>
  <si>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</si>
  <si>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</si>
  <si>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</si>
  <si>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</si>
  <si>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</si>
  <si>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</si>
  <si>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</si>
  <si>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</si>
  <si>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</si>
  <si>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</si>
  <si>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</si>
  <si>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</si>
  <si>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</si>
  <si>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</si>
  <si>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</si>
  <si>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</si>
  <si>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</si>
  <si>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</si>
  <si>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</si>
  <si>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</si>
  <si>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</si>
  <si>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</si>
  <si>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</si>
  <si>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</si>
  <si>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</si>
  <si>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</si>
  <si>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</si>
  <si>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</si>
  <si>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</si>
  <si>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</si>
  <si>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</si>
  <si>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</si>
  <si>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</si>
  <si>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</si>
  <si>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</si>
  <si>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</si>
  <si>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</si>
  <si>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</si>
  <si>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</si>
  <si>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</si>
  <si>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</si>
  <si>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</si>
  <si>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</si>
  <si>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</si>
  <si>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</si>
  <si>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</si>
  <si>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</si>
  <si>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</si>
  <si>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</si>
  <si>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</si>
  <si>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</si>
  <si>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</si>
  <si>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</si>
  <si>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</si>
  <si>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</si>
  <si>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</si>
  <si>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</si>
  <si>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</si>
  <si>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</si>
  <si>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</si>
  <si>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</si>
  <si>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</si>
  <si>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</si>
  <si>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</si>
  <si>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</si>
  <si>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</si>
  <si>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</si>
  <si>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</si>
  <si>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</si>
  <si>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</si>
  <si>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</si>
  <si>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</si>
  <si>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</si>
  <si>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</si>
  <si>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</si>
  <si>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</si>
  <si>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</si>
  <si>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</si>
  <si>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</si>
  <si>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</si>
  <si>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</si>
  <si>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</si>
  <si>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</si>
  <si>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</si>
  <si>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</si>
  <si>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</si>
  <si>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</si>
  <si>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</si>
  <si>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</si>
  <si>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</si>
  <si>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</si>
  <si>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</si>
  <si>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</si>
  <si>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</si>
  <si>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</si>
  <si>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</si>
  <si>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</si>
  <si>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</si>
  <si>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</si>
  <si>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</si>
  <si>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</si>
  <si>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</si>
  <si>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</si>
  <si>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</si>
  <si>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</si>
  <si>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</si>
  <si>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</si>
  <si>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</si>
  <si>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</si>
  <si>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</si>
  <si>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</si>
  <si>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</si>
  <si>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</si>
  <si>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</si>
  <si>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</si>
  <si>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</si>
  <si>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</si>
  <si>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</si>
  <si>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</si>
  <si>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</si>
  <si>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</si>
  <si>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</si>
  <si>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</si>
  <si>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</si>
  <si>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</si>
  <si>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</si>
  <si>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</si>
  <si>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</si>
  <si>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</si>
  <si>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</si>
  <si>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</si>
  <si>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</si>
  <si>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</si>
  <si>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</si>
  <si>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</si>
  <si>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</si>
  <si>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</si>
  <si>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</si>
  <si>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</si>
  <si>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</si>
  <si>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</si>
  <si>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</si>
  <si>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</si>
  <si>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</si>
  <si>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</si>
  <si>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</si>
  <si>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</si>
  <si>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</si>
  <si>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</si>
  <si>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</si>
  <si>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</si>
  <si>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</si>
  <si>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</si>
  <si>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</si>
  <si>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</si>
  <si>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</si>
  <si>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</si>
  <si>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</si>
  <si>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</si>
  <si>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</si>
  <si>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</si>
  <si>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</si>
  <si>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</si>
  <si>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</si>
  <si>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</si>
  <si>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</si>
  <si>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</si>
  <si>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</si>
  <si>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</si>
  <si>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</si>
  <si>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</si>
  <si>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</si>
  <si>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</si>
  <si>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</si>
  <si>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</si>
  <si>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</si>
  <si>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</si>
  <si>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</si>
  <si>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</si>
  <si>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</si>
  <si>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</si>
  <si>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</si>
  <si>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</si>
  <si>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</si>
  <si>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</si>
  <si>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</si>
  <si>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</si>
  <si>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</si>
  <si>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</si>
  <si>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</si>
  <si>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</si>
  <si>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</si>
  <si>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</si>
  <si>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</si>
  <si>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</si>
  <si>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</si>
  <si>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</si>
  <si>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</si>
  <si>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</si>
  <si>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</si>
  <si>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</si>
  <si>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</si>
  <si>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</si>
  <si>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</si>
  <si>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</si>
  <si>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</si>
  <si>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</si>
  <si>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</si>
  <si>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</si>
  <si>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</si>
  <si>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</si>
  <si>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</si>
  <si>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</si>
  <si>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</si>
  <si>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</si>
  <si>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</si>
  <si>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</si>
  <si>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</si>
  <si>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</si>
  <si>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</si>
  <si>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</si>
  <si>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</si>
  <si>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</si>
  <si>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</si>
  <si>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</si>
  <si>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</si>
  <si>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</si>
  <si>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</si>
  <si>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</si>
  <si>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</si>
  <si>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</si>
  <si>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</si>
  <si>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</si>
  <si>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</si>
  <si>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</si>
  <si>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</si>
  <si>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</si>
  <si>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</si>
  <si>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</si>
  <si>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</si>
  <si>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</si>
  <si>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</si>
  <si>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</si>
  <si>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</si>
  <si>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</si>
  <si>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</si>
  <si>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</si>
  <si>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</si>
  <si>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</si>
  <si>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</si>
  <si>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</si>
  <si>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</si>
  <si>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</si>
  <si>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</si>
  <si>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</si>
  <si>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</si>
  <si>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</si>
  <si>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</si>
  <si>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</si>
  <si>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</si>
  <si>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</si>
  <si>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</si>
  <si>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</si>
  <si>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</si>
  <si>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</si>
  <si>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</si>
  <si>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</si>
  <si>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</si>
  <si>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</si>
  <si>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</si>
  <si>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</si>
  <si>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</si>
  <si>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</si>
  <si>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</si>
  <si>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</si>
  <si>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</si>
  <si>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</si>
  <si>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</si>
  <si>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</si>
  <si>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</si>
  <si>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</si>
  <si>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</si>
  <si>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</si>
  <si>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</si>
  <si>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</si>
  <si>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</si>
  <si>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</si>
  <si>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</si>
  <si>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</si>
  <si>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</si>
  <si>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</si>
  <si>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</si>
  <si>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</si>
  <si>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</si>
  <si>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</si>
  <si>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</si>
  <si>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</si>
  <si>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</si>
  <si>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</si>
  <si>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</si>
  <si>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</si>
  <si>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</si>
  <si>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</si>
  <si>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</si>
  <si>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</si>
  <si>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</si>
  <si>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</si>
  <si>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</si>
  <si>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</si>
  <si>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</si>
  <si>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</si>
  <si>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</si>
  <si>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</si>
  <si>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</si>
  <si>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</si>
  <si>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</si>
  <si>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</si>
  <si>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</si>
  <si>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</si>
  <si>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</si>
  <si>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</si>
  <si>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</si>
  <si>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</si>
  <si>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</si>
  <si>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</si>
  <si>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</si>
  <si>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</si>
  <si>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</si>
  <si>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</si>
  <si>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</si>
  <si>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</si>
  <si>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</si>
  <si>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</si>
  <si>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</si>
  <si>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</si>
  <si>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</si>
  <si>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</si>
  <si>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</si>
  <si>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</si>
  <si>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</si>
  <si>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</si>
  <si>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</si>
  <si>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</si>
  <si>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</si>
  <si>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</si>
  <si>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</si>
  <si>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</si>
  <si>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</si>
  <si>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</si>
  <si>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</si>
  <si>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</si>
  <si>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</si>
  <si>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</si>
  <si>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</si>
  <si>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</si>
  <si>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</si>
  <si>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</si>
  <si>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</si>
  <si>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</si>
  <si>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</si>
  <si>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</si>
  <si>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</si>
  <si>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</si>
  <si>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</si>
  <si>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</si>
  <si>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</si>
  <si>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</si>
  <si>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</si>
  <si>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</si>
  <si>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</si>
  <si>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</si>
  <si>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</si>
  <si>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</si>
  <si>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</si>
  <si>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</si>
  <si>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</si>
  <si>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</si>
  <si>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</si>
  <si>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</si>
  <si>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</si>
  <si>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</si>
  <si>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</si>
  <si>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</si>
  <si>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</si>
  <si>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</si>
  <si>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</si>
  <si>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</si>
  <si>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</si>
  <si>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</si>
  <si>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</si>
  <si>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</si>
  <si>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</si>
  <si>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</si>
  <si>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</si>
  <si>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</si>
  <si>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</si>
  <si>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</si>
  <si>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</si>
  <si>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</si>
  <si>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</si>
  <si>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</si>
  <si>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</si>
  <si>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</si>
  <si>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</si>
  <si>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</si>
  <si>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</si>
  <si>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</si>
  <si>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</si>
  <si>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</si>
  <si>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</si>
  <si>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</si>
  <si>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</si>
  <si>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</si>
  <si>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</si>
  <si>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</si>
  <si>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</si>
  <si>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</si>
  <si>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</si>
  <si>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</si>
  <si>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</si>
  <si>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</si>
  <si>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</si>
  <si>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</si>
  <si>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</si>
  <si>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</si>
  <si>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</si>
  <si>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</si>
  <si>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</si>
  <si>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</si>
  <si>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</si>
  <si>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</si>
  <si>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</si>
  <si>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</si>
  <si>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</si>
  <si>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</si>
  <si>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</si>
  <si>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</si>
  <si>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</si>
  <si>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</si>
  <si>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</si>
  <si>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</si>
  <si>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</si>
  <si>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</si>
  <si>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</si>
  <si>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</si>
  <si>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</si>
  <si>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</si>
  <si>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</si>
  <si>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</si>
  <si>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</si>
  <si>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</si>
  <si>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</si>
  <si>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</si>
  <si>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</si>
  <si>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</si>
  <si>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</si>
  <si>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</si>
  <si>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</si>
  <si>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</si>
  <si>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</si>
  <si>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</si>
  <si>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</si>
  <si>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</si>
  <si>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</si>
  <si>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</si>
  <si>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</si>
  <si>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</si>
  <si>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</si>
  <si>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</si>
  <si>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</si>
  <si>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</si>
  <si>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</si>
  <si>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</si>
  <si>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</si>
  <si>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</si>
  <si>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</si>
  <si>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</si>
  <si>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</si>
  <si>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</si>
  <si>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</si>
  <si>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</si>
  <si>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</si>
  <si>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</si>
  <si>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</si>
  <si>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</si>
  <si>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</si>
  <si>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</si>
  <si>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</si>
  <si>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</si>
  <si>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</si>
  <si>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</si>
  <si>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</si>
  <si>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</si>
  <si>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</si>
  <si>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</si>
  <si>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</si>
  <si>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</si>
  <si>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</si>
  <si>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</si>
  <si>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</si>
  <si>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</si>
  <si>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</si>
  <si>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</si>
  <si>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</si>
  <si>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</si>
  <si>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</si>
  <si>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</si>
  <si>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</si>
  <si>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</si>
  <si>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</si>
  <si>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</si>
  <si>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</si>
  <si>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</si>
  <si>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</si>
  <si>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</si>
  <si>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</si>
  <si>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</si>
  <si>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</si>
  <si>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</si>
  <si>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</si>
  <si>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</si>
  <si>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</si>
  <si>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</si>
  <si>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</si>
  <si>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</si>
  <si>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</si>
  <si>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</si>
  <si>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</si>
  <si>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</si>
  <si>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</si>
  <si>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</si>
  <si>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</si>
  <si>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</si>
  <si>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</si>
  <si>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</si>
  <si>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</si>
  <si>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</si>
  <si>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</si>
  <si>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</si>
  <si>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</si>
  <si>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</si>
  <si>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</si>
  <si>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</si>
  <si>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</si>
  <si>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</si>
  <si>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</si>
  <si>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</si>
  <si>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</si>
  <si>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</si>
  <si>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</si>
  <si>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</si>
  <si>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</si>
  <si>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</si>
  <si>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</si>
  <si>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</si>
  <si>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</si>
  <si>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</si>
  <si>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</si>
  <si>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</si>
  <si>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</si>
  <si>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</si>
  <si>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</si>
  <si>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</si>
  <si>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</si>
  <si>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</si>
  <si>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</si>
  <si>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</si>
  <si>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</si>
  <si>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</si>
  <si>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</si>
  <si>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</si>
  <si>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</si>
  <si>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</si>
  <si>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</si>
  <si>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</si>
  <si>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</si>
  <si>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</si>
  <si>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</si>
  <si>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</si>
  <si>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</si>
  <si>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</si>
  <si>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</si>
  <si>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</si>
  <si>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</si>
  <si>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</si>
  <si>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</si>
  <si>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</si>
  <si>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</si>
  <si>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</si>
  <si>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</si>
  <si>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</si>
  <si>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</si>
  <si>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</si>
  <si>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</si>
  <si>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</si>
  <si>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</si>
  <si>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</si>
  <si>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</si>
  <si>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</si>
  <si>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</si>
  <si>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</si>
  <si>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</si>
  <si>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</si>
  <si>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</si>
  <si>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</si>
  <si>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</si>
  <si>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</si>
  <si>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</si>
  <si>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</si>
  <si>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</si>
  <si>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</si>
  <si>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</si>
  <si>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</si>
  <si>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</si>
  <si>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</si>
  <si>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</si>
  <si>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</si>
  <si>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</si>
  <si>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</si>
  <si>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</si>
  <si>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</si>
  <si>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</si>
  <si>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</si>
  <si>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</si>
  <si>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</si>
  <si>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</si>
  <si>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</si>
  <si>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</si>
  <si>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</si>
  <si>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</si>
  <si>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</si>
  <si>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</si>
  <si>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</si>
  <si>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</si>
  <si>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</si>
  <si>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</si>
  <si>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</si>
  <si>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</si>
  <si>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</si>
  <si>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</si>
  <si>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</si>
  <si>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</si>
  <si>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</si>
  <si>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</si>
  <si>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</si>
  <si>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</si>
  <si>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</si>
  <si>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</si>
  <si>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</si>
  <si>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</si>
  <si>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</si>
  <si>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</si>
  <si>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</si>
  <si>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</si>
  <si>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</si>
  <si>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</si>
  <si>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</si>
  <si>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</si>
  <si>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</si>
  <si>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</si>
  <si>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</si>
  <si>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</si>
  <si>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</si>
  <si>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</si>
  <si>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</si>
  <si>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</si>
  <si>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</si>
  <si>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</si>
  <si>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</si>
  <si>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</si>
  <si>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</si>
  <si>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</si>
  <si>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</si>
  <si>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</si>
  <si>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</si>
  <si>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</si>
  <si>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</si>
  <si>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</si>
  <si>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</si>
  <si>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</si>
  <si>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</si>
  <si>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</si>
  <si>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</si>
  <si>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</si>
  <si>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</si>
  <si>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</si>
  <si>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</si>
  <si>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</si>
  <si>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</si>
  <si>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</si>
  <si>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</si>
  <si>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</si>
  <si>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</si>
  <si>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</si>
  <si>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</si>
  <si>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</si>
  <si>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</si>
  <si>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</si>
  <si>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</si>
  <si>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</si>
  <si>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</si>
  <si>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</si>
  <si>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</si>
  <si>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</si>
  <si>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</si>
  <si>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</si>
  <si>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</si>
  <si>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</si>
  <si>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</si>
  <si>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</si>
  <si>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</si>
  <si>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</si>
  <si>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</si>
  <si>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</si>
  <si>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</si>
  <si>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</si>
  <si>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</si>
  <si>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</si>
  <si>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</si>
  <si>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</si>
  <si>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</si>
  <si>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</si>
  <si>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</si>
  <si>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</si>
  <si>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</si>
  <si>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</si>
  <si>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</si>
  <si>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</si>
  <si>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</si>
  <si>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</si>
  <si>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</si>
  <si>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</si>
  <si>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</si>
  <si>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</si>
  <si>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</si>
  <si>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</si>
  <si>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</si>
  <si>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</si>
  <si>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</si>
  <si>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</si>
  <si>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</si>
  <si>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</si>
  <si>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</si>
  <si>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</si>
  <si>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</si>
  <si>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</si>
  <si>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</si>
  <si>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</si>
  <si>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</si>
  <si>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</si>
  <si>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</si>
  <si>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</si>
  <si>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</si>
  <si>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</si>
  <si>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</si>
  <si>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</si>
  <si>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</si>
  <si>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</si>
  <si>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</si>
  <si>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</si>
  <si>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</si>
  <si>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</si>
  <si>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</si>
  <si>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</si>
  <si>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</si>
  <si>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</si>
  <si>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</si>
  <si>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</si>
  <si>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</si>
  <si>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</si>
  <si>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</si>
  <si>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</si>
  <si>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</si>
  <si>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</si>
  <si>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</si>
  <si>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</si>
  <si>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</si>
  <si>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</si>
  <si>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</si>
  <si>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</si>
  <si>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</si>
  <si>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</si>
  <si>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</si>
  <si>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</si>
  <si>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</si>
  <si>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</si>
  <si>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</si>
  <si>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</si>
  <si>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</si>
  <si>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</si>
  <si>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</si>
  <si>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</si>
  <si>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</si>
  <si>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</si>
  <si>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</si>
  <si>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</si>
  <si>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</si>
  <si>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</si>
  <si>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</si>
  <si>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</si>
  <si>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</si>
  <si>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</si>
  <si>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</si>
  <si>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</si>
  <si>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</si>
  <si>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</si>
  <si>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</si>
  <si>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</si>
  <si>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</si>
  <si>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</si>
  <si>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</si>
  <si>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</si>
  <si>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</si>
  <si>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</si>
  <si>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</si>
  <si>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</si>
  <si>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</si>
  <si>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</si>
  <si>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</si>
  <si>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</si>
  <si>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</si>
  <si>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</si>
  <si>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</si>
  <si>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</si>
  <si>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</si>
  <si>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</si>
  <si>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</si>
  <si>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</si>
  <si>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</si>
  <si>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</si>
  <si>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</si>
  <si>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</si>
  <si>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</si>
  <si>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</si>
  <si>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</si>
  <si>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</si>
  <si>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</si>
  <si>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</si>
  <si>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</si>
  <si>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</si>
  <si>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</si>
  <si>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</si>
  <si>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</si>
  <si>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</si>
  <si>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</si>
  <si>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</si>
  <si>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</si>
  <si>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</si>
  <si>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</si>
  <si>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</si>
  <si>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</si>
  <si>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</si>
  <si>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</si>
  <si>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</si>
  <si>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</si>
  <si>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</si>
  <si>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</si>
  <si>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</si>
  <si>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</si>
  <si>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</si>
  <si>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</si>
  <si>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</si>
  <si>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</si>
  <si>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</si>
  <si>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</si>
  <si>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</si>
  <si>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</si>
  <si>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</si>
  <si>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</si>
  <si>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</si>
  <si>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</si>
  <si>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</si>
  <si>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</si>
  <si>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</si>
  <si>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</si>
  <si>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</si>
  <si>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</si>
  <si>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</si>
  <si>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</si>
  <si>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</si>
  <si>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</si>
  <si>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</si>
  <si>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</si>
  <si>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</si>
  <si>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</si>
  <si>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</si>
  <si>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</si>
  <si>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</si>
  <si>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</si>
  <si>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</si>
  <si>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</si>
  <si>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</si>
  <si>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</si>
  <si>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</si>
  <si>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</si>
  <si>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</si>
  <si>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</si>
  <si>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</si>
  <si>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</si>
  <si>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</si>
  <si>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</si>
  <si>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</si>
  <si>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</si>
  <si>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</si>
  <si>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</si>
  <si>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</si>
  <si>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</si>
  <si>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</si>
  <si>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</si>
  <si>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</si>
  <si>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</si>
  <si>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</si>
  <si>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</si>
  <si>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</si>
  <si>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</si>
  <si>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</si>
  <si>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</si>
  <si>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</si>
  <si>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</si>
  <si>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</si>
  <si>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</si>
  <si>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</si>
  <si>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</si>
  <si>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</si>
  <si>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</si>
  <si>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</si>
  <si>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</si>
  <si>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</si>
  <si>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</si>
  <si>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</si>
  <si>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</si>
  <si>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</si>
  <si>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</si>
  <si>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</si>
  <si>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</si>
  <si>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</si>
  <si>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</si>
  <si>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</si>
  <si>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</si>
  <si>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</si>
  <si>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</si>
  <si>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</si>
  <si>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</si>
  <si>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</si>
  <si>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</si>
  <si>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</si>
  <si>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</si>
  <si>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</si>
  <si>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</si>
  <si>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</si>
  <si>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</si>
  <si>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</si>
  <si>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</si>
  <si>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</si>
  <si>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</si>
  <si>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</si>
  <si>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</si>
  <si>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</si>
  <si>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</si>
  <si>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</si>
  <si>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</si>
  <si>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</si>
  <si>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</si>
  <si>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</si>
  <si>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</si>
  <si>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</si>
  <si>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</si>
  <si>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</si>
  <si>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</si>
  <si>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</si>
  <si>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</si>
  <si>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</si>
  <si>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</si>
  <si>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</si>
  <si>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</si>
  <si>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</si>
  <si>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</si>
  <si>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</si>
  <si>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</si>
  <si>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</si>
  <si>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</si>
  <si>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</si>
  <si>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</si>
  <si>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</si>
  <si>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</si>
  <si>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</si>
  <si>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</si>
  <si>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</si>
  <si>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</si>
  <si>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</si>
  <si>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</si>
  <si>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</si>
  <si>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</si>
  <si>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</si>
  <si>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</si>
  <si>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</si>
  <si>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</si>
  <si>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</si>
  <si>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</si>
  <si>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</si>
  <si>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</si>
  <si>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</si>
  <si>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</si>
  <si>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</si>
  <si>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</si>
  <si>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</si>
  <si>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</si>
  <si>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</si>
  <si>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</si>
  <si>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</si>
  <si>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</si>
  <si>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</si>
  <si>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</si>
  <si>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</si>
  <si>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</si>
  <si>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</si>
  <si>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</si>
  <si>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</si>
  <si>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</si>
  <si>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</si>
  <si>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</si>
  <si>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</si>
  <si>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</si>
  <si>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</si>
  <si>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</si>
  <si>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</si>
  <si>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</si>
  <si>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</si>
  <si>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</si>
  <si>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</si>
  <si>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</si>
  <si>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</si>
  <si>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</si>
  <si>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</si>
  <si>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</si>
  <si>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</si>
  <si>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</si>
  <si>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</si>
  <si>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</si>
  <si>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</si>
  <si>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</si>
  <si>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</si>
  <si>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</si>
  <si>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</si>
  <si>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</si>
  <si>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</si>
  <si>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</si>
  <si>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</si>
  <si>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</si>
  <si>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</si>
  <si>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</si>
  <si>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</si>
  <si>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</si>
  <si>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</si>
  <si>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</si>
  <si>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</si>
  <si>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</si>
  <si>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</si>
  <si>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</si>
  <si>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</si>
  <si>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</si>
  <si>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</si>
  <si>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</si>
  <si>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</si>
  <si>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</si>
  <si>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</si>
  <si>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</si>
  <si>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</si>
  <si>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</si>
  <si>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</si>
  <si>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</si>
  <si>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</si>
  <si>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</si>
  <si>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</si>
  <si>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</si>
  <si>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</si>
  <si>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</si>
  <si>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</si>
  <si>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</si>
  <si>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</si>
  <si>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</si>
  <si>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</si>
  <si>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</si>
  <si>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</si>
  <si>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</si>
  <si>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</si>
  <si>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</si>
  <si>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</si>
  <si>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</si>
  <si>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</si>
  <si>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</si>
  <si>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</si>
  <si>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</si>
  <si>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</si>
  <si>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</si>
  <si>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</si>
  <si>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</si>
  <si>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</si>
  <si>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</si>
  <si>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</si>
  <si>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</si>
  <si>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</si>
  <si>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</si>
  <si>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</si>
  <si>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</si>
  <si>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</si>
  <si>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</si>
  <si>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</si>
  <si>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</si>
  <si>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</si>
  <si>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</si>
  <si>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</si>
  <si>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</si>
  <si>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</si>
  <si>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</si>
  <si>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</si>
  <si>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</si>
  <si>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</si>
  <si>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</si>
  <si>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</si>
  <si>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</si>
  <si>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</si>
  <si>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</si>
  <si>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</si>
  <si>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</si>
  <si>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</si>
  <si>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</si>
  <si>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</si>
  <si>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</si>
  <si>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</si>
  <si>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</si>
  <si>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</si>
  <si>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</si>
  <si>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</si>
  <si>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</si>
  <si>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</si>
  <si>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</si>
  <si>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</si>
  <si>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</si>
  <si>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</si>
  <si>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</si>
  <si>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</si>
  <si>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</si>
  <si>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</si>
  <si>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</si>
  <si>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</si>
  <si>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</si>
  <si>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</si>
  <si>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</si>
  <si>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</si>
  <si>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</si>
  <si>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</si>
  <si>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</si>
  <si>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</si>
  <si>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</si>
  <si>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</si>
  <si>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</si>
  <si>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</si>
  <si>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</si>
  <si>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</si>
  <si>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</si>
  <si>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</si>
  <si>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</si>
  <si>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</si>
  <si>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</si>
  <si>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</si>
  <si>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</si>
  <si>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</si>
  <si>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</si>
  <si>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</si>
  <si>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</si>
  <si>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</si>
  <si>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</si>
  <si>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</si>
  <si>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</si>
  <si>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</si>
  <si>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</si>
  <si>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</si>
  <si>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</si>
  <si>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</si>
  <si>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</si>
  <si>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</si>
  <si>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</si>
  <si>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</si>
  <si>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</si>
  <si>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</si>
  <si>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</si>
  <si>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</si>
  <si>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</si>
  <si>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</si>
  <si>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</si>
  <si>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</si>
  <si>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</si>
  <si>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</si>
  <si>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</si>
  <si>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</si>
  <si>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</si>
  <si>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</si>
  <si>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</si>
  <si>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</si>
  <si>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</si>
  <si>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</si>
  <si>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</si>
  <si>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</si>
  <si>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</si>
  <si>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</si>
  <si>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</si>
  <si>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</si>
  <si>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</si>
  <si>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</si>
  <si>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</si>
  <si>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</si>
  <si>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</si>
  <si>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</si>
  <si>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</si>
  <si>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</si>
  <si>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</si>
  <si>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</si>
  <si>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</si>
  <si>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</si>
  <si>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</si>
  <si>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</si>
  <si>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</si>
  <si>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</si>
  <si>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</si>
  <si>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</si>
  <si>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</si>
  <si>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</si>
  <si>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</si>
  <si>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</si>
  <si>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</si>
  <si>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</si>
  <si>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</si>
  <si>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</si>
  <si>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</si>
  <si>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</si>
  <si>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</si>
  <si>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</si>
  <si>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</si>
  <si>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</si>
  <si>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</si>
  <si>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</si>
  <si>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</si>
  <si>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</si>
  <si>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</si>
  <si>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</si>
  <si>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</si>
  <si>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</si>
  <si>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</si>
  <si>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</si>
  <si>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</si>
  <si>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</si>
  <si>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</si>
  <si>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</si>
  <si>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</si>
  <si>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</si>
  <si>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</si>
  <si>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</si>
  <si>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</si>
  <si>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</si>
  <si>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</si>
  <si>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</si>
  <si>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</si>
  <si>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</si>
  <si>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</si>
  <si>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</si>
  <si>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</si>
  <si>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</si>
  <si>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</si>
  <si>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</si>
  <si>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</si>
  <si>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</si>
  <si>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</si>
  <si>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</si>
  <si>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</si>
  <si>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</si>
  <si>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</si>
  <si>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</si>
  <si>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</si>
  <si>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</si>
  <si>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</si>
  <si>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</si>
  <si>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</si>
  <si>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</si>
  <si>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</si>
  <si>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</si>
  <si>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</si>
  <si>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</si>
  <si>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</si>
  <si>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</si>
  <si>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</si>
  <si>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</si>
  <si>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</si>
  <si>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</si>
  <si>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</si>
  <si>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</si>
  <si>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</si>
  <si>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</si>
  <si>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</si>
  <si>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</si>
  <si>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</si>
  <si>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</si>
  <si>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</si>
  <si>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</si>
  <si>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</si>
  <si>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</si>
  <si>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</si>
  <si>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</si>
  <si>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</si>
  <si>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</si>
  <si>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</si>
  <si>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</si>
  <si>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</si>
  <si>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</si>
  <si>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</si>
  <si>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</si>
  <si>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</si>
  <si>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</si>
  <si>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</si>
  <si>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</si>
  <si>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</si>
  <si>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</si>
  <si>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</si>
  <si>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</si>
  <si>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</si>
  <si>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</si>
  <si>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</si>
  <si>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</si>
  <si>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</si>
  <si>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</si>
  <si>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</si>
  <si>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</si>
  <si>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</si>
  <si>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</si>
  <si>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</si>
  <si>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</si>
  <si>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</si>
  <si>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</si>
  <si>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</si>
  <si>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</si>
  <si>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</si>
  <si>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</si>
  <si>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</si>
  <si>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</si>
  <si>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</si>
  <si>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</si>
  <si>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</si>
  <si>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</si>
  <si>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</si>
  <si>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</si>
  <si>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</si>
  <si>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</si>
  <si>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</si>
  <si>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</si>
  <si>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</si>
  <si>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</si>
  <si>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</si>
  <si>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</si>
  <si>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</si>
  <si>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</si>
  <si>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</si>
  <si>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</si>
  <si>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</si>
  <si>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</si>
  <si>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</si>
  <si>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</si>
  <si>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</si>
  <si>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</si>
  <si>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</si>
  <si>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</si>
  <si>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</si>
  <si>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</si>
  <si>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</si>
  <si>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</si>
  <si>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</si>
  <si>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</si>
  <si>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</si>
  <si>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</si>
  <si>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</si>
  <si>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</si>
  <si>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</si>
  <si>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</si>
  <si>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</si>
  <si>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</si>
  <si>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</si>
  <si>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</si>
  <si>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</si>
  <si>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</si>
  <si>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</si>
  <si>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</si>
  <si>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</si>
  <si>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</si>
  <si>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</si>
  <si>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</si>
  <si>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</si>
  <si>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</si>
  <si>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</si>
  <si>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</si>
  <si>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</si>
  <si>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</si>
  <si>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</si>
  <si>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</si>
  <si>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</si>
  <si>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</si>
  <si>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</si>
  <si>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</si>
  <si>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</si>
  <si>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</si>
  <si>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</si>
  <si>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</si>
  <si>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</si>
  <si>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</si>
  <si>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</si>
  <si>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</si>
  <si>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</si>
  <si>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</si>
  <si>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</si>
  <si>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</si>
  <si>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</si>
  <si>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</si>
  <si>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</si>
  <si>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</si>
  <si>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</si>
  <si>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</si>
  <si>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</si>
  <si>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</si>
  <si>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</si>
  <si>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</si>
  <si>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</si>
  <si>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</si>
  <si>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</si>
  <si>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</si>
  <si>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</si>
  <si>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</si>
  <si>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</si>
  <si>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</si>
  <si>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</si>
  <si>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</si>
  <si>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</si>
  <si>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</si>
  <si>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</si>
  <si>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</si>
  <si>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</si>
  <si>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</si>
  <si>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</si>
  <si>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</si>
  <si>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</si>
  <si>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</si>
  <si>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</si>
  <si>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</si>
  <si>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</si>
  <si>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</si>
  <si>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</si>
  <si>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</si>
  <si>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</si>
  <si>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</si>
  <si>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</si>
  <si>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</si>
  <si>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</si>
  <si>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</si>
  <si>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</si>
  <si>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</si>
  <si>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</si>
  <si>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</si>
  <si>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</si>
  <si>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</si>
  <si>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</si>
  <si>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</si>
  <si>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</si>
  <si>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</si>
  <si>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</si>
  <si>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</si>
  <si>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</si>
  <si>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</si>
  <si>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</si>
  <si>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</si>
  <si>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</si>
  <si>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</si>
  <si>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</si>
  <si>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</si>
  <si>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</si>
  <si>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</si>
  <si>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</si>
  <si>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</si>
  <si>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</si>
  <si>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</si>
  <si>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</si>
  <si>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</si>
  <si>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</si>
  <si>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</si>
  <si>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</si>
  <si>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</si>
  <si>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</si>
  <si>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</si>
  <si>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</si>
  <si>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</si>
  <si>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</si>
  <si>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</si>
  <si>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</si>
  <si>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</si>
  <si>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</si>
  <si>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</si>
  <si>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</si>
  <si>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</si>
  <si>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</si>
  <si>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</si>
  <si>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</si>
  <si>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</si>
  <si>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</si>
  <si>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</si>
  <si>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</si>
  <si>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</si>
  <si>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</si>
  <si>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</si>
  <si>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</si>
  <si>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</si>
  <si>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</si>
  <si>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</si>
  <si>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</si>
  <si>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</si>
  <si>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</si>
  <si>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</si>
  <si>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</si>
  <si>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</si>
  <si>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</si>
  <si>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</si>
  <si>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</si>
  <si>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</si>
  <si>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</si>
  <si>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</si>
  <si>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</si>
  <si>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</si>
  <si>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</si>
  <si>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</si>
  <si>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</si>
  <si>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</si>
  <si>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</si>
  <si>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</si>
  <si>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</si>
  <si>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</si>
  <si>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</si>
  <si>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</si>
  <si>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</si>
  <si>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</si>
  <si>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</si>
  <si>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</si>
  <si>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</si>
  <si>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</si>
  <si>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</si>
  <si>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</si>
  <si>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</si>
  <si>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</si>
  <si>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</si>
  <si>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</si>
  <si>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</si>
  <si>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</si>
  <si>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</si>
  <si>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</si>
  <si>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</si>
  <si>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</si>
  <si>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</si>
  <si>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</si>
  <si>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</si>
  <si>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</si>
  <si>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</si>
  <si>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</si>
  <si>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</si>
  <si>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</si>
  <si>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</si>
  <si>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</si>
  <si>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</si>
  <si>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</si>
  <si>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</si>
  <si>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</si>
  <si>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</si>
  <si>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</si>
  <si>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</si>
  <si>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</si>
  <si>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</si>
  <si>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</si>
  <si>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</si>
  <si>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</si>
  <si>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</si>
  <si>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</si>
  <si>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</si>
  <si>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</si>
  <si>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</si>
  <si>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</si>
  <si>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</si>
  <si>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</si>
  <si>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</si>
  <si>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</si>
  <si>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</si>
  <si>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</si>
  <si>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</si>
  <si>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</si>
  <si>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</si>
  <si>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</si>
  <si>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</si>
  <si>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</si>
  <si>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</si>
  <si>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</si>
  <si>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</si>
  <si>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</si>
  <si>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</si>
  <si>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</si>
  <si>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</si>
  <si>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</si>
  <si>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</si>
  <si>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</si>
  <si>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</si>
  <si>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</si>
  <si>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</si>
  <si>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</si>
  <si>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</si>
  <si>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</si>
  <si>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</si>
  <si>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</si>
  <si>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</si>
  <si>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</si>
  <si>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</si>
  <si>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</si>
  <si>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</si>
  <si>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</si>
  <si>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</si>
  <si>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</si>
  <si>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</si>
  <si>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</si>
  <si>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</si>
  <si>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</si>
  <si>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</si>
  <si>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</si>
  <si>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</si>
  <si>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</si>
  <si>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</si>
  <si>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</si>
  <si>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</si>
  <si>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</si>
  <si>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</si>
  <si>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</si>
  <si>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</si>
  <si>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</si>
  <si>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</si>
  <si>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</si>
  <si>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</si>
  <si>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</si>
  <si>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</si>
  <si>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</si>
  <si>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</si>
  <si>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</si>
  <si>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</si>
  <si>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</si>
  <si>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</si>
  <si>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</si>
  <si>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</si>
  <si>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</si>
  <si>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</si>
  <si>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</si>
  <si>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</si>
  <si>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</si>
  <si>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</si>
  <si>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</si>
  <si>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</si>
  <si>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</si>
  <si>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</si>
  <si>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</si>
  <si>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</si>
  <si>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</si>
  <si>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</si>
  <si>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</si>
  <si>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</si>
  <si>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</si>
  <si>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</si>
  <si>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</si>
  <si>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</si>
  <si>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</si>
  <si>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</si>
  <si>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</si>
  <si>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</si>
  <si>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</si>
  <si>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</si>
  <si>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</si>
  <si>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</si>
  <si>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</si>
  <si>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</si>
  <si>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</si>
  <si>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</si>
  <si>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</si>
  <si>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</si>
  <si>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</si>
  <si>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</si>
  <si>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</si>
  <si>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</si>
  <si>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</si>
  <si>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</si>
  <si>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</si>
  <si>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</si>
  <si>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</si>
  <si>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</si>
  <si>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</si>
  <si>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</si>
  <si>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</si>
  <si>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</si>
  <si>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</si>
  <si>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</si>
  <si>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</si>
  <si>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</si>
  <si>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</si>
  <si>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</si>
  <si>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</si>
  <si>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</si>
  <si>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</si>
  <si>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</si>
  <si>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</si>
  <si>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</si>
  <si>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</si>
  <si>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</si>
  <si>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</si>
  <si>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</si>
  <si>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</si>
  <si>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</si>
  <si>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</si>
  <si>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</si>
  <si>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</si>
  <si>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</si>
  <si>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</si>
  <si>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</si>
  <si>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</si>
  <si>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</si>
  <si>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</si>
  <si>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</si>
  <si>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</si>
  <si>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</si>
  <si>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</si>
  <si>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</si>
  <si>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</si>
  <si>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</si>
  <si>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</si>
  <si>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</si>
  <si>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</si>
  <si>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</si>
  <si>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</si>
  <si>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</si>
  <si>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</si>
  <si>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</si>
  <si>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</si>
  <si>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</si>
  <si>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</si>
  <si>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</si>
  <si>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</si>
  <si>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</si>
  <si>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</si>
  <si>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</si>
  <si>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</si>
  <si>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</si>
  <si>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</si>
  <si>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</si>
  <si>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</si>
  <si>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</si>
  <si>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</si>
  <si>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</si>
  <si>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</si>
  <si>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</si>
  <si>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</si>
  <si>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</si>
  <si>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</si>
  <si>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</si>
  <si>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</si>
  <si>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</si>
  <si>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</si>
  <si>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</si>
  <si>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</si>
  <si>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</si>
  <si>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</si>
  <si>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</si>
  <si>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</si>
  <si>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</si>
  <si>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</si>
  <si>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</si>
  <si>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</si>
  <si>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</si>
  <si>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</si>
  <si>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</si>
  <si>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</si>
  <si>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</si>
  <si>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</si>
  <si>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</si>
  <si>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</si>
  <si>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</si>
  <si>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</si>
  <si>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</si>
  <si>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</si>
  <si>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</si>
  <si>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</si>
  <si>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</si>
  <si>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</si>
  <si>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</si>
  <si>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</si>
  <si>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</si>
  <si>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</si>
  <si>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</si>
  <si>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</si>
  <si>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</si>
  <si>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</si>
  <si>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</si>
  <si>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</si>
  <si>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</si>
  <si>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</si>
  <si>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</si>
  <si>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</si>
  <si>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</si>
  <si>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</si>
  <si>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</si>
  <si>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</si>
  <si>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</si>
  <si>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</si>
  <si>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</si>
  <si>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</si>
  <si>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</si>
  <si>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</si>
  <si>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</si>
  <si>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</si>
  <si>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</si>
  <si>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</si>
  <si>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</si>
  <si>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</si>
  <si>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</si>
  <si>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</si>
  <si>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</si>
  <si>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</si>
  <si>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</si>
  <si>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</si>
  <si>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</si>
  <si>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</si>
  <si>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</si>
  <si>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</si>
  <si>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</si>
  <si>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</si>
  <si>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</si>
  <si>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</si>
  <si>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</si>
  <si>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</si>
  <si>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</si>
  <si>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</si>
  <si>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</si>
  <si>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</si>
  <si>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</si>
  <si>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</si>
  <si>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</si>
  <si>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</si>
  <si>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</si>
  <si>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</si>
  <si>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</si>
  <si>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</si>
  <si>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</si>
  <si>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</si>
  <si>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</si>
  <si>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</si>
  <si>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</si>
  <si>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</si>
  <si>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</si>
  <si>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</si>
  <si>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</si>
  <si>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</si>
  <si>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</si>
  <si>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</si>
  <si>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</si>
  <si>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</si>
  <si>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</si>
  <si>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</si>
  <si>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</si>
  <si>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</si>
  <si>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</si>
  <si>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</si>
  <si>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</si>
  <si>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</si>
  <si>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</si>
  <si>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</si>
  <si>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</si>
  <si>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</si>
  <si>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</si>
  <si>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</si>
  <si>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</si>
  <si>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</si>
  <si>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</si>
  <si>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</si>
  <si>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</si>
  <si>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</si>
  <si>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</si>
  <si>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</si>
  <si>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</si>
  <si>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</si>
  <si>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</si>
  <si>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</si>
  <si>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</si>
  <si>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</si>
  <si>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</si>
  <si>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</si>
  <si>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</si>
  <si>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</si>
  <si>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</si>
  <si>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</si>
  <si>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</si>
  <si>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</si>
  <si>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</si>
  <si>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</si>
  <si>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</si>
  <si>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</si>
  <si>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</si>
  <si>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</si>
  <si>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</si>
  <si>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</si>
  <si>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</si>
  <si>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</si>
  <si>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</si>
  <si>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</si>
  <si>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</si>
  <si>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</si>
  <si>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</si>
  <si>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</si>
  <si>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</si>
  <si>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</si>
  <si>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</si>
  <si>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</si>
  <si>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</si>
  <si>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</si>
  <si>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</si>
  <si>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</si>
  <si>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</si>
  <si>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</si>
  <si>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</si>
  <si>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</si>
  <si>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</si>
  <si>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</si>
  <si>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</si>
  <si>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</si>
  <si>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</si>
  <si>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</si>
  <si>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</si>
  <si>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</si>
  <si>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</si>
  <si>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</si>
  <si>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</si>
  <si>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</si>
  <si>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</si>
  <si>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</si>
  <si>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</si>
  <si>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</si>
  <si>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</si>
  <si>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</si>
  <si>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</si>
  <si>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</si>
  <si>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</si>
  <si>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</si>
  <si>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</si>
  <si>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</si>
  <si>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</si>
  <si>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</si>
  <si>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</si>
  <si>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</si>
  <si>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</si>
  <si>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</si>
  <si>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</si>
  <si>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</si>
  <si>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</si>
  <si>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</si>
  <si>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</si>
  <si>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</si>
  <si>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</si>
  <si>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</si>
  <si>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</si>
  <si>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</si>
  <si>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</si>
  <si>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</si>
  <si>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</si>
  <si>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</si>
  <si>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</si>
  <si>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</si>
  <si>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</si>
  <si>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</si>
  <si>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</si>
  <si>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</si>
  <si>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</si>
  <si>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</si>
  <si>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</si>
  <si>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</si>
  <si>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</si>
  <si>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</si>
  <si>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</si>
  <si>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</si>
  <si>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</si>
  <si>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</si>
  <si>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</si>
  <si>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</si>
  <si>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</si>
  <si>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</si>
  <si>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</si>
  <si>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</si>
  <si>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</si>
  <si>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</si>
  <si>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</si>
  <si>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</si>
  <si>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</si>
  <si>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</si>
  <si>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</si>
  <si>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</si>
  <si>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</si>
  <si>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</si>
  <si>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</si>
  <si>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</si>
  <si>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</si>
  <si>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</si>
  <si>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</si>
  <si>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</si>
  <si>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</si>
  <si>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</si>
  <si>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</si>
  <si>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</si>
  <si>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</si>
  <si>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</si>
  <si>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</si>
  <si>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</si>
  <si>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</si>
  <si>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</si>
  <si>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</si>
  <si>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</si>
  <si>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</si>
  <si>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</si>
  <si>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</si>
  <si>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</si>
  <si>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</si>
  <si>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</si>
  <si>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</si>
  <si>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</si>
  <si>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</si>
  <si>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</si>
  <si>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</si>
  <si>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</si>
  <si>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</si>
  <si>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</si>
  <si>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</si>
  <si>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</si>
  <si>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</si>
  <si>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</si>
  <si>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</si>
  <si>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</si>
  <si>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</si>
  <si>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</si>
  <si>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</si>
  <si>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</si>
  <si>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</si>
  <si>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</si>
  <si>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</si>
  <si>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</si>
  <si>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</si>
  <si>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</si>
  <si>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</si>
  <si>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</si>
  <si>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</si>
  <si>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</si>
  <si>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</si>
  <si>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</si>
  <si>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</si>
  <si>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</si>
  <si>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</si>
  <si>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</si>
  <si>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</si>
  <si>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</si>
  <si>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</si>
  <si>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</si>
  <si>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</si>
  <si>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</si>
  <si>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</si>
  <si>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</si>
  <si>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</si>
  <si>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</si>
  <si>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</si>
  <si>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</si>
  <si>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</si>
  <si>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</si>
  <si>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</si>
  <si>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</si>
  <si>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</si>
  <si>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</si>
  <si>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</si>
  <si>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</si>
  <si>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</si>
  <si>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</si>
  <si>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</si>
  <si>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</si>
  <si>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</si>
  <si>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</si>
  <si>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</si>
  <si>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</si>
  <si>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</si>
  <si>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</si>
  <si>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</si>
  <si>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</si>
  <si>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</si>
  <si>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</si>
  <si>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</si>
  <si>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</si>
  <si>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</si>
  <si>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</si>
  <si>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</si>
  <si>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</si>
  <si>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</si>
  <si>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</si>
  <si>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</si>
  <si>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</si>
  <si>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</si>
  <si>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</si>
  <si>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</si>
  <si>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</si>
  <si>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</si>
  <si>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</si>
  <si>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</si>
  <si>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</si>
  <si>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</si>
  <si>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</si>
  <si>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</si>
  <si>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</si>
  <si>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</si>
  <si>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</si>
  <si>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</si>
  <si>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</si>
  <si>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</si>
  <si>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</si>
  <si>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</si>
  <si>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</si>
  <si>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</si>
  <si>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</si>
  <si>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</si>
  <si>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</si>
  <si>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</si>
  <si>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</si>
  <si>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</si>
  <si>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</si>
  <si>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</si>
  <si>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</si>
  <si>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</si>
  <si>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</si>
  <si>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</si>
  <si>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</si>
  <si>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</si>
  <si>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</si>
  <si>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</si>
  <si>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</si>
  <si>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</si>
  <si>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</si>
  <si>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</si>
  <si>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</si>
  <si>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</si>
  <si>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</si>
  <si>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</si>
  <si>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</si>
  <si>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</si>
  <si>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</si>
  <si>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</si>
  <si>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</si>
  <si>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</si>
  <si>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</si>
  <si>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</si>
  <si>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</si>
  <si>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</si>
  <si>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</si>
  <si>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</si>
  <si>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</si>
  <si>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</si>
  <si>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</si>
  <si>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</si>
  <si>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</si>
  <si>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</si>
  <si>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</si>
  <si>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</si>
  <si>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</si>
  <si>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</si>
  <si>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</si>
  <si>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</si>
  <si>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</si>
  <si>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</si>
  <si>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</si>
  <si>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</si>
  <si>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</si>
  <si>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</si>
  <si>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</si>
  <si>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</si>
  <si>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</si>
  <si>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</si>
  <si>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</si>
  <si>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</si>
  <si>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</si>
  <si>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</si>
  <si>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</si>
  <si>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</si>
  <si>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</si>
  <si>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</si>
  <si>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</si>
  <si>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</si>
  <si>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</si>
  <si>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</si>
  <si>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</si>
  <si>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</si>
  <si>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</si>
  <si>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</si>
  <si>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</si>
  <si>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</si>
  <si>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</si>
  <si>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</si>
  <si>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</si>
  <si>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</si>
  <si>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</si>
  <si>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</si>
  <si>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</si>
  <si>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</si>
  <si>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</si>
  <si>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</si>
  <si>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</si>
  <si>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</si>
  <si>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</si>
  <si>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</si>
  <si>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</si>
  <si>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</si>
  <si>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</si>
  <si>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</si>
  <si>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</si>
  <si>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</si>
  <si>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</si>
  <si>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</si>
  <si>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</si>
  <si>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</si>
  <si>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</si>
  <si>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</si>
  <si>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</si>
  <si>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</si>
  <si>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</si>
  <si>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</si>
  <si>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</si>
  <si>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</si>
  <si>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</si>
  <si>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</si>
  <si>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</si>
  <si>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</si>
  <si>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</si>
  <si>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</si>
  <si>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</si>
  <si>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</si>
  <si>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</si>
  <si>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</si>
  <si>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</si>
  <si>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</si>
  <si>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</si>
  <si>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</si>
  <si>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</si>
  <si>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</si>
  <si>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</si>
  <si>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</si>
  <si>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</si>
  <si>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</si>
  <si>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</si>
  <si>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</si>
  <si>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</si>
  <si>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</si>
  <si>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</si>
  <si>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</si>
  <si>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</si>
  <si>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</si>
  <si>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</si>
  <si>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</si>
  <si>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</si>
  <si>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</si>
  <si>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</si>
  <si>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</si>
  <si>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</si>
  <si>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</si>
  <si>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</si>
  <si>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</si>
  <si>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</si>
  <si>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</si>
  <si>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</si>
  <si>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</si>
  <si>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</si>
  <si>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</si>
  <si>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</si>
  <si>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</si>
  <si>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</si>
  <si>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</si>
  <si>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</si>
  <si>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</si>
  <si>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</si>
  <si>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</si>
  <si>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</si>
  <si>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</si>
  <si>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</si>
  <si>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</si>
  <si>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</si>
  <si>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</si>
  <si>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</si>
  <si>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</si>
  <si>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</si>
  <si>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</si>
  <si>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</si>
  <si>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</si>
  <si>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</si>
  <si>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</si>
  <si>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</si>
  <si>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</si>
  <si>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</si>
  <si>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</si>
  <si>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</si>
  <si>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</si>
  <si>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</si>
  <si>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</si>
  <si>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</si>
  <si>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</si>
  <si>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</si>
  <si>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</si>
  <si>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</si>
  <si>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</si>
  <si>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</si>
  <si>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</si>
  <si>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</si>
  <si>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</si>
  <si>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</si>
  <si>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</si>
  <si>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</si>
  <si>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</si>
  <si>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</si>
  <si>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</si>
  <si>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</si>
  <si>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</si>
  <si>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</si>
  <si>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</si>
  <si>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</si>
  <si>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</si>
  <si>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</si>
  <si>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</si>
  <si>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</si>
  <si>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</si>
  <si>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</si>
  <si>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</si>
  <si>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</si>
  <si>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</si>
  <si>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</si>
  <si>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</si>
  <si>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</si>
  <si>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</si>
  <si>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</si>
  <si>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</si>
  <si>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</si>
  <si>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</si>
  <si>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</si>
  <si>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</si>
  <si>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</si>
  <si>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</si>
  <si>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</si>
  <si>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</si>
  <si>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</si>
  <si>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</si>
  <si>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</si>
  <si>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</si>
  <si>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</si>
  <si>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</si>
  <si>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</si>
  <si>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</si>
  <si>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</si>
  <si>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</si>
  <si>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</si>
  <si>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</si>
  <si>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</si>
  <si>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</si>
  <si>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</si>
  <si>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</si>
  <si>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</si>
  <si>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</si>
  <si>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</si>
  <si>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</si>
  <si>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</si>
  <si>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</si>
  <si>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</si>
  <si>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</si>
  <si>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</si>
  <si>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</si>
  <si>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</si>
  <si>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</si>
  <si>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</si>
  <si>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</si>
  <si>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</si>
  <si>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</si>
  <si>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</si>
  <si>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</si>
  <si>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</si>
  <si>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</si>
  <si>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</si>
  <si>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</si>
  <si>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</si>
  <si>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</si>
  <si>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</si>
  <si>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</si>
  <si>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</si>
  <si>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</si>
  <si>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</si>
  <si>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</si>
  <si>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</si>
  <si>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</si>
  <si>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</si>
  <si>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</si>
  <si>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</si>
  <si>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</si>
  <si>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</si>
  <si>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</si>
  <si>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</si>
  <si>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</si>
  <si>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</si>
  <si>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</si>
  <si>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</si>
  <si>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</si>
  <si>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</si>
  <si>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</si>
  <si>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</si>
  <si>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</si>
  <si>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</si>
  <si>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</si>
  <si>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</si>
  <si>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</si>
  <si>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</si>
  <si>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</si>
  <si>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</si>
  <si>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</si>
  <si>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</si>
  <si>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</si>
  <si>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</si>
  <si>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</si>
  <si>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</si>
  <si>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</si>
  <si>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</si>
  <si>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</si>
  <si>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</si>
  <si>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</si>
  <si>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</si>
  <si>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</si>
  <si>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</si>
  <si>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</si>
  <si>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</si>
  <si>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</si>
  <si>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</si>
  <si>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</si>
  <si>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</si>
  <si>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</si>
  <si>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</si>
  <si>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</si>
  <si>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</si>
  <si>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</si>
  <si>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</si>
  <si>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</si>
  <si>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</si>
  <si>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</si>
  <si>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</si>
  <si>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</si>
  <si>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</si>
  <si>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</si>
  <si>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</si>
  <si>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</si>
  <si>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</si>
  <si>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</si>
  <si>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</si>
  <si>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</si>
  <si>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</si>
  <si>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</si>
  <si>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</si>
  <si>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</si>
  <si>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</si>
  <si>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</si>
  <si>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</si>
  <si>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</si>
  <si>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</si>
  <si>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</si>
  <si>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</si>
  <si>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</si>
  <si>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</si>
  <si>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</si>
  <si>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</si>
  <si>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</si>
  <si>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</si>
  <si>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</si>
  <si>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</si>
  <si>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</si>
  <si>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</si>
  <si>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</si>
  <si>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</si>
  <si>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</si>
  <si>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</si>
  <si>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</si>
  <si>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</si>
  <si>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</si>
  <si>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</si>
  <si>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</si>
  <si>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</si>
  <si>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</si>
  <si>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</si>
  <si>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</si>
  <si>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</si>
  <si>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</si>
  <si>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</si>
  <si>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</si>
  <si>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</si>
  <si>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</si>
  <si>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</si>
  <si>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</si>
  <si>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</si>
  <si>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</si>
  <si>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</si>
  <si>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</si>
  <si>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</si>
  <si>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</si>
  <si>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</si>
  <si>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</si>
  <si>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</si>
  <si>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</si>
  <si>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</si>
  <si>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</si>
  <si>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</si>
  <si>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</si>
  <si>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</si>
  <si>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</si>
  <si>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</si>
  <si>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</si>
  <si>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</si>
  <si>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</si>
  <si>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</si>
  <si>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</si>
  <si>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</si>
  <si>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</si>
  <si>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</si>
  <si>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</si>
  <si>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</si>
  <si>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</si>
  <si>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</si>
  <si>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</si>
  <si>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</si>
  <si>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</si>
  <si>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</si>
  <si>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</si>
  <si>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</si>
  <si>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</si>
  <si>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</si>
  <si>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</si>
  <si>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</si>
  <si>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</si>
  <si>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</si>
  <si>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</si>
  <si>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</si>
  <si>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</si>
  <si>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</si>
  <si>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</si>
  <si>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</si>
  <si>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</si>
  <si>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</si>
  <si>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</si>
  <si>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</si>
  <si>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</si>
  <si>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</si>
  <si>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</si>
  <si>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</si>
  <si>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</si>
  <si>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</si>
  <si>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</si>
  <si>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</si>
  <si>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</si>
  <si>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</si>
  <si>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</si>
  <si>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</si>
  <si>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</si>
  <si>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</si>
  <si>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</si>
  <si>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</si>
  <si>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</si>
  <si>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</si>
  <si>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</si>
  <si>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</si>
  <si>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</si>
  <si>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</si>
  <si>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</si>
  <si>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</si>
  <si>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</si>
  <si>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</si>
  <si>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</si>
  <si>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</si>
  <si>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</si>
  <si>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</si>
  <si>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</si>
  <si>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</si>
  <si>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</si>
  <si>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</si>
  <si>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</si>
  <si>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</si>
  <si>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</si>
  <si>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</si>
  <si>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</si>
  <si>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</si>
  <si>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</si>
  <si>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</si>
  <si>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</si>
  <si>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</si>
  <si>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</si>
  <si>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</si>
  <si>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</si>
  <si>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</si>
  <si>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</si>
  <si>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</si>
  <si>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</si>
  <si>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</si>
  <si>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</si>
  <si>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</si>
  <si>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</si>
  <si>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</si>
  <si>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</si>
  <si>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</si>
  <si>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</si>
  <si>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</si>
  <si>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</si>
  <si>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</si>
  <si>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</si>
  <si>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</si>
  <si>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</si>
  <si>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</si>
  <si>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</si>
  <si>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</si>
  <si>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</si>
  <si>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</si>
  <si>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</si>
  <si>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</si>
  <si>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</si>
  <si>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</si>
  <si>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</si>
  <si>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</si>
  <si>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</si>
  <si>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</si>
  <si>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</si>
  <si>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</si>
  <si>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</si>
  <si>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</si>
  <si>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</si>
  <si>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</si>
  <si>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</si>
  <si>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</si>
  <si>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</si>
  <si>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</si>
  <si>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</si>
  <si>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</si>
  <si>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</si>
  <si>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</si>
  <si>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</si>
  <si>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</si>
  <si>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</si>
  <si>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</si>
  <si>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</si>
  <si>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</si>
  <si>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</si>
  <si>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</si>
  <si>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</si>
  <si>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</si>
  <si>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</si>
  <si>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</si>
  <si>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</si>
  <si>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</si>
  <si>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</si>
  <si>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</si>
  <si>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</si>
  <si>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</si>
  <si>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</si>
  <si>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</si>
  <si>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</si>
  <si>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</si>
  <si>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</si>
  <si>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</si>
  <si>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</si>
  <si>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</si>
  <si>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</si>
  <si>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</si>
  <si>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</si>
  <si>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</si>
  <si>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</si>
  <si>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</si>
  <si>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</si>
  <si>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</si>
  <si>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</si>
  <si>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</si>
  <si>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</si>
  <si>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</si>
  <si>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</si>
  <si>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</si>
  <si>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</si>
  <si>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</si>
  <si>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</si>
  <si>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</si>
  <si>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</si>
  <si>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</si>
  <si>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</si>
  <si>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</si>
  <si>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</si>
  <si>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</si>
  <si>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</si>
  <si>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</si>
  <si>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</si>
  <si>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</si>
  <si>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</si>
  <si>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</si>
  <si>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</si>
  <si>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</si>
  <si>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</si>
  <si>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</si>
  <si>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</si>
  <si>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</si>
  <si>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</si>
  <si>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</si>
  <si>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</si>
  <si>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</si>
  <si>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</si>
  <si>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</si>
  <si>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</si>
  <si>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</si>
  <si>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</si>
  <si>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</si>
  <si>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</si>
  <si>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</si>
  <si>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</si>
  <si>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</si>
  <si>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</si>
  <si>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</si>
  <si>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</si>
  <si>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</si>
  <si>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</si>
  <si>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</si>
  <si>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</si>
  <si>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</si>
  <si>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</si>
  <si>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</si>
  <si>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</si>
  <si>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</si>
  <si>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</si>
  <si>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</si>
  <si>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</si>
  <si>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</si>
  <si>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</si>
  <si>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</si>
  <si>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</si>
  <si>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</si>
  <si>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</si>
  <si>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</si>
  <si>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</si>
  <si>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</si>
  <si>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</si>
  <si>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</si>
  <si>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</si>
  <si>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</si>
  <si>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</si>
  <si>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</si>
  <si>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</si>
  <si>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</si>
  <si>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</si>
  <si>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</si>
  <si>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</si>
  <si>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</si>
  <si>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</si>
  <si>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</si>
  <si>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</si>
  <si>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</si>
  <si>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</si>
  <si>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</si>
  <si>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</si>
  <si>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</si>
  <si>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</si>
  <si>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</si>
  <si>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</si>
  <si>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</si>
  <si>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</si>
  <si>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</si>
  <si>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</si>
  <si>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</si>
  <si>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</si>
  <si>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</si>
  <si>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</si>
  <si>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</si>
  <si>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</si>
  <si>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</si>
  <si>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</si>
  <si>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</si>
  <si>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</si>
  <si>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</si>
  <si>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</si>
  <si>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</si>
  <si>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</si>
  <si>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</si>
  <si>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</si>
  <si>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</si>
  <si>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</si>
  <si>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</si>
  <si>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</si>
  <si>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</si>
  <si>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</si>
  <si>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</si>
  <si>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</si>
  <si>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</si>
  <si>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</si>
  <si>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</si>
  <si>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</si>
  <si>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</si>
  <si>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</si>
  <si>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</si>
  <si>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</si>
  <si>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</si>
  <si>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</si>
  <si>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</si>
  <si>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</si>
  <si>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</si>
  <si>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</si>
  <si>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</si>
  <si>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</si>
  <si>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</si>
  <si>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</si>
  <si>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</si>
  <si>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</si>
  <si>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</si>
  <si>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</si>
  <si>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</si>
  <si>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</si>
  <si>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</si>
  <si>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</si>
  <si>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</si>
  <si>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</si>
  <si>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</si>
  <si>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</si>
  <si>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</si>
  <si>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</si>
  <si>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</si>
  <si>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</si>
  <si>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</si>
  <si>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</si>
  <si>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</si>
  <si>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</si>
  <si>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</si>
  <si>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</si>
  <si>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</si>
  <si>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</si>
  <si>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</si>
  <si>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</si>
  <si>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</si>
  <si>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</si>
  <si>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</si>
  <si>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</si>
  <si>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</si>
  <si>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</si>
  <si>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</si>
  <si>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</si>
  <si>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</si>
  <si>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</si>
  <si>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</si>
  <si>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</si>
  <si>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</si>
  <si>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</si>
  <si>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</si>
  <si>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</si>
  <si>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</si>
  <si>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</si>
  <si>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</si>
  <si>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</si>
  <si>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</si>
  <si>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</si>
  <si>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</si>
  <si>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</si>
  <si>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</si>
  <si>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</si>
  <si>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</si>
  <si>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</si>
  <si>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</si>
  <si>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</si>
  <si>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</si>
  <si>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</si>
  <si>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</si>
  <si>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</si>
  <si>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</si>
  <si>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</si>
  <si>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</si>
  <si>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</si>
  <si>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</si>
  <si>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</si>
  <si>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</si>
  <si>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</si>
  <si>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</si>
  <si>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</si>
  <si>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</si>
  <si>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</si>
  <si>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</si>
  <si>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</si>
  <si>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</si>
  <si>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</si>
  <si>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</si>
  <si>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</si>
  <si>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</si>
  <si>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</si>
  <si>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</si>
  <si>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</si>
  <si>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</si>
  <si>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</si>
  <si>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</si>
  <si>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</si>
  <si>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</si>
  <si>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</si>
  <si>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</si>
  <si>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</si>
  <si>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</si>
  <si>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</si>
  <si>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</si>
  <si>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</si>
  <si>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</si>
  <si>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</si>
  <si>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</si>
  <si>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</si>
  <si>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</si>
  <si>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</si>
  <si>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</si>
  <si>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</si>
  <si>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</si>
  <si>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</si>
  <si>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</si>
  <si>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</si>
  <si>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</si>
  <si>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</si>
  <si>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</si>
  <si>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</si>
  <si>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</si>
  <si>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</si>
  <si>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</si>
  <si>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</si>
  <si>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</si>
  <si>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</si>
  <si>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</si>
  <si>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</si>
  <si>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</si>
  <si>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</si>
  <si>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</si>
  <si>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</si>
  <si>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</si>
  <si>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</si>
  <si>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</si>
  <si>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</si>
  <si>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</si>
  <si>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</si>
  <si>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</si>
  <si>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</si>
  <si>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</si>
  <si>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</si>
  <si>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</si>
  <si>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</si>
  <si>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</si>
  <si>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</si>
  <si>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</si>
  <si>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</si>
  <si>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</si>
  <si>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</si>
  <si>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</si>
  <si>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</si>
  <si>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</si>
  <si>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</si>
  <si>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</si>
  <si>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</si>
  <si>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</si>
  <si>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</si>
  <si>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</si>
  <si>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</si>
  <si>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</si>
  <si>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</si>
  <si>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</si>
  <si>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</si>
  <si>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</si>
  <si>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</si>
  <si>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</si>
  <si>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</si>
  <si>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</si>
  <si>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</si>
  <si>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</si>
  <si>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</si>
  <si>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</si>
  <si>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</si>
  <si>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</si>
  <si>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</si>
  <si>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</si>
  <si>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</si>
  <si>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</si>
  <si>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</si>
  <si>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</si>
  <si>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</si>
  <si>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</si>
  <si>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</si>
  <si>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</si>
  <si>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</si>
  <si>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</si>
  <si>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</si>
  <si>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</si>
  <si>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</si>
  <si>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</si>
  <si>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</si>
  <si>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</si>
  <si>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</si>
  <si>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</si>
  <si>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</si>
  <si>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</si>
  <si>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</si>
  <si>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</si>
  <si>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</si>
  <si>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</si>
  <si>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</si>
  <si>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</si>
  <si>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</si>
  <si>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</si>
  <si>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</si>
  <si>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</si>
  <si>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</si>
  <si>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</si>
  <si>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</si>
  <si>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</si>
  <si>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</si>
  <si>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</si>
  <si>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</si>
  <si>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</si>
  <si>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</si>
  <si>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</si>
  <si>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</si>
  <si>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</si>
  <si>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</si>
  <si>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</si>
  <si>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</si>
  <si>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</si>
  <si>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</si>
  <si>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</si>
  <si>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</si>
  <si>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</si>
  <si>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</si>
  <si>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</si>
  <si>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</si>
  <si>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</si>
  <si>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</si>
  <si>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</si>
  <si>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</si>
  <si>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</si>
  <si>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</si>
  <si>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</si>
  <si>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</si>
  <si>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</si>
  <si>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</si>
  <si>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</si>
  <si>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</si>
  <si>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</si>
  <si>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</si>
  <si>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</si>
  <si>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</si>
  <si>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</si>
  <si>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</si>
  <si>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</si>
  <si>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</si>
  <si>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</si>
  <si>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</si>
  <si>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</si>
  <si>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</si>
  <si>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</si>
  <si>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</si>
  <si>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</si>
  <si>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</si>
  <si>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</si>
  <si>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</si>
  <si>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</si>
  <si>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</si>
  <si>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</si>
  <si>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</si>
  <si>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</si>
  <si>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</si>
  <si>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</si>
  <si>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</si>
  <si>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</si>
  <si>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</si>
  <si>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</si>
  <si>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</si>
  <si>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</si>
  <si>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</si>
  <si>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</si>
  <si>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</si>
  <si>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</si>
  <si>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</si>
  <si>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</si>
  <si>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</si>
  <si>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</si>
  <si>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</si>
  <si>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</si>
  <si>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</si>
  <si>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</si>
  <si>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</si>
  <si>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</si>
  <si>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</si>
  <si>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</si>
  <si>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</si>
  <si>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</si>
  <si>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</si>
  <si>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</si>
  <si>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</si>
  <si>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</si>
  <si>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</si>
  <si>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</si>
  <si>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</si>
  <si>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</si>
  <si>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</si>
  <si>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</si>
  <si>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</si>
  <si>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</si>
  <si>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</si>
  <si>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</si>
  <si>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</si>
  <si>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</si>
  <si>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</si>
  <si>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</si>
  <si>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</si>
  <si>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</si>
  <si>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</si>
  <si>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</si>
  <si>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</si>
  <si>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</si>
  <si>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</si>
  <si>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</si>
  <si>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</si>
  <si>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</si>
  <si>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</si>
  <si>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</si>
  <si>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</si>
  <si>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</si>
  <si>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</si>
  <si>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</si>
  <si>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</si>
  <si>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</si>
  <si>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</si>
  <si>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</si>
  <si>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</si>
  <si>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</si>
  <si>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</si>
  <si>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</si>
  <si>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</si>
  <si>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</si>
  <si>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</si>
  <si>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</si>
  <si>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</si>
  <si>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</si>
  <si>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</si>
  <si>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</si>
  <si>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</si>
  <si>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</si>
  <si>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</si>
  <si>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</si>
  <si>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</si>
  <si>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</si>
  <si>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</si>
  <si>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</si>
  <si>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</si>
  <si>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</si>
  <si>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</si>
  <si>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</si>
  <si>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</si>
  <si>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</si>
  <si>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</si>
  <si>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</si>
  <si>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</si>
  <si>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</si>
  <si>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</si>
  <si>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</si>
  <si>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</si>
  <si>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</si>
  <si>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</si>
  <si>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</si>
  <si>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</si>
  <si>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</si>
  <si>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</si>
  <si>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</si>
  <si>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</si>
  <si>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</si>
  <si>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</si>
  <si>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</si>
  <si>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</si>
  <si>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</si>
  <si>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</si>
  <si>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</si>
  <si>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</si>
  <si>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</si>
  <si>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</si>
  <si>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</si>
  <si>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</si>
  <si>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</si>
  <si>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</si>
  <si>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</si>
  <si>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</si>
  <si>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</si>
  <si>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</si>
  <si>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</si>
  <si>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</si>
  <si>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</si>
  <si>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</si>
  <si>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</si>
  <si>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</si>
  <si>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</si>
  <si>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</si>
  <si>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</si>
  <si>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</si>
  <si>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</si>
  <si>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</si>
  <si>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</si>
  <si>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</si>
  <si>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</si>
  <si>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</si>
  <si>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</si>
  <si>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</si>
  <si>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</si>
  <si>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</si>
  <si>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</si>
  <si>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</si>
  <si>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</si>
  <si>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</si>
  <si>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</si>
  <si>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</si>
  <si>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</si>
  <si>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</si>
  <si>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</si>
  <si>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</si>
  <si>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</si>
  <si>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</si>
  <si>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</si>
  <si>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</si>
  <si>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</si>
  <si>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</si>
  <si>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</si>
  <si>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</si>
  <si>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</si>
  <si>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</si>
  <si>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</si>
  <si>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</si>
  <si>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</si>
  <si>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</si>
  <si>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</si>
  <si>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</si>
  <si>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</si>
  <si>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</si>
  <si>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</si>
  <si>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</si>
  <si>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</si>
  <si>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</si>
  <si>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</si>
  <si>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</si>
  <si>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</si>
  <si>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</si>
  <si>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</si>
  <si>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</si>
  <si>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</si>
  <si>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</si>
  <si>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</si>
  <si>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</si>
  <si>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</si>
  <si>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</si>
  <si>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</si>
  <si>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</si>
  <si>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</si>
  <si>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</si>
  <si>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</si>
  <si>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</si>
  <si>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</si>
  <si>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</si>
  <si>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</si>
  <si>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</si>
  <si>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</si>
  <si>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</si>
  <si>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</si>
  <si>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</si>
  <si>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</si>
  <si>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</si>
  <si>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</si>
  <si>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</si>
  <si>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</si>
  <si>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</si>
  <si>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</si>
  <si>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</si>
  <si>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</si>
  <si>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</si>
  <si>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</si>
  <si>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</si>
  <si>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</si>
  <si>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</si>
  <si>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</si>
  <si>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</si>
  <si>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</si>
  <si>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</si>
  <si>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</si>
  <si>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</si>
  <si>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</si>
  <si>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</si>
  <si>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</si>
  <si>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</si>
  <si>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</si>
  <si>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</si>
  <si>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</si>
  <si>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</si>
  <si>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</si>
  <si>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</si>
  <si>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</si>
  <si>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</si>
  <si>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</si>
  <si>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</si>
  <si>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</si>
  <si>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</si>
  <si>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</si>
  <si>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</si>
  <si>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</si>
  <si>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</si>
  <si>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</si>
  <si>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</si>
  <si>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</si>
  <si>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</si>
  <si>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</si>
  <si>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</si>
  <si>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</si>
  <si>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</si>
  <si>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</si>
  <si>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</si>
  <si>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</si>
  <si>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</si>
  <si>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</si>
  <si>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</si>
  <si>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</si>
  <si>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</si>
  <si>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</si>
  <si>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</si>
  <si>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</si>
  <si>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</si>
  <si>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</si>
  <si>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</si>
  <si>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</si>
  <si>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</si>
  <si>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</si>
  <si>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</si>
  <si>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</si>
  <si>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</si>
  <si>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</si>
  <si>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</si>
  <si>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</si>
  <si>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</si>
  <si>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</si>
  <si>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</si>
  <si>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</si>
  <si>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</si>
  <si>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</si>
  <si>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</si>
  <si>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</si>
  <si>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</si>
  <si>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</si>
  <si>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</si>
  <si>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</si>
  <si>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</si>
  <si>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</si>
  <si>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</si>
  <si>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</si>
  <si>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</si>
  <si>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</si>
  <si>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</si>
  <si>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</si>
  <si>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</si>
  <si>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</si>
  <si>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</si>
  <si>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</si>
  <si>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</si>
  <si>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</si>
  <si>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</si>
  <si>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</si>
  <si>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</si>
  <si>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</si>
  <si>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</si>
  <si>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</si>
  <si>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</si>
  <si>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</si>
  <si>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</si>
  <si>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</si>
  <si>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</si>
  <si>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</si>
  <si>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</si>
  <si>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</si>
  <si>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</si>
  <si>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</si>
  <si>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</si>
  <si>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</si>
  <si>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</si>
  <si>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</si>
  <si>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</si>
  <si>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</si>
  <si>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</si>
  <si>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</si>
  <si>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</si>
  <si>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</si>
  <si>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</si>
  <si>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</si>
  <si>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</si>
  <si>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</si>
  <si>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</si>
  <si>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</si>
  <si>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</si>
  <si>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</si>
  <si>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</si>
  <si>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</si>
  <si>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</si>
  <si>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</si>
  <si>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</si>
  <si>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</si>
  <si>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</si>
  <si>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</si>
  <si>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</si>
  <si>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</si>
  <si>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</si>
  <si>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</si>
  <si>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</si>
  <si>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</si>
  <si>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</si>
  <si>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</si>
  <si>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</si>
  <si>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</si>
  <si>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</si>
  <si>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</si>
  <si>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</si>
  <si>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</si>
  <si>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</si>
  <si>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</si>
  <si>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</si>
  <si>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</si>
  <si>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</si>
  <si>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</si>
  <si>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</si>
  <si>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</si>
  <si>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</si>
  <si>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</si>
  <si>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</si>
  <si>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</si>
  <si>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</si>
  <si>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</si>
  <si>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</si>
  <si>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</si>
  <si>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</si>
  <si>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</si>
  <si>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</si>
  <si>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</si>
  <si>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</si>
  <si>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</si>
  <si>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</si>
  <si>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</si>
  <si>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</si>
  <si>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</si>
  <si>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</si>
  <si>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</si>
  <si>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</si>
  <si>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</si>
  <si>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</si>
  <si>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</si>
  <si>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</si>
  <si>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</si>
  <si>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</si>
  <si>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</si>
  <si>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</si>
  <si>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</si>
  <si>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</si>
  <si>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</si>
  <si>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</si>
  <si>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</si>
  <si>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</si>
  <si>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</si>
  <si>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</si>
  <si>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</si>
  <si>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</si>
  <si>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</si>
  <si>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</si>
  <si>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</si>
  <si>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</si>
  <si>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</si>
  <si>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</si>
  <si>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</si>
  <si>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</si>
  <si>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</si>
  <si>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</si>
  <si>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</si>
  <si>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</si>
  <si>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</si>
  <si>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</si>
  <si>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</si>
  <si>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</si>
  <si>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</si>
  <si>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</si>
  <si>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</si>
  <si>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</si>
  <si>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</si>
  <si>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</si>
  <si>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</si>
  <si>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</si>
  <si>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</si>
  <si>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</si>
  <si>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</si>
  <si>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</si>
  <si>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</si>
  <si>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</si>
  <si>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</si>
  <si>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</si>
  <si>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</si>
  <si>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</si>
  <si>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</si>
  <si>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</si>
  <si>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</si>
  <si>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</si>
  <si>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</si>
  <si>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</si>
  <si>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</si>
  <si>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</si>
  <si>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</si>
  <si>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</si>
  <si>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</si>
  <si>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</si>
  <si>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</si>
  <si>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</si>
  <si>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</si>
  <si>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</si>
  <si>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</si>
  <si>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</si>
  <si>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</si>
  <si>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</si>
  <si>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</si>
  <si>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</si>
  <si>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</si>
  <si>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</si>
  <si>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</si>
  <si>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</si>
  <si>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</si>
  <si>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</si>
  <si>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</si>
  <si>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</si>
  <si>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</si>
  <si>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</si>
  <si>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</si>
  <si>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</si>
  <si>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</si>
  <si>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</si>
  <si>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</si>
  <si>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</si>
  <si>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</si>
  <si>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</si>
  <si>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</si>
  <si>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</si>
  <si>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</si>
  <si>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</si>
  <si>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</si>
  <si>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</si>
  <si>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</si>
  <si>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</si>
  <si>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</si>
  <si>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</si>
  <si>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</si>
  <si>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</si>
  <si>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</si>
  <si>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</si>
  <si>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</si>
  <si>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</si>
  <si>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</si>
  <si>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</si>
  <si>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</si>
  <si>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</si>
  <si>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</si>
  <si>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</si>
  <si>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</si>
  <si>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</si>
  <si>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</si>
  <si>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</si>
  <si>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</si>
  <si>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</si>
  <si>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</si>
  <si>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</si>
  <si>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</si>
  <si>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</si>
  <si>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</si>
  <si>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</si>
  <si>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</si>
  <si>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</si>
  <si>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</si>
  <si>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</si>
  <si>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</si>
  <si>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</si>
  <si>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</si>
  <si>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</si>
  <si>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</si>
  <si>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</si>
  <si>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</si>
  <si>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</si>
  <si>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</si>
  <si>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</si>
  <si>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</si>
  <si>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</si>
  <si>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</si>
  <si>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</si>
  <si>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</si>
  <si>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</si>
  <si>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</si>
  <si>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</si>
  <si>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</si>
  <si>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</si>
  <si>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</si>
  <si>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</si>
  <si>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</si>
  <si>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</si>
  <si>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</si>
  <si>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</si>
  <si>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</si>
  <si>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</si>
  <si>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</si>
  <si>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</si>
  <si>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</si>
  <si>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</si>
  <si>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</si>
  <si>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</si>
  <si>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</si>
  <si>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</si>
  <si>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</si>
  <si>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</si>
  <si>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</si>
  <si>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</si>
  <si>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</si>
  <si>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</si>
  <si>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</si>
  <si>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</si>
  <si>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</si>
  <si>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</si>
  <si>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</si>
  <si>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</si>
  <si>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</si>
  <si>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</si>
  <si>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</si>
  <si>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</si>
  <si>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</si>
  <si>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</si>
  <si>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</si>
  <si>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</si>
  <si>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</si>
  <si>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</si>
  <si>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</si>
  <si>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</si>
  <si>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</si>
  <si>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</si>
  <si>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</si>
  <si>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</si>
  <si>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</si>
  <si>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</si>
  <si>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</si>
  <si>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</si>
  <si>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</si>
  <si>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</si>
  <si>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</si>
  <si>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</si>
  <si>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</si>
  <si>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</si>
  <si>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</si>
  <si>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</si>
  <si>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</si>
  <si>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</si>
  <si>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</si>
  <si>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</si>
  <si>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</si>
  <si>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</si>
  <si>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</si>
  <si>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</si>
  <si>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</si>
  <si>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</si>
  <si>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</si>
  <si>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</si>
  <si>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</si>
  <si>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</si>
  <si>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</si>
  <si>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</si>
  <si>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</si>
  <si>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</si>
  <si>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</si>
  <si>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</si>
  <si>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</si>
  <si>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</si>
  <si>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</si>
  <si>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</si>
  <si>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</si>
  <si>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</si>
  <si>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</si>
  <si>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</si>
  <si>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</si>
  <si>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</si>
  <si>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</si>
  <si>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</si>
  <si>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</si>
  <si>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</si>
  <si>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</si>
  <si>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</si>
  <si>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</si>
  <si>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</si>
  <si>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</si>
  <si>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</si>
  <si>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</si>
  <si>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</si>
  <si>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</si>
  <si>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</si>
  <si>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</si>
  <si>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</si>
  <si>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</si>
  <si>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</si>
  <si>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</si>
  <si>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</si>
  <si>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</si>
  <si>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</si>
  <si>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</si>
  <si>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</si>
  <si>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</si>
  <si>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</si>
  <si>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</si>
  <si>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</si>
  <si>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</si>
  <si>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</si>
  <si>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</si>
  <si>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</si>
  <si>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</si>
  <si>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</si>
  <si>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</si>
  <si>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</si>
  <si>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</si>
  <si>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</si>
  <si>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</si>
  <si>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</si>
  <si>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</si>
  <si>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</si>
  <si>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</si>
  <si>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</si>
  <si>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</si>
  <si>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</si>
  <si>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</si>
  <si>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</si>
  <si>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</si>
  <si>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</si>
  <si>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</si>
  <si>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</si>
  <si>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</si>
  <si>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</si>
  <si>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</si>
  <si>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</si>
  <si>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</si>
  <si>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</si>
  <si>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</si>
  <si>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</si>
  <si>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</si>
  <si>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</si>
  <si>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</si>
  <si>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</si>
  <si>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</si>
  <si>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</si>
  <si>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</si>
  <si>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</si>
  <si>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</si>
  <si>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</si>
  <si>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</si>
  <si>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</si>
  <si>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</si>
  <si>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</si>
  <si>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</si>
  <si>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</si>
  <si>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</si>
  <si>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</si>
  <si>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</si>
  <si>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</si>
  <si>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</si>
  <si>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</si>
  <si>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</si>
  <si>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</si>
  <si>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</si>
  <si>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</si>
  <si>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</si>
  <si>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</si>
  <si>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</si>
  <si>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</si>
  <si>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</si>
  <si>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</si>
  <si>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</si>
  <si>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</si>
  <si>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</si>
  <si>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</si>
  <si>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</si>
  <si>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</si>
  <si>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</si>
  <si>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</si>
  <si>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</si>
  <si>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</si>
  <si>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</si>
  <si>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</si>
  <si>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</si>
  <si>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</si>
  <si>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</si>
  <si>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</si>
  <si>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</si>
  <si>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</si>
  <si>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</si>
  <si>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</si>
  <si>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</si>
  <si>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</si>
  <si>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</si>
  <si>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</si>
  <si>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</si>
  <si>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</si>
  <si>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</si>
  <si>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</si>
  <si>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</si>
  <si>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</si>
  <si>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</si>
  <si>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</si>
  <si>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</si>
  <si>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</si>
  <si>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</si>
  <si>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</si>
  <si>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</si>
  <si>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</si>
  <si>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</si>
  <si>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</si>
  <si>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</si>
  <si>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</si>
  <si>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</si>
  <si>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</si>
  <si>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</si>
  <si>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</si>
  <si>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</si>
  <si>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</si>
  <si>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</si>
  <si>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</si>
  <si>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</si>
  <si>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</si>
  <si>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</si>
  <si>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</si>
  <si>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</si>
  <si>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</si>
  <si>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</si>
  <si>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</si>
  <si>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</si>
  <si>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</si>
  <si>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</si>
  <si>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</si>
  <si>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</si>
  <si>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</si>
  <si>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</si>
  <si>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</si>
  <si>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</si>
  <si>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</si>
  <si>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</si>
  <si>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</si>
  <si>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</si>
  <si>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</si>
  <si>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</si>
  <si>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</si>
  <si>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</si>
  <si>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</si>
  <si>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</si>
  <si>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</si>
  <si>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</si>
  <si>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</si>
  <si>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</si>
  <si>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</si>
  <si>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</si>
  <si>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</si>
  <si>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</si>
  <si>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</si>
  <si>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</si>
  <si>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</si>
  <si>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</si>
  <si>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</si>
  <si>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</si>
  <si>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</si>
  <si>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</si>
  <si>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</si>
  <si>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</si>
  <si>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</si>
  <si>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</si>
  <si>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</si>
  <si>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</si>
  <si>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</si>
  <si>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</si>
  <si>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</si>
  <si>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</si>
  <si>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</si>
  <si>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</si>
  <si>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</si>
  <si>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</si>
  <si>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</si>
  <si>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</si>
  <si>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</si>
  <si>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</si>
  <si>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</si>
  <si>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</si>
  <si>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</si>
  <si>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</si>
  <si>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</si>
  <si>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</si>
  <si>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</si>
  <si>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</si>
  <si>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</si>
  <si>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</si>
  <si>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</si>
  <si>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</si>
  <si>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</si>
  <si>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</si>
  <si>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</si>
  <si>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</si>
  <si>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</si>
  <si>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</si>
  <si>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</si>
  <si>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</si>
  <si>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</si>
  <si>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</si>
  <si>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</si>
  <si>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</si>
  <si>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</si>
  <si>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</si>
  <si>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</si>
  <si>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</si>
  <si>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</si>
  <si>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</si>
  <si>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</si>
  <si>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</si>
  <si>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</si>
  <si>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</si>
  <si>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</si>
  <si>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</si>
  <si>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</si>
  <si>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</si>
  <si>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</si>
  <si>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</si>
  <si>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</si>
  <si>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</si>
  <si>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</si>
  <si>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</si>
  <si>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</si>
  <si>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</si>
  <si>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</si>
  <si>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</si>
  <si>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</si>
  <si>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</si>
  <si>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</si>
  <si>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</si>
  <si>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</si>
  <si>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</si>
  <si>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</si>
  <si>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</si>
  <si>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</si>
  <si>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</si>
  <si>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</si>
  <si>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</si>
  <si>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</si>
  <si>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</si>
  <si>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</si>
  <si>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</si>
  <si>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</si>
  <si>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</si>
  <si>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</si>
  <si>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</si>
  <si>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</si>
  <si>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</si>
  <si>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</si>
  <si>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</si>
  <si>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</si>
  <si>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</si>
  <si>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</si>
  <si>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</si>
  <si>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</si>
  <si>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</si>
  <si>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</si>
  <si>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</si>
  <si>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</si>
  <si>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</si>
  <si>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</si>
  <si>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</si>
  <si>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</si>
  <si>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</si>
  <si>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</si>
  <si>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</si>
  <si>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</si>
  <si>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</si>
  <si>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</si>
  <si>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</si>
  <si>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</si>
  <si>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</si>
  <si>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</si>
  <si>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</si>
  <si>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</si>
  <si>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</si>
  <si>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</si>
  <si>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</si>
  <si>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</si>
  <si>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</si>
  <si>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</si>
  <si>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</si>
  <si>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</si>
  <si>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</si>
  <si>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</si>
  <si>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</si>
  <si>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</si>
  <si>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</si>
  <si>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</si>
  <si>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</si>
  <si>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</si>
  <si>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</si>
  <si>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</si>
  <si>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</si>
  <si>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</si>
  <si>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</si>
  <si>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</si>
  <si>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</si>
  <si>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</si>
  <si>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</si>
  <si>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</si>
  <si>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</si>
  <si>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</si>
  <si>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</si>
  <si>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</si>
  <si>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</si>
  <si>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</si>
  <si>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</si>
  <si>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</si>
  <si>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</si>
  <si>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</si>
  <si>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</si>
  <si>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</si>
  <si>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</si>
  <si>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</si>
  <si>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</si>
  <si>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</si>
  <si>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</si>
  <si>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</si>
  <si>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</si>
  <si>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</si>
  <si>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</si>
  <si>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</si>
  <si>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</si>
  <si>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</si>
  <si>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</si>
  <si>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</si>
  <si>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</si>
  <si>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</si>
  <si>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</si>
  <si>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</si>
  <si>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</si>
  <si>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</si>
  <si>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</si>
  <si>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</si>
  <si>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</si>
  <si>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</si>
  <si>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</si>
  <si>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</si>
  <si>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</si>
  <si>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</si>
  <si>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</si>
  <si>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</si>
  <si>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</si>
  <si>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</si>
  <si>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</si>
  <si>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</si>
  <si>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</si>
  <si>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</si>
  <si>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</si>
  <si>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</si>
  <si>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</si>
  <si>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</si>
  <si>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</si>
  <si>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</si>
  <si>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</si>
  <si>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</si>
  <si>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</si>
  <si>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</si>
  <si>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</si>
  <si>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</si>
  <si>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</si>
  <si>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</si>
  <si>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</si>
  <si>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</si>
  <si>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</si>
  <si>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</si>
  <si>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</si>
  <si>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</si>
  <si>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</si>
  <si>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</si>
  <si>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</si>
  <si>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</si>
  <si>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</si>
  <si>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</si>
  <si>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</si>
  <si>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</si>
  <si>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</si>
  <si>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</si>
  <si>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</si>
  <si>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</si>
  <si>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</si>
  <si>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</si>
  <si>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</si>
  <si>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</si>
  <si>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</si>
  <si>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</si>
  <si>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</si>
  <si>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</si>
  <si>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</si>
  <si>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</si>
  <si>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</si>
  <si>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</si>
  <si>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</si>
  <si>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</si>
  <si>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</si>
  <si>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</si>
  <si>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</si>
  <si>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</si>
  <si>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</si>
  <si>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</si>
  <si>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</si>
  <si>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</si>
  <si>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</si>
  <si>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</si>
  <si>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</si>
  <si>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</si>
  <si>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</si>
  <si>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</si>
  <si>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</si>
  <si>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</si>
  <si>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</si>
  <si>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</si>
  <si>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</si>
  <si>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</si>
  <si>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</si>
  <si>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</si>
  <si>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</si>
  <si>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</si>
  <si>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</si>
  <si>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</si>
  <si>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</si>
  <si>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</si>
  <si>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</si>
  <si>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</si>
  <si>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</si>
  <si>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</si>
  <si>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</si>
  <si>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</si>
  <si>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</si>
  <si>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</si>
  <si>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</si>
  <si>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</si>
  <si>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</si>
  <si>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</si>
  <si>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</si>
  <si>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</si>
  <si>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</si>
  <si>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</si>
  <si>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</si>
  <si>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</si>
  <si>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</si>
  <si>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</si>
  <si>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</si>
  <si>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</si>
  <si>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</si>
  <si>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</si>
  <si>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</si>
  <si>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</si>
  <si>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</si>
  <si>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</si>
  <si>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</si>
  <si>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</si>
  <si>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</si>
  <si>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</si>
  <si>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</si>
  <si>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</si>
  <si>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</si>
  <si>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</si>
  <si>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</si>
  <si>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</si>
  <si>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</si>
  <si>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</si>
  <si>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</si>
  <si>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</si>
  <si>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</si>
  <si>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</si>
  <si>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</si>
  <si>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</si>
  <si>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</si>
  <si>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</si>
  <si>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</si>
  <si>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</si>
  <si>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</si>
  <si>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</si>
  <si>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</si>
  <si>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</si>
  <si>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</si>
  <si>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</si>
  <si>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</si>
  <si>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</si>
  <si>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</si>
  <si>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</si>
  <si>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</si>
  <si>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</si>
  <si>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</si>
  <si>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</si>
  <si>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</si>
  <si>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</si>
  <si>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</si>
  <si>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</si>
  <si>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</si>
  <si>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</si>
  <si>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</si>
  <si>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</si>
  <si>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</si>
  <si>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</si>
  <si>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</si>
  <si>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</si>
  <si>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</si>
  <si>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</si>
  <si>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</si>
  <si>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</si>
  <si>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</si>
  <si>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</si>
  <si>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</si>
  <si>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</si>
  <si>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</si>
  <si>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</si>
  <si>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</si>
  <si>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</si>
  <si>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</si>
  <si>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</si>
  <si>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</si>
  <si>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</si>
  <si>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</si>
  <si>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</si>
  <si>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</si>
  <si>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</si>
  <si>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</si>
  <si>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</si>
  <si>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</si>
  <si>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</si>
  <si>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</si>
  <si>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</si>
  <si>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</si>
  <si>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</si>
  <si>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</si>
  <si>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</si>
  <si>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</si>
  <si>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</si>
  <si>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</si>
  <si>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</si>
  <si>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</si>
  <si>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</si>
  <si>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</si>
  <si>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</si>
  <si>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</si>
  <si>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</si>
  <si>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</si>
  <si>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</si>
  <si>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</si>
  <si>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</si>
  <si>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</si>
  <si>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</si>
  <si>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</si>
  <si>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</si>
  <si>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</si>
  <si>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</si>
  <si>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</si>
  <si>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</si>
  <si>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</si>
  <si>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</si>
  <si>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</si>
  <si>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</si>
  <si>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</si>
  <si>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</si>
  <si>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</si>
  <si>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</si>
  <si>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</si>
  <si>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</si>
  <si>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</si>
  <si>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</si>
  <si>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</si>
  <si>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</si>
  <si>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</si>
  <si>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</si>
  <si>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</si>
  <si>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</si>
  <si>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</si>
  <si>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</si>
  <si>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</si>
  <si>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</si>
  <si>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</si>
  <si>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</si>
  <si>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</si>
  <si>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</si>
  <si>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</si>
  <si>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</si>
  <si>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</si>
  <si>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</si>
  <si>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</si>
  <si>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</si>
  <si>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</si>
  <si>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</si>
  <si>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</si>
  <si>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</si>
  <si>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</si>
  <si>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</si>
  <si>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</si>
  <si>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</si>
  <si>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</si>
  <si>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</si>
  <si>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</si>
  <si>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</si>
  <si>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</si>
  <si>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</si>
  <si>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</si>
  <si>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</si>
  <si>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</si>
  <si>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</si>
  <si>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</si>
  <si>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</si>
  <si>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</si>
  <si>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</si>
  <si>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</si>
  <si>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</si>
  <si>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</si>
  <si>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</si>
  <si>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</si>
  <si>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</si>
  <si>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</si>
  <si>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</si>
  <si>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</si>
  <si>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</si>
  <si>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</si>
  <si>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</si>
  <si>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</si>
  <si>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</si>
  <si>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</si>
  <si>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</si>
  <si>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</si>
  <si>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</si>
  <si>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</si>
  <si>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</si>
  <si>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</si>
  <si>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</si>
  <si>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</si>
  <si>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</si>
  <si>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</si>
  <si>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</si>
  <si>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</si>
  <si>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</si>
  <si>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</si>
  <si>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</si>
  <si>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</si>
  <si>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</si>
  <si>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</si>
  <si>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</si>
  <si>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</si>
  <si>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</si>
  <si>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</si>
  <si>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</si>
  <si>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</si>
  <si>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</si>
  <si>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</si>
  <si>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</si>
  <si>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</si>
  <si>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</si>
  <si>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</si>
  <si>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</si>
  <si>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</si>
  <si>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</si>
  <si>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</si>
  <si>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</si>
  <si>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</si>
  <si>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</si>
  <si>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</si>
  <si>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</si>
  <si>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</si>
  <si>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</si>
  <si>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</si>
  <si>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</si>
  <si>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</si>
  <si>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</si>
  <si>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</si>
  <si>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</si>
  <si>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</si>
  <si>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</si>
  <si>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</si>
  <si>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</si>
  <si>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</si>
  <si>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</si>
  <si>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</si>
  <si>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</si>
  <si>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</si>
  <si>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</si>
  <si>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</si>
  <si>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</si>
  <si>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</si>
  <si>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</si>
  <si>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</si>
  <si>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</si>
  <si>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</si>
  <si>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</si>
  <si>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</si>
  <si>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</si>
  <si>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</si>
  <si>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</si>
  <si>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</si>
  <si>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</si>
  <si>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</si>
  <si>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</si>
  <si>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</si>
  <si>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</si>
  <si>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</si>
  <si>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</si>
  <si>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</si>
  <si>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</si>
  <si>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</si>
  <si>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</si>
  <si>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</si>
  <si>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</si>
  <si>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</si>
  <si>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</si>
  <si>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</si>
  <si>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</si>
  <si>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</si>
  <si>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</si>
  <si>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</si>
  <si>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</si>
  <si>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</si>
  <si>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</si>
  <si>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</si>
  <si>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</si>
  <si>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</si>
  <si>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</si>
  <si>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</si>
  <si>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</si>
  <si>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</si>
  <si>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</si>
  <si>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</si>
  <si>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</si>
  <si>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</si>
  <si>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</si>
  <si>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</si>
  <si>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</si>
  <si>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</si>
  <si>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</si>
  <si>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</si>
  <si>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</si>
  <si>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</si>
  <si>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</si>
  <si>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</si>
  <si>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</si>
  <si>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</si>
  <si>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</si>
  <si>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</si>
  <si>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</si>
  <si>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</si>
  <si>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</si>
  <si>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</si>
  <si>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</si>
  <si>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</si>
  <si>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</si>
  <si>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</si>
  <si>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</si>
  <si>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</si>
  <si>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</si>
  <si>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</si>
  <si>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</si>
  <si>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</si>
  <si>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</si>
  <si>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</si>
  <si>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</si>
  <si>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</si>
  <si>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</si>
  <si>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</si>
  <si>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</si>
  <si>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</si>
  <si>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</si>
  <si>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</si>
  <si>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</si>
  <si>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</si>
  <si>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</si>
  <si>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</si>
  <si>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</si>
  <si>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</si>
  <si>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</si>
  <si>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</si>
  <si>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</si>
  <si>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</si>
  <si>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</si>
  <si>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</si>
  <si>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</si>
  <si>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</si>
  <si>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</si>
  <si>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</si>
  <si>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</si>
  <si>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</si>
  <si>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</si>
  <si>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</si>
  <si>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</si>
  <si>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</si>
  <si>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</si>
  <si>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</si>
  <si>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</si>
  <si>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</si>
  <si>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</si>
  <si>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</si>
  <si>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</si>
  <si>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</si>
  <si>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</si>
  <si>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</si>
  <si>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</si>
  <si>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</si>
  <si>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</si>
  <si>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</si>
  <si>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</si>
  <si>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</si>
  <si>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</si>
  <si>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</si>
  <si>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</si>
  <si>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</si>
  <si>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</si>
  <si>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</si>
  <si>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</si>
  <si>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</si>
  <si>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</si>
  <si>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</si>
  <si>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</si>
  <si>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</si>
  <si>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</si>
  <si>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</si>
  <si>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</si>
  <si>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</si>
  <si>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</si>
  <si>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</si>
  <si>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</si>
  <si>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</si>
  <si>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</si>
  <si>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</si>
  <si>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</si>
  <si>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</si>
  <si>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</si>
  <si>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</si>
  <si>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</si>
  <si>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</si>
  <si>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</si>
  <si>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</si>
  <si>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</si>
  <si>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</si>
  <si>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</si>
  <si>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</si>
  <si>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</si>
  <si>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</si>
  <si>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</si>
  <si>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</si>
  <si>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</si>
  <si>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</si>
  <si>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</si>
  <si>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</si>
  <si>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</si>
  <si>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</si>
  <si>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</si>
  <si>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</si>
  <si>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</si>
  <si>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</si>
  <si>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</si>
  <si>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</si>
  <si>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</si>
  <si>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</si>
  <si>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</si>
  <si>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</si>
  <si>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</si>
  <si>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</si>
  <si>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</si>
  <si>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</si>
  <si>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</si>
  <si>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</si>
  <si>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</si>
  <si>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</si>
  <si>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</si>
  <si>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</si>
  <si>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</si>
  <si>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</si>
  <si>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</si>
  <si>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</si>
  <si>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</si>
  <si>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</si>
  <si>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</si>
  <si>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</si>
  <si>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</si>
  <si>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</si>
  <si>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</si>
  <si>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</si>
  <si>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</si>
  <si>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</si>
  <si>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</si>
  <si>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</si>
  <si>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</si>
  <si>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</si>
  <si>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</si>
  <si>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</si>
  <si>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</si>
  <si>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</si>
  <si>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</si>
  <si>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</si>
  <si>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</si>
  <si>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</si>
  <si>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</si>
  <si>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</si>
  <si>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</si>
  <si>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</si>
  <si>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</si>
  <si>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</si>
  <si>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</si>
  <si>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</si>
  <si>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</si>
  <si>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</si>
  <si>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</si>
  <si>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</si>
  <si>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</si>
  <si>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</si>
  <si>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</si>
  <si>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</si>
  <si>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</si>
  <si>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</si>
  <si>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</si>
  <si>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</si>
  <si>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</si>
  <si>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</si>
  <si>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</si>
  <si>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</si>
  <si>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</si>
  <si>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</si>
  <si>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</si>
  <si>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</si>
  <si>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</si>
  <si>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</si>
  <si>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</si>
  <si>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</si>
  <si>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</si>
  <si>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</si>
  <si>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</si>
  <si>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</si>
  <si>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</si>
  <si>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</si>
  <si>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</si>
  <si>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</si>
  <si>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</si>
  <si>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</si>
  <si>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</si>
  <si>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</si>
  <si>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</si>
  <si>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</si>
  <si>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</si>
  <si>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</si>
  <si>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</si>
  <si>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</si>
  <si>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</si>
  <si>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</si>
  <si>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</si>
  <si>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</si>
  <si>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</si>
  <si>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</si>
  <si>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</si>
  <si>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</si>
  <si>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</si>
  <si>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</si>
  <si>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</si>
  <si>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</si>
  <si>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</si>
  <si>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</si>
  <si>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</si>
  <si>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</si>
  <si>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</si>
  <si>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</si>
  <si>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</si>
  <si>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</si>
  <si>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</si>
  <si>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</si>
  <si>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</si>
  <si>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</si>
  <si>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</si>
  <si>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</si>
  <si>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</si>
  <si>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</si>
  <si>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</si>
  <si>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</si>
  <si>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</si>
  <si>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</si>
  <si>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</si>
  <si>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</si>
  <si>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</si>
  <si>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</si>
  <si>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</si>
  <si>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</si>
  <si>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</si>
  <si>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</si>
  <si>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</si>
  <si>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</si>
  <si>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</si>
  <si>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</si>
  <si>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</si>
  <si>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</si>
  <si>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</si>
  <si>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</si>
  <si>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</si>
  <si>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</si>
  <si>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</si>
  <si>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</si>
  <si>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</si>
  <si>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</si>
  <si>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</si>
  <si>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</si>
  <si>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</si>
  <si>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</si>
  <si>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</si>
  <si>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</si>
  <si>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</si>
  <si>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</si>
  <si>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</si>
  <si>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</si>
  <si>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</si>
  <si>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</si>
  <si>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</si>
  <si>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</si>
  <si>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</si>
  <si>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</si>
  <si>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</si>
  <si>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</si>
  <si>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</si>
  <si>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</si>
  <si>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</si>
  <si>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</si>
  <si>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</si>
  <si>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</si>
  <si>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</si>
  <si>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</si>
  <si>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</si>
  <si>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</si>
  <si>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</si>
  <si>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</si>
  <si>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</si>
  <si>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</si>
  <si>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</si>
  <si>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</si>
  <si>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</si>
  <si>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</si>
  <si>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</si>
  <si>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</si>
  <si>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</si>
  <si>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</si>
  <si>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</si>
  <si>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</si>
  <si>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</si>
  <si>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</si>
  <si>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</si>
  <si>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</si>
  <si>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</si>
  <si>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</si>
  <si>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</si>
  <si>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</si>
  <si>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</si>
  <si>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</si>
  <si>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</si>
  <si>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</si>
  <si>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</si>
  <si>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</si>
  <si>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</si>
  <si>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</si>
  <si>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</si>
  <si>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</si>
  <si>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</si>
  <si>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</si>
  <si>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</si>
  <si>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</si>
  <si>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</si>
  <si>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</si>
  <si>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</si>
  <si>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</si>
  <si>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</si>
  <si>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</si>
  <si>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</si>
  <si>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</si>
  <si>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</si>
  <si>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</si>
  <si>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</si>
  <si>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</si>
  <si>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</si>
  <si>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</si>
  <si>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</si>
  <si>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</si>
  <si>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</si>
  <si>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</si>
  <si>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</si>
  <si>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</si>
  <si>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</si>
  <si>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</si>
  <si>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</si>
  <si>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</si>
  <si>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</si>
  <si>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</si>
  <si>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</si>
  <si>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</si>
  <si>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</si>
  <si>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</si>
  <si>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</si>
  <si>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</si>
  <si>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</si>
  <si>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</si>
  <si>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</si>
  <si>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</si>
  <si>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</si>
  <si>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</si>
  <si>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</si>
  <si>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</si>
  <si>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</si>
  <si>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</si>
  <si>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</si>
  <si>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</si>
  <si>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</si>
  <si>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</si>
  <si>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</si>
  <si>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</si>
  <si>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</si>
  <si>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</si>
  <si>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</si>
  <si>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</si>
  <si>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</si>
  <si>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</si>
  <si>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</si>
  <si>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</si>
  <si>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</si>
  <si>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</si>
  <si>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</si>
  <si>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</si>
  <si>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</si>
  <si>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</si>
  <si>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</si>
  <si>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</si>
  <si>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</si>
  <si>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</si>
  <si>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</si>
  <si>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</si>
  <si>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</si>
  <si>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</si>
  <si>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</si>
  <si>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</si>
  <si>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</si>
  <si>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</si>
  <si>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</si>
  <si>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</si>
  <si>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</si>
  <si>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</si>
  <si>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</si>
  <si>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</si>
  <si>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</si>
  <si>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</si>
  <si>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</si>
  <si>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</si>
  <si>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</si>
  <si>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</si>
  <si>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</si>
  <si>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</si>
  <si>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</si>
  <si>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</si>
  <si>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</si>
  <si>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</si>
  <si>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</si>
  <si>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</si>
  <si>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</si>
  <si>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</si>
  <si>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</si>
  <si>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</si>
  <si>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</si>
  <si>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</si>
  <si>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</si>
  <si>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</si>
  <si>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</si>
  <si>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</si>
  <si>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</si>
  <si>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</si>
  <si>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</si>
  <si>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</si>
  <si>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</si>
  <si>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</si>
  <si>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</si>
  <si>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</si>
  <si>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</si>
  <si>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</si>
  <si>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</si>
  <si>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</si>
  <si>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</si>
  <si>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</si>
  <si>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</si>
  <si>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</si>
  <si>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</si>
  <si>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</si>
  <si>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</si>
  <si>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</si>
  <si>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</si>
  <si>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</si>
  <si>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</si>
  <si>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</si>
  <si>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</si>
  <si>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</si>
  <si>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</si>
  <si>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</si>
  <si>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</si>
  <si>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</si>
  <si>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</si>
  <si>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</si>
  <si>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</si>
  <si>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</si>
  <si>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</si>
  <si>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</si>
  <si>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</si>
  <si>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</si>
  <si>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</si>
  <si>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</si>
  <si>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</si>
  <si>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</si>
  <si>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</si>
  <si>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</si>
  <si>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</si>
  <si>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</si>
  <si>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</si>
  <si>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</si>
  <si>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</si>
  <si>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</si>
  <si>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</si>
  <si>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</si>
  <si>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</si>
  <si>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</si>
  <si>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</si>
  <si>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</si>
  <si>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</si>
  <si>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</si>
  <si>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</si>
  <si>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</si>
  <si>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</si>
  <si>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</si>
  <si>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</si>
  <si>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</si>
  <si>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</si>
  <si>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</si>
  <si>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</si>
  <si>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</si>
  <si>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</si>
  <si>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</si>
  <si>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</si>
  <si>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</si>
  <si>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</si>
  <si>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</si>
  <si>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</si>
  <si>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</si>
  <si>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</si>
  <si>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</si>
  <si>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</si>
  <si>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</si>
  <si>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</si>
  <si>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</si>
  <si>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</si>
  <si>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</si>
  <si>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</si>
  <si>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</si>
  <si>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</si>
  <si>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</si>
  <si>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</si>
  <si>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</si>
  <si>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</si>
  <si>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</si>
  <si>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</si>
  <si>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</si>
  <si>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</si>
  <si>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</si>
  <si>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</si>
  <si>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</si>
  <si>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</si>
  <si>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</si>
  <si>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</si>
  <si>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</si>
  <si>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</si>
  <si>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</si>
  <si>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</si>
  <si>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</si>
  <si>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</si>
  <si>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</si>
  <si>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</si>
  <si>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</si>
  <si>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</si>
  <si>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</si>
  <si>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</si>
  <si>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</si>
  <si>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</si>
  <si>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</si>
  <si>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</si>
  <si>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</si>
  <si>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</si>
  <si>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</si>
  <si>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</si>
  <si>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</si>
  <si>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</si>
  <si>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</si>
  <si>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</si>
  <si>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</si>
  <si>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</si>
  <si>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</si>
  <si>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</si>
  <si>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</si>
  <si>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</si>
  <si>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</si>
  <si>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</si>
  <si>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</si>
  <si>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</si>
  <si>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</si>
  <si>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</si>
  <si>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</si>
  <si>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</si>
  <si>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</si>
  <si>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</si>
  <si>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</si>
  <si>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</si>
  <si>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</si>
  <si>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</si>
  <si>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</si>
  <si>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</si>
  <si>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</si>
  <si>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</si>
  <si>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</si>
  <si>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</si>
  <si>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</si>
  <si>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</si>
  <si>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</si>
  <si>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</si>
  <si>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</si>
  <si>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</si>
  <si>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</si>
  <si>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</si>
  <si>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</si>
  <si>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</si>
  <si>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</si>
  <si>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</si>
  <si>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</si>
  <si>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</si>
  <si>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</si>
  <si>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</si>
  <si>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</si>
  <si>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</si>
  <si>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</si>
  <si>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</si>
  <si>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</si>
  <si>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</si>
  <si>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</si>
  <si>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</si>
  <si>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</si>
  <si>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</si>
  <si>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</si>
  <si>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</si>
  <si>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</si>
  <si>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</si>
  <si>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</si>
  <si>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</si>
  <si>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</si>
  <si>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</si>
  <si>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</si>
  <si>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</si>
  <si>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</si>
  <si>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</si>
  <si>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</si>
  <si>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</si>
  <si>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</si>
  <si>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</si>
  <si>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</si>
  <si>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</si>
  <si>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</si>
  <si>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</si>
  <si>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</si>
  <si>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</si>
  <si>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</si>
  <si>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</si>
  <si>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</si>
  <si>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</si>
  <si>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</si>
  <si>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</si>
  <si>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</si>
  <si>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</si>
  <si>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</si>
  <si>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</si>
  <si>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</si>
  <si>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</si>
  <si>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</si>
  <si>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</si>
  <si>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</si>
  <si>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</si>
  <si>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</si>
  <si>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</si>
  <si>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</si>
  <si>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</si>
  <si>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</si>
  <si>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</si>
  <si>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</si>
  <si>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</si>
  <si>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</si>
  <si>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</si>
  <si>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</si>
  <si>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</si>
  <si>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</si>
  <si>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</si>
  <si>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</si>
  <si>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</si>
  <si>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</si>
  <si>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</si>
  <si>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</si>
  <si>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</si>
  <si>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</si>
  <si>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</si>
  <si>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</si>
  <si>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</si>
  <si>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</si>
  <si>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</si>
  <si>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</si>
  <si>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</si>
  <si>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</si>
  <si>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</si>
  <si>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</si>
  <si>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</si>
  <si>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</si>
  <si>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</si>
  <si>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</si>
  <si>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</si>
  <si>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</si>
  <si>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</si>
  <si>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</si>
  <si>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</si>
  <si>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</si>
  <si>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</si>
  <si>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</si>
  <si>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</si>
  <si>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</si>
  <si>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</si>
  <si>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</si>
  <si>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</si>
  <si>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</si>
  <si>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</si>
  <si>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</si>
  <si>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</si>
  <si>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</si>
  <si>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</si>
  <si>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</si>
  <si>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</si>
  <si>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</si>
  <si>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</si>
  <si>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</si>
  <si>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</si>
  <si>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</si>
  <si>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</si>
  <si>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</si>
  <si>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</si>
  <si>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</si>
  <si>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</si>
  <si>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</si>
  <si>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</si>
  <si>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</si>
  <si>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</si>
  <si>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</si>
  <si>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</si>
  <si>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</si>
  <si>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</si>
  <si>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</si>
  <si>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</si>
  <si>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</si>
  <si>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</si>
  <si>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</si>
  <si>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</si>
  <si>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</si>
  <si>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</si>
  <si>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</si>
  <si>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</si>
  <si>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</si>
  <si>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</si>
  <si>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</si>
  <si>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</si>
  <si>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</si>
  <si>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</si>
  <si>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</si>
  <si>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</si>
  <si>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</si>
  <si>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</si>
  <si>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</si>
  <si>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</si>
  <si>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</si>
  <si>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</si>
  <si>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</si>
  <si>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</si>
  <si>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</si>
  <si>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</si>
  <si>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</si>
  <si>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</si>
  <si>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</si>
  <si>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</si>
  <si>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</si>
  <si>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</si>
  <si>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</si>
  <si>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</si>
  <si>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</si>
  <si>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</si>
  <si>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</si>
  <si>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</si>
  <si>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</si>
  <si>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</si>
  <si>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</si>
  <si>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</si>
  <si>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</si>
  <si>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</si>
  <si>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</si>
  <si>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</si>
  <si>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</si>
  <si>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</si>
  <si>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</si>
  <si>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</si>
  <si>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</si>
  <si>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</si>
  <si>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</si>
  <si>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</si>
  <si>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</si>
  <si>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</si>
  <si>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</si>
  <si>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</si>
  <si>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</si>
  <si>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</si>
  <si>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</si>
  <si>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</si>
  <si>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</si>
  <si>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</si>
  <si>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</si>
  <si>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</si>
  <si>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</si>
  <si>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</si>
  <si>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</si>
  <si>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</si>
  <si>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</si>
  <si>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</si>
  <si>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</si>
  <si>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</si>
  <si>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</si>
  <si>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</si>
  <si>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</si>
  <si>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</si>
  <si>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</si>
  <si>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</si>
  <si>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</si>
  <si>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</si>
  <si>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</si>
  <si>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</si>
  <si>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</si>
  <si>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</si>
  <si>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</si>
  <si>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</si>
  <si>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</si>
  <si>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</si>
  <si>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</si>
  <si>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</si>
  <si>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</si>
  <si>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</si>
  <si>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</si>
  <si>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</si>
  <si>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</si>
  <si>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</si>
  <si>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</si>
  <si>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</si>
  <si>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</si>
  <si>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</si>
  <si>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</si>
  <si>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</si>
  <si>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</si>
  <si>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</si>
  <si>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</si>
  <si>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</si>
  <si>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</si>
  <si>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</si>
  <si>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</si>
  <si>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</si>
  <si>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</si>
  <si>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</si>
  <si>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</si>
  <si>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</si>
  <si>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</si>
  <si>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</si>
  <si>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</si>
  <si>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</si>
  <si>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</si>
  <si>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</si>
  <si>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</si>
  <si>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</si>
  <si>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</si>
  <si>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</si>
  <si>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</si>
  <si>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</si>
  <si>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</si>
  <si>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</si>
  <si>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</si>
  <si>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</si>
  <si>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</si>
  <si>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</si>
  <si>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</si>
  <si>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</si>
  <si>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</si>
  <si>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</si>
  <si>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</si>
  <si>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</si>
  <si>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</si>
  <si>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</si>
  <si>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</si>
  <si>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</si>
  <si>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</si>
  <si>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</si>
  <si>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</si>
  <si>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</si>
  <si>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</si>
  <si>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</si>
  <si>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</si>
  <si>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</si>
  <si>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</si>
  <si>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</si>
  <si>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</si>
  <si>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</si>
  <si>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</si>
  <si>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</si>
  <si>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</si>
  <si>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</si>
  <si>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</si>
  <si>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</si>
  <si>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</si>
  <si>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</si>
  <si>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</si>
  <si>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</si>
  <si>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</si>
  <si>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</si>
  <si>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</si>
  <si>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</si>
  <si>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</si>
  <si>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</si>
  <si>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</si>
  <si>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</si>
  <si>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</si>
  <si>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</si>
  <si>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</si>
  <si>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</si>
  <si>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</si>
  <si>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</si>
  <si>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</si>
  <si>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</si>
  <si>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</si>
  <si>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</si>
  <si>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</si>
  <si>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</si>
  <si>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</si>
  <si>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</si>
  <si>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</si>
  <si>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</si>
  <si>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</si>
  <si>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</si>
  <si>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</si>
  <si>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</si>
  <si>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</si>
  <si>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</si>
  <si>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</si>
  <si>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</si>
  <si>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</si>
  <si>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</si>
  <si>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</si>
  <si>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</si>
  <si>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</si>
  <si>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</si>
  <si>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</si>
  <si>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</si>
  <si>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</si>
  <si>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</si>
  <si>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</si>
  <si>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</si>
  <si>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</si>
  <si>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</si>
  <si>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</si>
  <si>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</si>
  <si>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</si>
  <si>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</si>
  <si>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</si>
  <si>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</si>
  <si>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</si>
  <si>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</si>
  <si>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</si>
  <si>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</si>
  <si>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</si>
  <si>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</si>
  <si>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</si>
  <si>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</si>
  <si>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</si>
  <si>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</si>
  <si>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</si>
  <si>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</si>
  <si>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</si>
  <si>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</si>
  <si>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</si>
  <si>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</si>
  <si>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</si>
  <si>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</si>
  <si>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</si>
  <si>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</si>
  <si>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</si>
  <si>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</si>
  <si>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</si>
  <si>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</si>
  <si>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</si>
  <si>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</si>
  <si>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</si>
  <si>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</si>
  <si>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</si>
  <si>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</si>
  <si>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</si>
  <si>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</si>
  <si>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</si>
  <si>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</si>
  <si>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</si>
  <si>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</si>
  <si>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</si>
  <si>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</si>
  <si>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</si>
  <si>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</si>
  <si>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</si>
  <si>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</si>
  <si>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</si>
  <si>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</si>
  <si>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</si>
  <si>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</si>
  <si>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</si>
  <si>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</si>
  <si>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</si>
  <si>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</si>
  <si>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</si>
  <si>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</si>
  <si>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</si>
  <si>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</si>
  <si>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</si>
  <si>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</si>
  <si>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</si>
  <si>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</si>
  <si>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</si>
  <si>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</si>
  <si>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</si>
  <si>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</si>
  <si>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</si>
  <si>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</si>
  <si>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</si>
  <si>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</si>
  <si>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</si>
  <si>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</si>
  <si>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</si>
  <si>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</si>
  <si>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</si>
  <si>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</si>
  <si>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</si>
  <si>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</si>
  <si>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</si>
  <si>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</si>
  <si>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</si>
  <si>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</si>
  <si>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</si>
  <si>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</si>
  <si>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</si>
  <si>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</si>
  <si>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</si>
  <si>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</si>
  <si>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</si>
  <si>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</si>
  <si>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</si>
  <si>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</si>
  <si>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</si>
  <si>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</si>
  <si>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</si>
  <si>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</si>
  <si>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</si>
  <si>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</si>
  <si>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</si>
  <si>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</si>
  <si>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</si>
  <si>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</si>
  <si>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</si>
  <si>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</si>
  <si>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</si>
  <si>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</si>
  <si>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</si>
  <si>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</si>
  <si>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</si>
  <si>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</si>
  <si>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</si>
  <si>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</si>
  <si>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</si>
  <si>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</si>
  <si>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</si>
  <si>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</si>
  <si>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</si>
  <si>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</si>
  <si>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</si>
  <si>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</si>
  <si>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</si>
  <si>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</si>
  <si>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</si>
  <si>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</si>
  <si>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</si>
  <si>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</si>
  <si>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</si>
  <si>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</si>
  <si>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</si>
  <si>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</si>
  <si>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</si>
  <si>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</si>
  <si>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</si>
  <si>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</si>
  <si>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</si>
  <si>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</si>
  <si>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</si>
  <si>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</si>
  <si>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</si>
  <si>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</si>
  <si>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</si>
  <si>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</si>
  <si>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</si>
  <si>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</si>
  <si>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</si>
  <si>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</si>
  <si>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</si>
  <si>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</si>
  <si>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</si>
  <si>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</si>
  <si>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</si>
  <si>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</si>
  <si>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</si>
  <si>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</si>
  <si>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</si>
  <si>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</si>
  <si>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</si>
  <si>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</si>
  <si>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</si>
  <si>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</si>
  <si>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</si>
  <si>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</si>
  <si>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</si>
  <si>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</si>
  <si>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</si>
  <si>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</si>
  <si>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</si>
  <si>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</si>
  <si>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</si>
  <si>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</si>
  <si>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</si>
  <si>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</si>
  <si>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</si>
  <si>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</si>
  <si>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</si>
  <si>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</si>
  <si>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</si>
  <si>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</si>
  <si>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</si>
  <si>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</si>
  <si>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</si>
  <si>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</si>
  <si>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</si>
  <si>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</si>
  <si>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</si>
  <si>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</si>
  <si>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</si>
  <si>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</si>
  <si>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</si>
  <si>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</si>
  <si>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</si>
  <si>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</si>
  <si>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</si>
  <si>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</si>
  <si>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</si>
  <si>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</si>
  <si>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</si>
  <si>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</si>
  <si>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</si>
  <si>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</si>
  <si>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</si>
  <si>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</si>
  <si>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</si>
  <si>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</si>
  <si>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</si>
  <si>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</si>
  <si>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</si>
  <si>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</si>
  <si>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</si>
  <si>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</si>
  <si>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</si>
  <si>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</si>
  <si>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</si>
  <si>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</si>
  <si>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</si>
  <si>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</si>
  <si>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</si>
  <si>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</si>
  <si>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</si>
  <si>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</si>
  <si>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</si>
  <si>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</si>
  <si>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</si>
  <si>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</si>
  <si>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</si>
  <si>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</si>
  <si>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</si>
  <si>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</si>
  <si>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</si>
  <si>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</si>
  <si>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</si>
  <si>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</si>
  <si>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</si>
  <si>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</si>
  <si>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</si>
  <si>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</si>
  <si>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</si>
  <si>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</si>
  <si>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</si>
  <si>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</si>
  <si>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</si>
  <si>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</si>
  <si>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</si>
  <si>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</si>
  <si>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</si>
  <si>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</si>
  <si>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</si>
  <si>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</si>
  <si>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</si>
  <si>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</si>
  <si>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</si>
  <si>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</si>
  <si>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</si>
  <si>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</si>
  <si>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</si>
  <si>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</si>
  <si>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</si>
  <si>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</si>
  <si>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</si>
  <si>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</si>
  <si>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</si>
  <si>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</si>
  <si>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</si>
  <si>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</si>
  <si>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</si>
  <si>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</si>
  <si>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</si>
  <si>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</si>
  <si>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</si>
  <si>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</si>
  <si>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</si>
  <si>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</si>
  <si>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</si>
  <si>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</si>
  <si>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</si>
  <si>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</si>
  <si>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</si>
  <si>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</si>
  <si>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</si>
  <si>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</si>
  <si>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</si>
  <si>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</si>
  <si>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</si>
  <si>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</si>
  <si>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</si>
  <si>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</si>
  <si>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</si>
  <si>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</si>
  <si>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</si>
  <si>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</si>
  <si>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</si>
  <si>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</si>
  <si>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</si>
  <si>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</si>
  <si>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</si>
  <si>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</si>
  <si>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</si>
  <si>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</si>
  <si>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</si>
  <si>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</si>
  <si>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</si>
  <si>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</si>
  <si>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</si>
  <si>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</si>
  <si>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</si>
  <si>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</si>
  <si>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</si>
  <si>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</si>
  <si>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</si>
  <si>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</si>
  <si>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</si>
  <si>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</si>
  <si>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</si>
  <si>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</si>
  <si>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</si>
  <si>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</si>
  <si>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</si>
  <si>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</si>
  <si>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</si>
  <si>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</si>
  <si>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</si>
  <si>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</si>
  <si>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</si>
  <si>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</si>
  <si>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</si>
  <si>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</si>
  <si>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</si>
  <si>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</si>
  <si>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</si>
  <si>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</si>
  <si>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</si>
  <si>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</si>
  <si>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</si>
  <si>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</si>
  <si>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</si>
  <si>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</si>
  <si>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</si>
  <si>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</si>
  <si>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</si>
  <si>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</si>
  <si>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</si>
  <si>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</si>
  <si>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</si>
  <si>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</si>
  <si>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</si>
  <si>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</si>
  <si>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</si>
  <si>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</si>
  <si>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</si>
  <si>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</si>
  <si>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</si>
  <si>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</si>
  <si>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</si>
  <si>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</si>
  <si>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</si>
  <si>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</si>
  <si>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</si>
  <si>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</si>
  <si>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</si>
  <si>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</si>
  <si>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</si>
  <si>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</si>
  <si>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</si>
  <si>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</si>
  <si>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</si>
  <si>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</si>
  <si>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</si>
  <si>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</si>
  <si>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</si>
  <si>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</si>
  <si>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</si>
  <si>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</si>
  <si>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</si>
  <si>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</si>
  <si>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</si>
  <si>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</si>
  <si>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</si>
  <si>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</si>
  <si>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</si>
  <si>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</si>
  <si>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</si>
  <si>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</si>
  <si>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</si>
  <si>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</si>
  <si>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</si>
  <si>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</si>
  <si>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</si>
  <si>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</si>
  <si>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</si>
  <si>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</si>
  <si>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</si>
  <si>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</si>
  <si>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</si>
  <si>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</si>
  <si>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</si>
  <si>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</si>
  <si>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</si>
  <si>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</si>
  <si>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</si>
  <si>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</si>
  <si>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</si>
  <si>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</si>
  <si>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</si>
  <si>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</si>
  <si>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</si>
  <si>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</si>
  <si>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</si>
  <si>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</si>
  <si>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</si>
  <si>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</si>
  <si>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</si>
  <si>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</si>
  <si>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</si>
  <si>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</si>
  <si>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</si>
  <si>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</si>
  <si>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</si>
  <si>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</si>
  <si>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</si>
  <si>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</si>
  <si>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</si>
  <si>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</si>
  <si>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</si>
  <si>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</si>
  <si>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</si>
  <si>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</si>
  <si>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</si>
  <si>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</si>
  <si>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</si>
  <si>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</si>
  <si>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</si>
  <si>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</si>
  <si>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</si>
  <si>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</si>
  <si>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</si>
  <si>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</si>
  <si>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</si>
  <si>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</si>
  <si>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</si>
  <si>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</si>
  <si>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</si>
  <si>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</si>
  <si>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</si>
  <si>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</si>
  <si>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</si>
  <si>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</si>
  <si>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</si>
  <si>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</si>
  <si>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</si>
  <si>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</si>
  <si>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</si>
  <si>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</si>
  <si>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</si>
  <si>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</si>
  <si>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</si>
  <si>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</si>
  <si>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</si>
  <si>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</si>
  <si>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</si>
  <si>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</si>
  <si>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</si>
  <si>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</si>
  <si>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</si>
  <si>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</si>
  <si>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</si>
  <si>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</si>
  <si>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</si>
  <si>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</si>
  <si>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</si>
  <si>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</si>
  <si>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</si>
  <si>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</si>
  <si>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</si>
  <si>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</si>
  <si>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</si>
  <si>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</si>
  <si>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</si>
  <si>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</si>
  <si>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</si>
  <si>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</si>
  <si>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</si>
  <si>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</si>
  <si>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</si>
  <si>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</si>
  <si>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</si>
  <si>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</si>
  <si>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</si>
  <si>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</si>
  <si>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</si>
  <si>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</si>
  <si>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</si>
  <si>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</si>
  <si>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</si>
  <si>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</si>
  <si>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</si>
  <si>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</si>
  <si>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</si>
  <si>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</si>
  <si>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</si>
  <si>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</si>
  <si>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</si>
  <si>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</si>
  <si>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</si>
  <si>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</si>
  <si>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</si>
  <si>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</si>
  <si>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</si>
  <si>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</si>
  <si>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</si>
  <si>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</si>
  <si>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</si>
  <si>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</si>
  <si>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</si>
  <si>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</si>
  <si>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</si>
  <si>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</si>
  <si>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</si>
  <si>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</si>
  <si>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</si>
  <si>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</si>
  <si>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</si>
  <si>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</si>
  <si>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</si>
  <si>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</si>
  <si>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</si>
  <si>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</si>
  <si>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</si>
  <si>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</si>
  <si>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</si>
  <si>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</si>
  <si>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</si>
  <si>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</si>
  <si>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</si>
  <si>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</si>
  <si>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</si>
  <si>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</si>
  <si>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</si>
  <si>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</si>
  <si>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</si>
  <si>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</si>
  <si>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</si>
  <si>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</si>
  <si>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</si>
  <si>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</si>
  <si>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</si>
  <si>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</si>
  <si>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</si>
  <si>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</si>
  <si>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</si>
  <si>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</si>
  <si>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</si>
  <si>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</si>
  <si>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</si>
  <si>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</si>
  <si>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</si>
  <si>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</si>
  <si>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</si>
  <si>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</si>
  <si>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</si>
  <si>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</si>
  <si>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</si>
  <si>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</si>
  <si>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</si>
  <si>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</si>
  <si>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</si>
  <si>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</si>
  <si>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</si>
  <si>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</si>
  <si>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</si>
  <si>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</si>
  <si>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</si>
  <si>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</si>
  <si>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</si>
  <si>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</si>
  <si>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</si>
  <si>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</si>
  <si>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</si>
  <si>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</si>
  <si>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</si>
  <si>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</si>
  <si>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</si>
  <si>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</si>
  <si>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</si>
  <si>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</si>
  <si>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</si>
  <si>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</si>
  <si>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</si>
  <si>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</si>
  <si>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</si>
  <si>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</si>
  <si>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</si>
  <si>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</si>
  <si>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</si>
  <si>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</si>
  <si>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</si>
  <si>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</si>
  <si>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</si>
  <si>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</si>
  <si>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</si>
  <si>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</si>
  <si>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</si>
  <si>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</si>
  <si>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</si>
  <si>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</si>
  <si>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</si>
  <si>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</si>
  <si>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</si>
  <si>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</si>
  <si>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</si>
  <si>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</si>
  <si>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</si>
  <si>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</si>
  <si>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</si>
  <si>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</si>
  <si>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</si>
  <si>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</si>
  <si>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</si>
  <si>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</si>
  <si>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</si>
  <si>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</si>
  <si>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</si>
  <si>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</si>
  <si>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</si>
  <si>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</si>
  <si>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</si>
  <si>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</si>
  <si>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</si>
  <si>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</si>
  <si>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</si>
  <si>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</si>
  <si>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</si>
  <si>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</si>
  <si>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</si>
  <si>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</si>
  <si>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</si>
  <si>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</si>
  <si>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</si>
  <si>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</si>
  <si>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</si>
  <si>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</si>
  <si>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</si>
  <si>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</si>
  <si>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</si>
  <si>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</si>
  <si>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</si>
  <si>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</si>
  <si>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</si>
  <si>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</si>
  <si>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</si>
  <si>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</si>
  <si>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</si>
  <si>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</si>
  <si>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</si>
  <si>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</si>
  <si>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</si>
  <si>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</si>
  <si>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</si>
  <si>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</si>
  <si>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</si>
  <si>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</si>
  <si>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</si>
  <si>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</si>
  <si>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</si>
  <si>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</si>
  <si>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</si>
  <si>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</si>
  <si>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</si>
  <si>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</si>
  <si>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</si>
  <si>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</si>
  <si>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</si>
  <si>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</si>
  <si>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</si>
  <si>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</si>
  <si>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</si>
  <si>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</si>
  <si>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</si>
  <si>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</si>
  <si>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</si>
  <si>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</si>
  <si>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</si>
  <si>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</si>
  <si>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</si>
  <si>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</si>
  <si>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</si>
  <si>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</si>
  <si>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</si>
  <si>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</si>
  <si>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</si>
  <si>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</si>
  <si>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</si>
  <si>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</si>
  <si>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</si>
  <si>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</si>
  <si>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</si>
  <si>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</si>
  <si>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</si>
  <si>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</si>
  <si>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</si>
  <si>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</si>
  <si>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</si>
  <si>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</si>
  <si>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</si>
  <si>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</si>
  <si>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</si>
  <si>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</si>
  <si>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</si>
  <si>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</si>
  <si>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</si>
  <si>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</si>
  <si>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</si>
  <si>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</si>
  <si>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</si>
  <si>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</si>
  <si>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</si>
  <si>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</si>
  <si>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</si>
  <si>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</si>
  <si>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</si>
  <si>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</si>
  <si>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</si>
  <si>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</si>
  <si>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</si>
  <si>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</si>
  <si>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</si>
  <si>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</si>
  <si>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</si>
  <si>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</si>
  <si>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</si>
  <si>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</si>
  <si>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</si>
  <si>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</si>
  <si>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</si>
  <si>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</si>
  <si>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</si>
  <si>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</si>
  <si>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</si>
  <si>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</si>
  <si>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</si>
  <si>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</si>
  <si>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</si>
  <si>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</si>
  <si>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</si>
  <si>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</si>
  <si>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</si>
  <si>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</si>
  <si>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</si>
  <si>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</si>
  <si>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</si>
  <si>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</si>
  <si>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</si>
  <si>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</si>
  <si>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</si>
  <si>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</si>
  <si>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</si>
  <si>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</si>
  <si>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</si>
  <si>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</si>
  <si>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</si>
  <si>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</si>
  <si>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</si>
  <si>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</si>
  <si>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</si>
  <si>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</si>
  <si>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</si>
  <si>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</si>
  <si>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</si>
  <si>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</si>
  <si>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</si>
  <si>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</si>
  <si>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</si>
  <si>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</si>
  <si>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</si>
  <si>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</si>
  <si>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</si>
  <si>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</si>
  <si>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</si>
  <si>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</si>
  <si>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</si>
  <si>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</si>
  <si>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</si>
  <si>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</si>
  <si>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</si>
  <si>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</si>
  <si>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</si>
  <si>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</si>
  <si>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</si>
  <si>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</si>
  <si>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</si>
  <si>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</si>
  <si>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</si>
  <si>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</si>
  <si>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</si>
  <si>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</si>
  <si>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</si>
  <si>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</si>
  <si>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</si>
  <si>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</si>
  <si>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</si>
  <si>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</si>
  <si>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</si>
  <si>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</si>
  <si>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</si>
  <si>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</si>
  <si>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</si>
  <si>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</si>
  <si>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</si>
  <si>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</si>
  <si>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</si>
  <si>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</si>
  <si>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</si>
  <si>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</si>
  <si>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</si>
  <si>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</si>
  <si>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</si>
  <si>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</si>
  <si>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</si>
  <si>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</si>
  <si>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</si>
  <si>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</si>
  <si>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</si>
  <si>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</si>
  <si>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</si>
  <si>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</si>
  <si>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</si>
  <si>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</si>
  <si>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</si>
  <si>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</si>
  <si>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</si>
  <si>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</si>
  <si>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</si>
  <si>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</si>
  <si>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</si>
  <si>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</si>
  <si>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</si>
  <si>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</si>
  <si>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</si>
  <si>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</si>
  <si>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</si>
  <si>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</si>
  <si>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</si>
  <si>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</si>
  <si>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</si>
  <si>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</si>
  <si>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</si>
  <si>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</si>
  <si>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</si>
  <si>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</si>
  <si>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</si>
  <si>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</si>
  <si>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</si>
  <si>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</si>
  <si>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</si>
  <si>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</si>
  <si>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</si>
  <si>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</si>
  <si>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</si>
  <si>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</si>
  <si>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</si>
  <si>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</si>
  <si>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</si>
  <si>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</si>
  <si>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</si>
  <si>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</si>
  <si>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</si>
  <si>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</si>
  <si>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</si>
  <si>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</si>
  <si>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</si>
  <si>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</si>
  <si>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</si>
  <si>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</si>
  <si>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</si>
  <si>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</si>
  <si>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</si>
  <si>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</si>
  <si>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</si>
  <si>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</si>
  <si>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</si>
  <si>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</si>
  <si>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</si>
  <si>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</si>
  <si>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</si>
  <si>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</si>
  <si>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</si>
  <si>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</si>
  <si>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</si>
  <si>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</si>
  <si>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</si>
  <si>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</si>
  <si>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</si>
  <si>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</si>
  <si>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</si>
  <si>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</si>
  <si>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</si>
  <si>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</si>
  <si>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</si>
  <si>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</si>
  <si>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</si>
  <si>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</si>
  <si>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</si>
  <si>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</si>
  <si>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</si>
  <si>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</si>
  <si>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</si>
  <si>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</si>
  <si>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</si>
  <si>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</si>
  <si>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</si>
  <si>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</si>
  <si>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</si>
  <si>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</si>
  <si>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</si>
  <si>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</si>
  <si>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</si>
  <si>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</si>
  <si>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</si>
  <si>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</si>
  <si>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</si>
  <si>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</si>
  <si>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</si>
  <si>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</si>
  <si>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</si>
  <si>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</si>
  <si>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</si>
  <si>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</si>
  <si>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</si>
  <si>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</si>
  <si>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</si>
  <si>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</si>
  <si>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</si>
  <si>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</si>
  <si>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</si>
  <si>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</si>
  <si>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</si>
  <si>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</si>
  <si>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</si>
  <si>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</si>
  <si>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Id_Tipo_de_Envase</t>
  </si>
  <si>
    <t>Tipo de Envase</t>
  </si>
  <si>
    <t>Id_Propietario</t>
  </si>
  <si>
    <t>Propietario</t>
  </si>
  <si>
    <t>Id_Destino</t>
  </si>
  <si>
    <t>Destino</t>
  </si>
  <si>
    <t>La Araucanía</t>
  </si>
  <si>
    <t>Metropolitana</t>
  </si>
  <si>
    <t>Muestra 2</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</si>
  <si>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</si>
  <si>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</si>
  <si>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</si>
  <si>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</si>
  <si>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</si>
  <si>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</si>
  <si>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</si>
  <si>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</si>
  <si>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</si>
  <si>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</si>
  <si>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</si>
  <si>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</si>
  <si>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</si>
  <si>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</si>
  <si>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</si>
  <si>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</si>
  <si>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</si>
  <si>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</si>
  <si>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</si>
  <si>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</si>
  <si>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</si>
  <si>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</si>
  <si>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</si>
  <si>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</si>
  <si>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</si>
  <si>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</si>
  <si>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</si>
  <si>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</si>
  <si>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</si>
  <si>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</si>
  <si>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</si>
  <si>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</si>
  <si>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</si>
  <si>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</si>
  <si>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</si>
  <si>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</si>
  <si>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</si>
  <si>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</si>
  <si>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</si>
  <si>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</si>
  <si>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</si>
  <si>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</si>
  <si>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</si>
  <si>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</si>
  <si>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</si>
  <si>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</si>
  <si>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</si>
  <si>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</si>
  <si>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</si>
  <si>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</si>
  <si>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</si>
  <si>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</si>
  <si>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</si>
  <si>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</si>
  <si>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</si>
  <si>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</si>
  <si>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</si>
  <si>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</si>
  <si>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</si>
  <si>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</si>
  <si>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Cuenta de Nombre víctima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</si>
  <si>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</si>
  <si>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</si>
  <si>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</si>
  <si>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</si>
  <si>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</si>
  <si>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</si>
  <si>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</si>
  <si>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</si>
  <si>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</si>
  <si>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</si>
  <si>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</si>
  <si>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</si>
  <si>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</si>
  <si>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</si>
  <si>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</si>
  <si>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</si>
  <si>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</si>
  <si>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</si>
  <si>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</si>
  <si>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</si>
  <si>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</si>
  <si>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</si>
  <si>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</si>
  <si>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</si>
  <si>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</si>
  <si>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</si>
  <si>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</si>
  <si>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</si>
  <si>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</si>
  <si>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</si>
  <si>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</si>
  <si>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</si>
  <si>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</si>
  <si>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</si>
  <si>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</si>
  <si>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</si>
  <si>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</si>
  <si>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</si>
  <si>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</si>
  <si>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</si>
  <si>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</si>
  <si>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</si>
  <si>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</si>
  <si>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</si>
  <si>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</si>
  <si>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</si>
  <si>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</si>
  <si>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</si>
  <si>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</si>
  <si>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</si>
  <si>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</si>
  <si>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</si>
  <si>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</si>
  <si>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</si>
  <si>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</si>
  <si>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</si>
  <si>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</si>
  <si>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</si>
  <si>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</si>
  <si>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</si>
  <si>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</si>
  <si>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</si>
  <si>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</si>
  <si>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</si>
  <si>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</si>
  <si>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</si>
  <si>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</si>
  <si>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</si>
  <si>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</si>
  <si>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</si>
  <si>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</si>
  <si>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</si>
  <si>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</si>
  <si>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</si>
  <si>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</si>
  <si>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</si>
  <si>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</si>
  <si>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</si>
  <si>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</si>
  <si>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</si>
  <si>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</si>
  <si>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</si>
  <si>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</si>
  <si>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</si>
  <si>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</si>
  <si>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</si>
  <si>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</si>
  <si>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</si>
  <si>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</si>
  <si>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</si>
  <si>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</si>
  <si>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</si>
  <si>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</si>
  <si>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</si>
  <si>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</si>
  <si>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</si>
  <si>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</si>
  <si>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</si>
  <si>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</si>
  <si>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</si>
  <si>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</si>
  <si>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</si>
  <si>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</si>
  <si>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</si>
  <si>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</si>
  <si>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</si>
  <si>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</si>
  <si>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</si>
  <si>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</si>
  <si>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</si>
  <si>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</si>
  <si>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</si>
  <si>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</si>
  <si>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</si>
  <si>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</si>
  <si>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</si>
  <si>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</si>
  <si>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</si>
  <si>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</si>
  <si>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</si>
  <si>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</si>
  <si>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</si>
  <si>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</si>
  <si>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</si>
  <si>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</si>
  <si>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</si>
  <si>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</si>
  <si>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</si>
  <si>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</si>
  <si>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</si>
  <si>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</si>
  <si>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</si>
  <si>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</si>
  <si>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</si>
  <si>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</si>
  <si>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</si>
  <si>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</si>
  <si>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</si>
  <si>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</si>
  <si>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</si>
  <si>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</si>
  <si>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</si>
  <si>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</si>
  <si>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</si>
  <si>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</si>
  <si>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</si>
  <si>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</si>
  <si>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</si>
  <si>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</si>
  <si>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</si>
  <si>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</si>
  <si>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</si>
  <si>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</si>
  <si>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</si>
  <si>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</si>
  <si>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</si>
  <si>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</si>
  <si>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</si>
  <si>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</si>
  <si>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</si>
  <si>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</si>
  <si>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</si>
  <si>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</si>
  <si>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</si>
  <si>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</si>
  <si>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</si>
  <si>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</si>
  <si>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</si>
  <si>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</si>
  <si>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</si>
  <si>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</si>
  <si>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</si>
  <si>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</si>
  <si>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</si>
  <si>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</si>
  <si>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</si>
  <si>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</si>
  <si>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</si>
  <si>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</si>
  <si>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</si>
  <si>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</si>
  <si>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</si>
  <si>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</si>
  <si>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</si>
  <si>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</si>
  <si>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</si>
  <si>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</si>
  <si>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</si>
  <si>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</si>
  <si>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</si>
  <si>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</si>
  <si>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</si>
  <si>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</si>
  <si>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</si>
  <si>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</si>
  <si>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</si>
  <si>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</si>
  <si>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</si>
  <si>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</si>
  <si>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</si>
  <si>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</si>
  <si>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</si>
  <si>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</si>
  <si>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</si>
  <si>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</si>
  <si>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</si>
  <si>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</si>
  <si>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</si>
  <si>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</si>
  <si>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</si>
  <si>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</si>
  <si>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</si>
  <si>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</si>
  <si>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</si>
  <si>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</si>
  <si>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</si>
  <si>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</si>
  <si>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</si>
  <si>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</si>
  <si>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</si>
  <si>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</si>
  <si>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</si>
  <si>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</si>
  <si>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</si>
  <si>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</si>
  <si>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</si>
  <si>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</si>
  <si>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</si>
  <si>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</si>
  <si>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</si>
  <si>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</si>
  <si>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</si>
  <si>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</si>
  <si>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</si>
  <si>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</si>
  <si>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</si>
  <si>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</si>
  <si>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</si>
  <si>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</si>
  <si>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</si>
  <si>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</si>
  <si>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</si>
  <si>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</si>
  <si>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</si>
  <si>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</si>
  <si>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</si>
  <si>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</si>
  <si>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</si>
  <si>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</si>
  <si>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</si>
  <si>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</si>
  <si>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</si>
  <si>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</si>
  <si>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</si>
  <si>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</si>
  <si>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</si>
  <si>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</si>
  <si>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</si>
  <si>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</si>
  <si>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</si>
  <si>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</si>
  <si>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</si>
  <si>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</si>
  <si>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</si>
  <si>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</si>
  <si>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</si>
  <si>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</si>
  <si>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</si>
  <si>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</si>
  <si>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</si>
  <si>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</si>
  <si>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</si>
  <si>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</si>
  <si>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</si>
  <si>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</si>
  <si>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</si>
  <si>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</si>
  <si>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</si>
  <si>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</si>
  <si>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</si>
  <si>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</si>
  <si>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</si>
  <si>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</si>
  <si>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</si>
  <si>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</si>
  <si>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</si>
  <si>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</si>
  <si>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</si>
  <si>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</si>
  <si>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</si>
  <si>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</si>
  <si>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</si>
  <si>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</si>
  <si>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</si>
  <si>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</si>
  <si>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</si>
  <si>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</si>
  <si>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</si>
  <si>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</si>
  <si>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</si>
  <si>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</si>
  <si>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</si>
  <si>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</si>
  <si>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</si>
  <si>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</si>
  <si>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</si>
  <si>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</si>
  <si>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</si>
  <si>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</si>
  <si>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</si>
  <si>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</si>
  <si>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</si>
  <si>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</si>
  <si>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</si>
  <si>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</si>
  <si>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</si>
  <si>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</si>
  <si>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</si>
  <si>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</si>
  <si>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</si>
  <si>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</si>
  <si>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</si>
  <si>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</si>
  <si>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</si>
  <si>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</si>
  <si>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</si>
  <si>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</si>
  <si>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</si>
  <si>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</si>
  <si>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</si>
  <si>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</si>
  <si>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</si>
  <si>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</si>
  <si>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</si>
  <si>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</si>
  <si>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</si>
  <si>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</si>
  <si>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</si>
  <si>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</si>
  <si>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</si>
  <si>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</si>
  <si>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</si>
  <si>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</si>
  <si>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</si>
  <si>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</si>
  <si>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</si>
  <si>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</si>
  <si>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</si>
  <si>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</si>
  <si>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</si>
  <si>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</si>
  <si>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</si>
  <si>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</si>
  <si>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</si>
  <si>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</si>
  <si>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</si>
  <si>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</si>
  <si>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</si>
  <si>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</si>
  <si>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</si>
  <si>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</si>
  <si>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</si>
  <si>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</si>
  <si>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</si>
  <si>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</si>
  <si>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</si>
  <si>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</si>
  <si>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</si>
  <si>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</si>
  <si>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</si>
  <si>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</si>
  <si>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</si>
  <si>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</si>
  <si>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</si>
  <si>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</si>
  <si>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</si>
  <si>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</si>
  <si>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</si>
  <si>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</si>
  <si>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</si>
  <si>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</si>
  <si>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</si>
  <si>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</si>
  <si>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</si>
  <si>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</si>
  <si>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</si>
  <si>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</si>
  <si>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</si>
  <si>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</si>
  <si>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</si>
  <si>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</si>
  <si>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</si>
  <si>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</si>
  <si>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</si>
  <si>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</si>
  <si>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</si>
  <si>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</si>
  <si>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</si>
  <si>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</si>
  <si>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</si>
  <si>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</si>
  <si>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</si>
  <si>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</si>
  <si>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</si>
  <si>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</si>
  <si>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</si>
  <si>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</si>
  <si>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</si>
  <si>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</si>
  <si>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</si>
  <si>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</si>
  <si>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</si>
  <si>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</si>
  <si>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</si>
  <si>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</si>
  <si>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</si>
  <si>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</si>
  <si>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</si>
  <si>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</si>
  <si>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</si>
  <si>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</si>
  <si>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</si>
  <si>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</si>
  <si>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</si>
  <si>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</si>
  <si>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</si>
  <si>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</si>
  <si>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</si>
  <si>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</si>
  <si>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</si>
  <si>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</si>
  <si>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</si>
  <si>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</si>
  <si>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</si>
  <si>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</si>
  <si>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</si>
  <si>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</si>
  <si>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</si>
  <si>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</si>
  <si>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</si>
  <si>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</si>
  <si>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</si>
  <si>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</si>
  <si>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</si>
  <si>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</si>
  <si>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</si>
  <si>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</si>
  <si>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</si>
  <si>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</si>
  <si>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</si>
  <si>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</si>
  <si>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</si>
  <si>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</si>
  <si>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</si>
  <si>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</si>
  <si>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</si>
  <si>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</si>
  <si>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</si>
  <si>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</si>
  <si>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</si>
  <si>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</si>
  <si>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</si>
  <si>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</si>
  <si>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</si>
  <si>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</si>
  <si>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</si>
  <si>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</si>
  <si>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</si>
  <si>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</si>
  <si>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</si>
  <si>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</si>
  <si>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</si>
  <si>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</si>
  <si>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</si>
  <si>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</si>
  <si>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</si>
  <si>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</si>
  <si>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</si>
  <si>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</si>
  <si>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</si>
  <si>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</si>
  <si>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</si>
  <si>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</si>
  <si>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</si>
  <si>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</si>
  <si>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</si>
  <si>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</si>
  <si>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</si>
  <si>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</si>
  <si>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</si>
  <si>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</si>
  <si>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</si>
  <si>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</si>
  <si>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</si>
  <si>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</si>
  <si>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</si>
  <si>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</si>
  <si>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</si>
  <si>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</si>
  <si>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</si>
  <si>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</si>
  <si>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</si>
  <si>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</si>
  <si>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</si>
  <si>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</si>
  <si>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</si>
  <si>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</si>
  <si>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</si>
  <si>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</si>
  <si>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</si>
  <si>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</si>
  <si>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</si>
  <si>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</si>
  <si>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</si>
  <si>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</si>
  <si>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</si>
  <si>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</si>
  <si>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</si>
  <si>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</si>
  <si>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</si>
  <si>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</si>
  <si>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</si>
  <si>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</si>
  <si>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</si>
  <si>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</si>
  <si>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</si>
  <si>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</si>
  <si>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</si>
  <si>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</si>
  <si>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</si>
  <si>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</si>
  <si>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</si>
  <si>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</si>
  <si>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</si>
  <si>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</si>
  <si>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</si>
  <si>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</si>
  <si>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</si>
  <si>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</si>
  <si>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</si>
  <si>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</si>
  <si>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</si>
  <si>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</si>
  <si>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</si>
  <si>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</si>
  <si>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</si>
  <si>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</si>
  <si>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</si>
  <si>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</si>
  <si>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</si>
  <si>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</si>
  <si>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</si>
  <si>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</si>
  <si>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</si>
  <si>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</si>
  <si>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</si>
  <si>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</si>
  <si>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</si>
  <si>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</si>
  <si>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</si>
  <si>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</si>
  <si>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</si>
  <si>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</si>
  <si>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</si>
  <si>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</si>
  <si>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</si>
  <si>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</si>
  <si>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</si>
  <si>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</si>
  <si>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</si>
  <si>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</si>
  <si>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</si>
  <si>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</si>
  <si>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</si>
  <si>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</si>
  <si>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</si>
  <si>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</si>
  <si>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</si>
  <si>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</si>
  <si>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</si>
  <si>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</si>
  <si>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</si>
  <si>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</si>
  <si>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</si>
  <si>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</si>
  <si>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</si>
  <si>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</si>
  <si>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</si>
  <si>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</si>
  <si>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</si>
  <si>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</si>
  <si>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</si>
  <si>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</si>
  <si>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</si>
  <si>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</si>
  <si>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</si>
  <si>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</si>
  <si>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</si>
  <si>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</si>
  <si>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</si>
  <si>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</si>
  <si>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</si>
  <si>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</si>
  <si>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</si>
  <si>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</si>
  <si>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</si>
  <si>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</si>
  <si>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</si>
  <si>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</si>
  <si>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</si>
  <si>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</si>
  <si>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</si>
  <si>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</si>
  <si>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</si>
  <si>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</si>
  <si>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</si>
  <si>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</si>
  <si>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</si>
  <si>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</si>
  <si>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</si>
  <si>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</si>
  <si>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</si>
  <si>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</si>
  <si>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</si>
  <si>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</si>
  <si>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</si>
  <si>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</si>
  <si>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</si>
  <si>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</si>
  <si>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</si>
  <si>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</si>
  <si>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</si>
  <si>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</si>
  <si>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</si>
  <si>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</si>
  <si>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</si>
  <si>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</si>
  <si>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</si>
  <si>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</si>
  <si>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</si>
  <si>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</si>
  <si>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</si>
  <si>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</si>
  <si>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</si>
  <si>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</si>
  <si>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</si>
  <si>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</si>
  <si>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</si>
  <si>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</si>
  <si>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</si>
  <si>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</si>
  <si>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</si>
  <si>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</si>
  <si>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</si>
  <si>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</si>
  <si>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</si>
  <si>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</si>
  <si>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</si>
  <si>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</si>
  <si>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</si>
  <si>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</si>
  <si>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</si>
  <si>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</si>
  <si>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</si>
  <si>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</si>
  <si>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</si>
  <si>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</si>
  <si>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</si>
  <si>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</si>
  <si>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</si>
  <si>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</si>
  <si>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</si>
  <si>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</si>
  <si>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</si>
  <si>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</si>
  <si>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</si>
  <si>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</si>
  <si>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</si>
  <si>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</si>
  <si>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</si>
  <si>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</si>
  <si>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</si>
  <si>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</si>
  <si>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</si>
  <si>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</si>
  <si>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</si>
  <si>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</si>
  <si>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</si>
  <si>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</si>
  <si>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</si>
  <si>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</si>
  <si>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</si>
  <si>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</si>
  <si>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</si>
  <si>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</si>
  <si>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</si>
  <si>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</si>
  <si>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</si>
  <si>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</si>
  <si>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</si>
  <si>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</si>
  <si>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</si>
  <si>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</si>
  <si>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</si>
  <si>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</si>
  <si>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</si>
  <si>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</si>
  <si>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</si>
  <si>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</si>
  <si>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</si>
  <si>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</si>
  <si>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</si>
  <si>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</si>
  <si>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</si>
  <si>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</si>
  <si>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</si>
  <si>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</si>
  <si>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</si>
  <si>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</si>
  <si>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</si>
  <si>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</si>
  <si>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</si>
  <si>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</si>
  <si>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</si>
  <si>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</si>
  <si>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</si>
  <si>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</si>
  <si>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</si>
  <si>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</si>
  <si>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</si>
  <si>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</si>
  <si>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</si>
  <si>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</si>
  <si>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</si>
  <si>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</si>
  <si>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</si>
  <si>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</si>
  <si>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</si>
  <si>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</si>
  <si>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</si>
  <si>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</si>
  <si>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</si>
  <si>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</si>
  <si>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</si>
  <si>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</si>
  <si>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</si>
  <si>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</si>
  <si>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</si>
  <si>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</si>
  <si>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</si>
  <si>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</si>
  <si>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</si>
  <si>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</si>
  <si>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</si>
  <si>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</si>
  <si>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</si>
  <si>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</si>
  <si>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</si>
  <si>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</si>
  <si>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</si>
  <si>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</si>
  <si>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</si>
  <si>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</si>
  <si>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</si>
  <si>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</si>
  <si>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</si>
  <si>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</si>
  <si>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</si>
  <si>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</si>
  <si>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</si>
  <si>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</si>
  <si>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</si>
  <si>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</si>
  <si>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</si>
  <si>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</si>
  <si>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</si>
  <si>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</si>
  <si>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</si>
  <si>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</si>
  <si>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</si>
  <si>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</si>
  <si>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</si>
  <si>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</si>
  <si>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</si>
  <si>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</si>
  <si>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</si>
  <si>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</si>
  <si>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</si>
  <si>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</si>
  <si>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</si>
  <si>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</si>
  <si>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</si>
  <si>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</si>
  <si>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</si>
  <si>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</si>
  <si>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</si>
  <si>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</si>
  <si>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</si>
  <si>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</si>
  <si>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</si>
  <si>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</si>
  <si>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</si>
  <si>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</si>
  <si>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</si>
  <si>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</si>
  <si>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</si>
  <si>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</si>
  <si>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</si>
  <si>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</si>
  <si>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</si>
  <si>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</si>
  <si>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</si>
  <si>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</si>
  <si>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</si>
  <si>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</si>
  <si>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</si>
  <si>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</si>
  <si>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</si>
  <si>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</si>
  <si>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</si>
  <si>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</si>
  <si>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</si>
  <si>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</si>
  <si>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</si>
  <si>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</si>
  <si>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</si>
  <si>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</si>
  <si>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</si>
  <si>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</si>
  <si>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</si>
  <si>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</si>
  <si>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</si>
  <si>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</si>
  <si>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</si>
  <si>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</si>
  <si>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</si>
  <si>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</si>
  <si>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</si>
  <si>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</si>
  <si>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</si>
  <si>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</si>
  <si>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</si>
  <si>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</si>
  <si>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</si>
  <si>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</si>
  <si>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</si>
  <si>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</si>
  <si>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</si>
  <si>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</si>
  <si>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</si>
  <si>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</si>
  <si>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</si>
  <si>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</si>
  <si>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</si>
  <si>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</si>
  <si>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</si>
  <si>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</si>
  <si>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</si>
  <si>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</si>
  <si>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</si>
  <si>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</si>
  <si>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</si>
  <si>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</si>
  <si>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</si>
  <si>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</si>
  <si>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</si>
  <si>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</si>
  <si>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</si>
  <si>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</si>
  <si>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</si>
  <si>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</si>
  <si>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</si>
  <si>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</si>
  <si>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</si>
  <si>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</si>
  <si>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</si>
  <si>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</si>
  <si>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</si>
  <si>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</si>
  <si>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</si>
  <si>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</si>
  <si>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</si>
  <si>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</si>
  <si>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</si>
  <si>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</si>
  <si>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</si>
  <si>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</si>
  <si>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</si>
  <si>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</si>
  <si>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</si>
  <si>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</si>
  <si>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</si>
  <si>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</si>
  <si>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</si>
  <si>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</si>
  <si>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</si>
  <si>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</si>
  <si>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</si>
  <si>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</si>
  <si>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</si>
  <si>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</si>
  <si>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</si>
  <si>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</si>
  <si>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</si>
  <si>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</si>
  <si>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</si>
  <si>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</si>
  <si>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</si>
  <si>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</si>
  <si>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</si>
  <si>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</si>
  <si>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</si>
  <si>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</si>
  <si>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</si>
  <si>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</si>
  <si>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</si>
  <si>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</si>
  <si>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</si>
  <si>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</si>
  <si>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</si>
  <si>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</si>
  <si>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</si>
  <si>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</si>
  <si>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</si>
  <si>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</si>
  <si>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</si>
  <si>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</si>
  <si>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</si>
  <si>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</si>
  <si>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</si>
  <si>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</si>
  <si>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</si>
  <si>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</si>
  <si>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</si>
  <si>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</si>
  <si>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</si>
  <si>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</si>
  <si>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</si>
  <si>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</si>
  <si>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</si>
  <si>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</si>
  <si>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</si>
  <si>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</si>
  <si>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</si>
  <si>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</si>
  <si>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</si>
  <si>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</si>
  <si>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</si>
  <si>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</si>
  <si>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</si>
  <si>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</si>
  <si>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</si>
  <si>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</si>
  <si>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</si>
  <si>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</si>
  <si>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</si>
  <si>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</si>
  <si>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</si>
  <si>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</si>
  <si>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</si>
  <si>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</si>
  <si>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</si>
  <si>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</si>
  <si>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</si>
  <si>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</si>
  <si>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</si>
  <si>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</si>
  <si>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</si>
  <si>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</si>
  <si>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</si>
  <si>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</si>
  <si>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</si>
  <si>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</si>
  <si>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</si>
  <si>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</si>
  <si>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</si>
  <si>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</si>
  <si>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</si>
  <si>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</si>
  <si>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</si>
  <si>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</si>
  <si>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</si>
  <si>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</si>
  <si>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</si>
  <si>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</si>
  <si>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</si>
  <si>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</si>
  <si>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</si>
  <si>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</si>
  <si>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</si>
  <si>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</si>
  <si>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</si>
  <si>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</si>
  <si>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</si>
  <si>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</si>
  <si>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</si>
  <si>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</si>
  <si>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</si>
  <si>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</si>
  <si>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</si>
  <si>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</si>
  <si>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</si>
  <si>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</si>
  <si>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</si>
  <si>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</si>
  <si>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</si>
  <si>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</si>
  <si>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</si>
  <si>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</si>
  <si>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</si>
  <si>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</si>
  <si>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</si>
  <si>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</si>
  <si>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</si>
  <si>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</si>
  <si>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</si>
  <si>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</si>
  <si>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</si>
  <si>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</si>
  <si>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</si>
  <si>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</si>
  <si>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</si>
  <si>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</si>
  <si>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</si>
  <si>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</si>
  <si>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</si>
  <si>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</si>
  <si>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</si>
  <si>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</si>
  <si>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</si>
  <si>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</si>
  <si>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</si>
  <si>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</si>
  <si>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</si>
  <si>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</si>
  <si>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</si>
  <si>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</si>
  <si>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</si>
  <si>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</si>
  <si>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</si>
  <si>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</si>
  <si>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</si>
  <si>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</si>
  <si>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</si>
  <si>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</si>
  <si>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</si>
  <si>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</si>
  <si>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</si>
  <si>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</si>
  <si>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</si>
  <si>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</si>
  <si>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</si>
  <si>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</si>
  <si>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</si>
  <si>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</si>
  <si>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</si>
  <si>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</si>
  <si>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</si>
  <si>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</si>
  <si>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</si>
  <si>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</si>
  <si>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</si>
  <si>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</si>
  <si>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</si>
  <si>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</si>
  <si>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</si>
  <si>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</si>
  <si>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</si>
  <si>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</si>
  <si>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</si>
  <si>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</si>
  <si>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</si>
  <si>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</si>
  <si>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</si>
  <si>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</si>
  <si>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</si>
  <si>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</si>
  <si>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</si>
  <si>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</si>
  <si>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</si>
  <si>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</si>
  <si>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</si>
  <si>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</si>
  <si>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</si>
  <si>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</si>
  <si>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</si>
  <si>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</si>
  <si>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</si>
  <si>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</si>
  <si>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</si>
  <si>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</si>
  <si>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</si>
  <si>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</si>
  <si>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</si>
  <si>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</si>
  <si>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</si>
  <si>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</si>
  <si>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</si>
  <si>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</si>
  <si>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</si>
  <si>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</si>
  <si>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</si>
  <si>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</si>
  <si>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</si>
  <si>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</si>
  <si>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</si>
  <si>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</si>
  <si>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</si>
  <si>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</si>
  <si>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</si>
  <si>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</si>
  <si>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</si>
  <si>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</si>
  <si>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</si>
  <si>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</si>
  <si>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</si>
  <si>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</si>
  <si>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</si>
  <si>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</si>
  <si>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</si>
  <si>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</si>
  <si>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</si>
  <si>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</si>
  <si>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</si>
  <si>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</si>
  <si>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</si>
  <si>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</si>
  <si>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</si>
  <si>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</si>
  <si>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</si>
  <si>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</si>
  <si>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</si>
  <si>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</si>
  <si>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</si>
  <si>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</si>
  <si>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</si>
  <si>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</si>
  <si>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</si>
  <si>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</si>
  <si>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</si>
  <si>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</si>
  <si>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</si>
  <si>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</si>
  <si>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</si>
  <si>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</si>
  <si>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</si>
  <si>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</si>
  <si>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</si>
  <si>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</si>
  <si>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</si>
  <si>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</si>
  <si>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</si>
  <si>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</si>
  <si>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</si>
  <si>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</si>
  <si>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</si>
  <si>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</si>
  <si>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</si>
  <si>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</si>
  <si>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</si>
  <si>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</si>
  <si>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</si>
  <si>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</si>
  <si>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</si>
  <si>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</si>
  <si>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</si>
  <si>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</si>
  <si>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</si>
  <si>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</si>
  <si>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</si>
  <si>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</si>
  <si>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</si>
  <si>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</si>
  <si>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</si>
  <si>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</si>
  <si>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</si>
  <si>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</si>
  <si>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</si>
  <si>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</si>
  <si>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</si>
  <si>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</si>
  <si>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</si>
  <si>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</si>
  <si>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</si>
  <si>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</si>
  <si>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</si>
  <si>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</si>
  <si>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</si>
  <si>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</si>
  <si>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</si>
  <si>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</si>
  <si>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</si>
  <si>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</si>
  <si>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</si>
  <si>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</si>
  <si>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</si>
  <si>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</si>
  <si>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</si>
  <si>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</si>
  <si>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</si>
  <si>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</si>
  <si>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</si>
  <si>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</si>
  <si>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</si>
  <si>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</si>
  <si>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</si>
  <si>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</si>
  <si>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</si>
  <si>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</si>
  <si>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</si>
  <si>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</si>
  <si>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</si>
  <si>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</si>
  <si>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</si>
  <si>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</si>
  <si>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</si>
  <si>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</si>
  <si>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</si>
  <si>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</si>
  <si>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</si>
  <si>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</si>
  <si>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</si>
  <si>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</si>
  <si>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</si>
  <si>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</si>
  <si>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</si>
  <si>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</si>
  <si>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</si>
  <si>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</si>
  <si>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</si>
  <si>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</si>
  <si>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</si>
  <si>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</si>
  <si>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</si>
  <si>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</si>
  <si>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</si>
  <si>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</si>
  <si>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</si>
  <si>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</si>
  <si>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</si>
  <si>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</si>
  <si>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</si>
  <si>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</si>
  <si>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</si>
  <si>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</si>
  <si>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</si>
  <si>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</si>
  <si>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</si>
  <si>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</si>
  <si>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</si>
  <si>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</si>
  <si>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</si>
  <si>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</si>
  <si>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</si>
  <si>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</si>
  <si>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</si>
  <si>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</si>
  <si>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</si>
  <si>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</si>
  <si>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</si>
  <si>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</si>
  <si>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</si>
  <si>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</si>
  <si>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</si>
  <si>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</si>
  <si>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</si>
  <si>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</si>
  <si>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</si>
  <si>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</si>
  <si>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</si>
  <si>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</si>
  <si>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</si>
  <si>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</si>
  <si>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</si>
  <si>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</si>
  <si>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</si>
  <si>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</si>
  <si>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</si>
  <si>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</si>
  <si>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</si>
  <si>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</si>
  <si>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</si>
  <si>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</si>
  <si>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</si>
  <si>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</si>
  <si>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</si>
  <si>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</si>
  <si>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</si>
  <si>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</si>
  <si>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</si>
  <si>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</si>
  <si>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</si>
  <si>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</si>
  <si>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</si>
  <si>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</si>
  <si>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</si>
  <si>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</si>
  <si>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</si>
  <si>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</si>
  <si>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</si>
  <si>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</si>
  <si>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</si>
  <si>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</si>
  <si>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</si>
  <si>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</si>
  <si>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</si>
  <si>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</si>
  <si>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</si>
  <si>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</si>
  <si>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</si>
  <si>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</si>
  <si>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</si>
  <si>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</si>
  <si>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</si>
  <si>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</si>
  <si>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</si>
  <si>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</si>
  <si>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</si>
  <si>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</si>
  <si>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</si>
  <si>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</si>
  <si>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</si>
  <si>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</si>
  <si>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</si>
  <si>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</si>
  <si>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</si>
  <si>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</si>
  <si>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</si>
  <si>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</si>
  <si>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</si>
  <si>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</si>
  <si>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</si>
  <si>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</si>
  <si>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</si>
  <si>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</si>
  <si>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</si>
  <si>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</si>
  <si>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</si>
  <si>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</si>
  <si>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</si>
  <si>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</si>
  <si>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</si>
  <si>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</si>
  <si>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</si>
  <si>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</si>
  <si>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</si>
  <si>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</si>
  <si>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</si>
  <si>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</si>
  <si>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</si>
  <si>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</si>
  <si>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</si>
  <si>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</si>
  <si>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</si>
  <si>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</si>
  <si>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</si>
  <si>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</si>
  <si>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</si>
  <si>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</si>
  <si>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</si>
  <si>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</si>
  <si>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</si>
  <si>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</si>
  <si>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</si>
  <si>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</si>
  <si>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</si>
  <si>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</si>
  <si>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</si>
  <si>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</si>
  <si>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</si>
  <si>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</si>
  <si>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</si>
  <si>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</si>
  <si>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</si>
  <si>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</si>
  <si>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</si>
  <si>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</si>
  <si>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</si>
  <si>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</si>
  <si>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</si>
  <si>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</si>
  <si>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</si>
  <si>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</si>
  <si>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</si>
  <si>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</si>
  <si>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</si>
  <si>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</si>
  <si>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</si>
  <si>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</si>
  <si>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</si>
  <si>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</si>
  <si>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</si>
  <si>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</si>
  <si>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</si>
  <si>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</si>
  <si>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</si>
  <si>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</si>
  <si>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</si>
  <si>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</si>
  <si>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</si>
  <si>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</si>
  <si>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</si>
  <si>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</si>
  <si>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</si>
  <si>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</si>
  <si>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</si>
  <si>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</si>
  <si>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</si>
  <si>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</si>
  <si>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</si>
  <si>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</si>
  <si>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</si>
  <si>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</si>
  <si>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</si>
  <si>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</si>
  <si>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</si>
  <si>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</si>
  <si>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</si>
  <si>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</si>
  <si>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</si>
  <si>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</si>
  <si>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</si>
  <si>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</si>
  <si>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</si>
  <si>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</si>
  <si>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</si>
  <si>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</si>
  <si>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</si>
  <si>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</si>
  <si>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</si>
  <si>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</si>
  <si>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</si>
  <si>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</si>
  <si>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</si>
  <si>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</si>
  <si>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</si>
  <si>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</si>
  <si>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</si>
  <si>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</si>
  <si>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</si>
  <si>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</si>
  <si>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</si>
  <si>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</si>
  <si>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</si>
  <si>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</si>
  <si>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</si>
  <si>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</si>
  <si>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</si>
  <si>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</si>
  <si>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</si>
  <si>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</si>
  <si>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</si>
  <si>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</si>
  <si>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</si>
  <si>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</si>
  <si>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</si>
  <si>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</si>
  <si>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</si>
  <si>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</si>
  <si>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</si>
  <si>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</si>
  <si>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</si>
  <si>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</si>
  <si>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</si>
  <si>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</si>
  <si>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</si>
  <si>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</si>
  <si>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</si>
  <si>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</si>
  <si>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</si>
  <si>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</si>
  <si>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</si>
  <si>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</si>
  <si>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</si>
  <si>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</si>
  <si>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</si>
  <si>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</si>
  <si>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</si>
  <si>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</si>
  <si>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</si>
  <si>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</si>
  <si>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</si>
  <si>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</si>
  <si>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</si>
  <si>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</si>
  <si>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</si>
  <si>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</si>
  <si>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</si>
  <si>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</si>
  <si>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</si>
  <si>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</si>
  <si>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</si>
  <si>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</si>
  <si>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</si>
  <si>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</si>
  <si>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</si>
  <si>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</si>
  <si>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</si>
  <si>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</si>
  <si>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</si>
  <si>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</si>
  <si>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</si>
  <si>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</si>
  <si>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</si>
  <si>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</si>
  <si>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</si>
  <si>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</si>
  <si>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</si>
  <si>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</si>
  <si>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</si>
  <si>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</si>
  <si>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</si>
  <si>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</si>
  <si>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</si>
  <si>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</si>
  <si>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</si>
  <si>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</si>
  <si>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</si>
  <si>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</si>
  <si>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</si>
  <si>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</si>
  <si>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</si>
  <si>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</si>
  <si>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</si>
  <si>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</si>
  <si>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</si>
  <si>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</si>
  <si>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</si>
  <si>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</si>
  <si>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</si>
  <si>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</si>
  <si>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</si>
  <si>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</si>
  <si>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</si>
  <si>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</si>
  <si>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</si>
  <si>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</si>
  <si>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</si>
  <si>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</si>
  <si>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</si>
  <si>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</si>
  <si>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</si>
  <si>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</si>
  <si>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</si>
  <si>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</si>
  <si>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</si>
  <si>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</si>
  <si>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</si>
  <si>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</si>
  <si>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</si>
  <si>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</si>
  <si>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</si>
  <si>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</si>
  <si>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</si>
  <si>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</si>
  <si>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</si>
  <si>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</si>
  <si>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</si>
  <si>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</si>
  <si>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</si>
  <si>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</si>
  <si>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</si>
  <si>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</si>
  <si>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</si>
  <si>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</si>
  <si>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</si>
  <si>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</si>
  <si>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</si>
  <si>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</si>
  <si>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</si>
  <si>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</si>
  <si>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</si>
  <si>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</si>
  <si>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</si>
  <si>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</si>
  <si>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</si>
  <si>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</si>
  <si>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</si>
  <si>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</si>
  <si>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</si>
  <si>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</si>
  <si>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</si>
  <si>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</si>
  <si>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</si>
  <si>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</si>
  <si>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</si>
  <si>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</si>
  <si>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</si>
  <si>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</si>
  <si>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</si>
  <si>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</si>
  <si>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</si>
  <si>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</si>
  <si>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</si>
  <si>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</si>
  <si>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</si>
  <si>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</si>
  <si>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</si>
  <si>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</si>
  <si>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</si>
  <si>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</si>
  <si>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</si>
  <si>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</si>
  <si>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</si>
  <si>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</si>
  <si>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</si>
  <si>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</si>
  <si>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</si>
  <si>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</si>
  <si>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</si>
  <si>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</si>
  <si>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</si>
  <si>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</si>
  <si>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</si>
  <si>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</si>
  <si>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</si>
  <si>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</si>
  <si>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</si>
  <si>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</si>
  <si>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</si>
  <si>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</si>
  <si>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</si>
  <si>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</si>
  <si>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</si>
  <si>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</si>
  <si>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</si>
  <si>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</si>
  <si>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</si>
  <si>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</si>
  <si>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</si>
  <si>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</si>
  <si>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</si>
  <si>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</si>
  <si>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</si>
  <si>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</si>
  <si>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</si>
  <si>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</si>
  <si>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</si>
  <si>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</si>
  <si>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</si>
  <si>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</si>
  <si>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</si>
  <si>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</si>
  <si>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</si>
  <si>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</si>
  <si>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</si>
  <si>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</si>
  <si>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</si>
  <si>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</si>
  <si>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</si>
  <si>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</si>
  <si>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</si>
  <si>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</si>
  <si>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</si>
  <si>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</si>
  <si>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</si>
  <si>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</si>
  <si>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</si>
  <si>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</si>
  <si>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</si>
  <si>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</si>
  <si>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</si>
  <si>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</si>
  <si>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</si>
  <si>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</si>
  <si>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</si>
  <si>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</si>
  <si>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</si>
  <si>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</si>
  <si>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</si>
  <si>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</si>
  <si>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</si>
  <si>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</si>
  <si>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</si>
  <si>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</si>
  <si>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</si>
  <si>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</si>
  <si>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</si>
  <si>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</si>
  <si>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</si>
  <si>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</si>
  <si>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</si>
  <si>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</si>
  <si>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</si>
  <si>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</si>
  <si>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</si>
  <si>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</si>
  <si>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</si>
  <si>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</si>
  <si>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</si>
  <si>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</si>
  <si>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</si>
  <si>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</si>
  <si>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</si>
  <si>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</si>
  <si>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</si>
  <si>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</si>
  <si>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</si>
  <si>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</si>
  <si>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</si>
  <si>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</si>
  <si>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</si>
  <si>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</si>
  <si>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</si>
  <si>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</si>
  <si>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</si>
  <si>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</si>
  <si>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</si>
  <si>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</si>
  <si>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</si>
  <si>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</si>
  <si>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</si>
  <si>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</si>
  <si>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</si>
  <si>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</si>
  <si>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</si>
  <si>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</si>
  <si>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</si>
  <si>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</si>
  <si>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</si>
  <si>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</si>
  <si>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</si>
  <si>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</si>
  <si>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</si>
  <si>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</si>
  <si>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</si>
  <si>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</si>
  <si>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</si>
  <si>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</si>
  <si>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</si>
  <si>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</si>
  <si>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</si>
  <si>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</si>
  <si>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</si>
  <si>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</si>
  <si>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</si>
  <si>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</si>
  <si>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</si>
  <si>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</si>
  <si>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</si>
  <si>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</si>
  <si>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</si>
  <si>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</si>
  <si>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</si>
  <si>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</si>
  <si>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</si>
  <si>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</si>
  <si>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</si>
  <si>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</si>
  <si>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</si>
  <si>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</si>
  <si>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</si>
  <si>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</si>
  <si>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</si>
  <si>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</si>
  <si>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</si>
  <si>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</si>
  <si>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</si>
  <si>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</si>
  <si>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</si>
  <si>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</si>
  <si>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</si>
  <si>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</si>
  <si>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</si>
  <si>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</si>
  <si>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</si>
  <si>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</si>
  <si>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</si>
  <si>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</si>
  <si>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</si>
  <si>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</si>
  <si>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</si>
  <si>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</si>
  <si>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</si>
  <si>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</si>
  <si>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</si>
  <si>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</si>
  <si>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</si>
  <si>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</si>
  <si>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</si>
  <si>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</si>
  <si>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</si>
  <si>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</si>
  <si>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</si>
  <si>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</si>
  <si>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</si>
  <si>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</si>
  <si>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</si>
  <si>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</si>
  <si>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</si>
  <si>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</si>
  <si>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</si>
  <si>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</si>
  <si>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</si>
  <si>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</si>
  <si>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</si>
  <si>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</si>
  <si>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</si>
  <si>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</si>
  <si>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</si>
  <si>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</si>
  <si>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</si>
  <si>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</si>
  <si>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</si>
  <si>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</si>
  <si>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</si>
  <si>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</si>
  <si>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</si>
  <si>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</si>
  <si>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</si>
  <si>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</si>
  <si>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</si>
  <si>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</si>
  <si>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</si>
  <si>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</si>
  <si>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</si>
  <si>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</si>
  <si>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</si>
  <si>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</si>
  <si>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</si>
  <si>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</si>
  <si>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</si>
  <si>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</si>
  <si>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</si>
  <si>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</si>
  <si>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</si>
  <si>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</si>
  <si>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</si>
  <si>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</si>
  <si>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</si>
  <si>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</si>
  <si>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</si>
  <si>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</si>
  <si>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</si>
  <si>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</si>
  <si>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</si>
  <si>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</si>
  <si>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</si>
  <si>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</si>
  <si>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</si>
  <si>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</si>
  <si>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</si>
  <si>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</si>
  <si>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</si>
  <si>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</si>
  <si>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</si>
  <si>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</si>
  <si>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</si>
  <si>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</si>
  <si>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</si>
  <si>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</si>
  <si>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</si>
  <si>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</si>
  <si>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</si>
  <si>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</si>
  <si>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</si>
  <si>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</si>
  <si>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</si>
  <si>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</si>
  <si>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</si>
  <si>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</si>
  <si>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</si>
  <si>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</si>
  <si>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</si>
  <si>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</si>
  <si>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</si>
  <si>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</si>
  <si>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</si>
  <si>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</si>
  <si>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</si>
  <si>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</si>
  <si>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</si>
  <si>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</si>
  <si>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</si>
  <si>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</si>
  <si>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</si>
  <si>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</si>
  <si>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</si>
  <si>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</si>
  <si>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</si>
  <si>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</si>
  <si>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</si>
  <si>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</si>
  <si>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</si>
  <si>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</si>
  <si>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</si>
  <si>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</si>
  <si>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</si>
  <si>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</si>
  <si>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</si>
  <si>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</si>
  <si>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</si>
  <si>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</si>
  <si>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</si>
  <si>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</si>
  <si>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</si>
  <si>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</si>
  <si>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</si>
  <si>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</si>
  <si>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</si>
  <si>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</si>
  <si>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</si>
  <si>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</si>
  <si>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</si>
  <si>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</si>
  <si>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</si>
  <si>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</si>
  <si>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</si>
  <si>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</si>
  <si>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</si>
  <si>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</si>
  <si>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</si>
  <si>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</si>
  <si>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</si>
  <si>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</si>
  <si>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</si>
  <si>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</si>
  <si>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</si>
  <si>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</si>
  <si>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</si>
  <si>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</si>
  <si>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</si>
  <si>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</si>
  <si>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</si>
  <si>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</si>
  <si>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</si>
  <si>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</si>
  <si>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</si>
  <si>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</si>
  <si>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</si>
  <si>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</si>
  <si>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</si>
  <si>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</si>
  <si>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</si>
  <si>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</si>
  <si>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</si>
  <si>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</si>
  <si>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</si>
  <si>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</si>
  <si>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</si>
  <si>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</si>
  <si>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</si>
  <si>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</si>
  <si>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</si>
  <si>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</si>
  <si>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</si>
  <si>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</si>
  <si>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</si>
  <si>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</si>
  <si>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</si>
  <si>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</si>
  <si>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</si>
  <si>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</si>
  <si>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</si>
  <si>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</si>
  <si>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</si>
  <si>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</si>
  <si>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</si>
  <si>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</si>
  <si>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</si>
  <si>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</si>
  <si>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</si>
  <si>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</si>
  <si>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</si>
  <si>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</si>
  <si>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</si>
  <si>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</si>
  <si>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</si>
  <si>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</si>
  <si>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</si>
  <si>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</si>
  <si>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</si>
  <si>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</si>
  <si>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</si>
  <si>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</si>
  <si>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</si>
  <si>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</si>
  <si>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</si>
  <si>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</si>
  <si>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</si>
  <si>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</si>
  <si>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</si>
  <si>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</si>
  <si>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</si>
  <si>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</si>
  <si>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</si>
  <si>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</si>
  <si>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</si>
  <si>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</si>
  <si>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</si>
  <si>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</si>
  <si>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</si>
  <si>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</si>
  <si>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</si>
  <si>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</si>
  <si>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</si>
  <si>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</si>
  <si>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</si>
  <si>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</si>
  <si>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</si>
  <si>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</si>
  <si>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</si>
  <si>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</si>
  <si>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</si>
  <si>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</si>
  <si>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</si>
  <si>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</si>
  <si>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</si>
  <si>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</si>
  <si>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</si>
  <si>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</si>
  <si>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</si>
  <si>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</si>
  <si>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</si>
  <si>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</si>
  <si>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</si>
  <si>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</si>
  <si>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</si>
  <si>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</si>
  <si>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</si>
  <si>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</si>
  <si>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</si>
  <si>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</si>
  <si>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</si>
  <si>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</si>
  <si>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</si>
  <si>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</si>
  <si>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</si>
  <si>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</si>
  <si>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</si>
  <si>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</si>
  <si>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</si>
  <si>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</si>
  <si>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</si>
  <si>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</si>
  <si>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</si>
  <si>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</si>
  <si>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</si>
  <si>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</si>
  <si>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</si>
  <si>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</si>
  <si>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</si>
  <si>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</si>
  <si>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</si>
  <si>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</si>
  <si>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</si>
  <si>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</si>
  <si>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</si>
  <si>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</si>
  <si>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</si>
  <si>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</si>
  <si>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</si>
  <si>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</si>
  <si>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</si>
  <si>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</si>
  <si>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</si>
  <si>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</si>
  <si>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</si>
  <si>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</si>
  <si>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</si>
  <si>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</si>
  <si>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</si>
  <si>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</si>
  <si>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</si>
  <si>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</si>
  <si>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</si>
  <si>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</si>
  <si>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</si>
  <si>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</si>
  <si>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</si>
  <si>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</si>
  <si>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</si>
  <si>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</si>
  <si>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</si>
  <si>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</si>
  <si>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</si>
  <si>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</si>
  <si>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</si>
  <si>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</si>
  <si>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</si>
  <si>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</si>
  <si>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</si>
  <si>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</si>
  <si>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</si>
  <si>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</si>
  <si>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</si>
  <si>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</si>
  <si>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</si>
  <si>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</si>
  <si>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</si>
  <si>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</si>
  <si>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</si>
  <si>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</si>
  <si>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</si>
  <si>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</si>
  <si>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</si>
  <si>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</si>
  <si>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</si>
  <si>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</si>
  <si>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</si>
  <si>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</si>
  <si>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</si>
  <si>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</si>
  <si>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</si>
  <si>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</si>
  <si>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</si>
  <si>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</si>
  <si>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</si>
  <si>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</si>
  <si>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</si>
  <si>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</si>
  <si>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</si>
  <si>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</si>
  <si>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</si>
  <si>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</si>
  <si>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</si>
  <si>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</si>
  <si>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</si>
  <si>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</si>
  <si>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</si>
  <si>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</si>
  <si>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</si>
  <si>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</si>
  <si>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</si>
  <si>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</si>
  <si>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</si>
  <si>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</si>
  <si>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</si>
  <si>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</si>
  <si>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</si>
  <si>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</si>
  <si>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</si>
  <si>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</si>
  <si>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</si>
  <si>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</si>
  <si>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</si>
  <si>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</si>
  <si>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</si>
  <si>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</si>
  <si>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</si>
  <si>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</si>
  <si>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</si>
  <si>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</si>
  <si>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</si>
  <si>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</si>
  <si>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</si>
  <si>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</si>
  <si>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</si>
  <si>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</si>
  <si>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</si>
  <si>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</si>
  <si>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</si>
  <si>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</si>
  <si>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</si>
  <si>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</si>
  <si>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</si>
  <si>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</si>
  <si>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</si>
  <si>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</si>
  <si>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</si>
  <si>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</si>
  <si>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</si>
  <si>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</si>
  <si>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</si>
  <si>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</si>
  <si>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</si>
  <si>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</si>
  <si>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</si>
  <si>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</si>
  <si>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</si>
  <si>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</si>
  <si>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</si>
  <si>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</si>
  <si>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</si>
  <si>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</si>
  <si>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</si>
  <si>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</si>
  <si>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</si>
  <si>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</si>
  <si>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</si>
  <si>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</si>
  <si>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</si>
  <si>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</si>
  <si>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</si>
  <si>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</si>
  <si>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</si>
  <si>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</si>
  <si>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</si>
  <si>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</si>
  <si>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</si>
  <si>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</si>
  <si>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</si>
  <si>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</si>
  <si>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</si>
  <si>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</si>
  <si>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</si>
  <si>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</si>
  <si>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</si>
  <si>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</si>
  <si>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</si>
  <si>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</si>
  <si>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</si>
  <si>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</si>
  <si>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</si>
  <si>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</si>
  <si>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</si>
  <si>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</si>
  <si>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</si>
  <si>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</si>
  <si>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</si>
  <si>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</si>
  <si>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</si>
  <si>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</si>
  <si>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</si>
  <si>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</si>
  <si>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</si>
  <si>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</si>
  <si>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</si>
  <si>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</si>
  <si>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</si>
  <si>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</si>
  <si>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</si>
  <si>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</si>
  <si>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</si>
  <si>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</si>
  <si>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</si>
  <si>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</si>
  <si>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</si>
  <si>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</si>
  <si>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</si>
  <si>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</si>
  <si>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</si>
  <si>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</si>
  <si>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</si>
  <si>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</si>
  <si>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</si>
  <si>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</si>
  <si>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</si>
  <si>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</si>
  <si>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</si>
  <si>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</si>
  <si>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</si>
  <si>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</si>
  <si>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</si>
  <si>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</si>
  <si>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</si>
  <si>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</si>
  <si>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</si>
  <si>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</si>
  <si>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</si>
  <si>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</si>
  <si>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</si>
  <si>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</si>
  <si>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</si>
  <si>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</si>
  <si>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</si>
  <si>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</si>
  <si>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</si>
  <si>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</si>
  <si>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</si>
  <si>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</si>
  <si>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</si>
  <si>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</si>
  <si>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</si>
  <si>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</si>
  <si>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</si>
  <si>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</si>
  <si>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</si>
  <si>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</si>
  <si>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</si>
  <si>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</si>
  <si>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</si>
  <si>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</si>
  <si>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</si>
  <si>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</si>
  <si>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</si>
  <si>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</si>
  <si>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</si>
  <si>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</si>
  <si>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</si>
  <si>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</si>
  <si>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</si>
  <si>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</si>
  <si>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</si>
  <si>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</si>
  <si>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</si>
  <si>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</si>
  <si>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</si>
  <si>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</si>
  <si>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</si>
  <si>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</si>
  <si>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</si>
  <si>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</si>
  <si>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</si>
  <si>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</si>
  <si>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</si>
  <si>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</si>
  <si>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</si>
  <si>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</si>
  <si>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</si>
  <si>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</si>
  <si>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</si>
  <si>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</si>
  <si>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</si>
  <si>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</si>
  <si>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</si>
  <si>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</si>
  <si>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</si>
  <si>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</si>
  <si>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</si>
  <si>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</si>
  <si>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</si>
  <si>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</si>
  <si>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</si>
  <si>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</si>
  <si>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</si>
  <si>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</si>
  <si>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</si>
  <si>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</si>
  <si>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</si>
  <si>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</si>
  <si>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</si>
  <si>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</si>
  <si>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</si>
  <si>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</si>
  <si>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</si>
  <si>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</si>
  <si>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</si>
  <si>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</si>
  <si>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</si>
  <si>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</si>
  <si>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</si>
  <si>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</si>
  <si>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</si>
  <si>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</si>
  <si>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</si>
  <si>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</si>
  <si>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</si>
  <si>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</si>
  <si>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</si>
  <si>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</si>
  <si>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</si>
  <si>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</si>
  <si>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</si>
  <si>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</si>
  <si>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</si>
  <si>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</si>
  <si>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</si>
  <si>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</si>
  <si>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</si>
  <si>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</si>
  <si>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</si>
  <si>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</si>
  <si>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</si>
  <si>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</si>
  <si>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</si>
  <si>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</si>
  <si>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</si>
  <si>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</si>
  <si>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</si>
  <si>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</si>
  <si>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</si>
  <si>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</si>
  <si>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</si>
  <si>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</si>
  <si>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</si>
  <si>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</si>
  <si>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</si>
  <si>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</si>
  <si>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</si>
  <si>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</si>
  <si>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</si>
  <si>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</si>
  <si>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</si>
  <si>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</si>
  <si>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</si>
  <si>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</si>
  <si>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</si>
  <si>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</si>
  <si>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</si>
  <si>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</si>
  <si>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</si>
  <si>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</si>
  <si>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</si>
  <si>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</si>
  <si>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</si>
  <si>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</si>
  <si>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</si>
  <si>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</si>
  <si>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</si>
  <si>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</si>
  <si>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</si>
  <si>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</si>
  <si>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</si>
  <si>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</si>
  <si>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</si>
  <si>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</si>
  <si>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</si>
  <si>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</si>
  <si>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</si>
  <si>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</si>
  <si>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</si>
  <si>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</si>
  <si>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</si>
  <si>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</si>
  <si>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</si>
  <si>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</si>
  <si>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</si>
  <si>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</si>
  <si>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</si>
  <si>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</si>
  <si>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</si>
  <si>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</si>
  <si>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</si>
  <si>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</si>
  <si>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</si>
  <si>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</si>
  <si>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</si>
  <si>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</si>
  <si>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</si>
  <si>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</si>
  <si>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</si>
  <si>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</si>
  <si>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</si>
  <si>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</si>
  <si>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</si>
  <si>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</si>
  <si>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</si>
  <si>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</si>
  <si>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</si>
  <si>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</si>
  <si>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</si>
  <si>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</si>
  <si>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</si>
  <si>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</si>
  <si>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</si>
  <si>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</si>
  <si>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</si>
  <si>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</si>
  <si>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</si>
  <si>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</si>
  <si>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</si>
  <si>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</si>
  <si>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</si>
  <si>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</si>
  <si>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</si>
  <si>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</si>
  <si>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</si>
  <si>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</si>
  <si>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</si>
  <si>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</si>
  <si>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</si>
  <si>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</si>
  <si>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</si>
  <si>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</si>
  <si>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</si>
  <si>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</si>
  <si>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</si>
  <si>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</si>
  <si>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</si>
  <si>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</si>
  <si>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</si>
  <si>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</si>
  <si>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</si>
  <si>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</si>
  <si>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</si>
  <si>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</si>
  <si>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</si>
  <si>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</si>
  <si>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</si>
  <si>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</si>
  <si>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</si>
  <si>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</si>
  <si>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</si>
  <si>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</si>
  <si>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</si>
  <si>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</si>
  <si>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</si>
  <si>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</si>
  <si>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</si>
  <si>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</si>
  <si>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</si>
  <si>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</si>
  <si>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</si>
  <si>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</si>
  <si>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</si>
  <si>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</si>
  <si>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</si>
  <si>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</si>
  <si>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</si>
  <si>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</si>
  <si>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</si>
  <si>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</si>
  <si>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</si>
  <si>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</si>
  <si>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</si>
  <si>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</si>
  <si>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</si>
  <si>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</si>
  <si>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</si>
  <si>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</si>
  <si>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</si>
  <si>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</si>
  <si>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</si>
  <si>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</si>
  <si>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</si>
  <si>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</si>
  <si>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</si>
  <si>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</si>
  <si>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</si>
  <si>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</si>
  <si>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</si>
  <si>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</si>
  <si>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</si>
  <si>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</si>
  <si>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</si>
  <si>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</si>
  <si>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</si>
  <si>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</si>
  <si>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</si>
  <si>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</si>
  <si>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</si>
  <si>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</si>
  <si>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</si>
  <si>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</si>
  <si>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</si>
  <si>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</si>
  <si>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</si>
  <si>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</si>
  <si>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</si>
  <si>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</si>
  <si>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</si>
  <si>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</si>
  <si>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</si>
  <si>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</si>
  <si>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</si>
  <si>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</si>
  <si>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</si>
  <si>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</si>
  <si>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</si>
  <si>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</si>
  <si>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</si>
  <si>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</si>
  <si>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</si>
  <si>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</si>
  <si>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</si>
  <si>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</si>
  <si>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</si>
  <si>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</si>
  <si>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</si>
  <si>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</si>
  <si>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</si>
  <si>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</si>
  <si>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</si>
  <si>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</si>
  <si>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</si>
  <si>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</si>
  <si>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</si>
  <si>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</si>
  <si>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</si>
  <si>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</si>
  <si>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</si>
  <si>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</si>
  <si>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</si>
  <si>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</si>
  <si>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</si>
  <si>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</si>
  <si>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</si>
  <si>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</si>
  <si>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</si>
  <si>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</si>
  <si>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</si>
  <si>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</si>
  <si>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</si>
  <si>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</si>
  <si>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</si>
  <si>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</si>
  <si>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</si>
  <si>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</si>
  <si>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</si>
  <si>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</si>
  <si>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</si>
  <si>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</si>
  <si>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</si>
  <si>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</si>
  <si>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</si>
  <si>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</si>
  <si>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</si>
  <si>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</si>
  <si>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</si>
  <si>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</si>
  <si>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</si>
  <si>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</si>
  <si>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</si>
  <si>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</si>
  <si>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</si>
  <si>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</si>
  <si>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</si>
  <si>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</si>
  <si>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</si>
  <si>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</si>
  <si>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</si>
  <si>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</si>
  <si>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</si>
  <si>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</si>
  <si>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</si>
  <si>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</si>
  <si>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</si>
  <si>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</si>
  <si>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</si>
  <si>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</si>
  <si>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</si>
  <si>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</si>
  <si>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</si>
  <si>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</si>
  <si>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</si>
  <si>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</si>
  <si>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</si>
  <si>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</si>
  <si>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</si>
  <si>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</si>
  <si>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</si>
  <si>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</si>
  <si>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</si>
  <si>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</si>
  <si>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</si>
  <si>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</si>
  <si>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</si>
  <si>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</si>
  <si>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</si>
  <si>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</si>
  <si>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</si>
  <si>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</si>
  <si>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</si>
  <si>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Regional</t>
  </si>
  <si>
    <t>INSERT INTO  VALUES (73,'casos','casos','Unidad');</t>
  </si>
  <si>
    <t>víctimas</t>
  </si>
  <si>
    <t>INSERT INTO  VALUES (74,'víctimas','víctimas','Unidad');</t>
  </si>
  <si>
    <t>GR 01</t>
  </si>
  <si>
    <t>GR 02</t>
  </si>
  <si>
    <t>GR 03</t>
  </si>
  <si>
    <t>GR 04</t>
  </si>
  <si>
    <t>GR 05</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</si>
  <si>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</si>
  <si>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</si>
  <si>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</si>
  <si>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</si>
  <si>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</si>
  <si>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</si>
  <si>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</si>
  <si>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</si>
  <si>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</si>
  <si>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</si>
  <si>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</si>
  <si>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</si>
  <si>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</si>
  <si>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</si>
  <si>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</si>
  <si>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</si>
  <si>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</si>
  <si>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</si>
  <si>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</si>
  <si>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</si>
  <si>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</si>
  <si>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</si>
  <si>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</si>
  <si>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</si>
  <si>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</si>
  <si>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</si>
  <si>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</si>
  <si>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</si>
  <si>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</si>
  <si>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</si>
  <si>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</si>
  <si>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</si>
  <si>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</si>
  <si>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</si>
  <si>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</si>
  <si>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</si>
  <si>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</si>
  <si>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</si>
  <si>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</si>
  <si>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</si>
  <si>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</si>
  <si>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</si>
  <si>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</si>
  <si>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</si>
  <si>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</si>
  <si>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</si>
  <si>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</si>
  <si>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</si>
  <si>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</si>
  <si>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</si>
  <si>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</si>
  <si>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</si>
  <si>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</si>
  <si>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</si>
  <si>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</si>
  <si>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</si>
  <si>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</si>
  <si>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</si>
  <si>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</si>
  <si>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</si>
  <si>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</si>
  <si>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</si>
  <si>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</si>
  <si>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</si>
  <si>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</si>
  <si>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</si>
  <si>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</si>
  <si>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</si>
  <si>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</si>
  <si>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</si>
  <si>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</si>
  <si>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</si>
  <si>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</si>
  <si>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</si>
  <si>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</si>
  <si>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</si>
  <si>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</si>
  <si>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</si>
  <si>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</si>
  <si>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</si>
  <si>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</si>
  <si>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</si>
  <si>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</si>
  <si>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</si>
  <si>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</si>
  <si>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</si>
  <si>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</si>
  <si>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</si>
  <si>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</si>
  <si>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</si>
  <si>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</si>
  <si>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</si>
  <si>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</si>
  <si>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</si>
  <si>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</si>
  <si>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</si>
  <si>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</si>
  <si>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</si>
  <si>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</si>
  <si>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</si>
  <si>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</si>
  <si>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</si>
  <si>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</si>
  <si>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</si>
  <si>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</si>
  <si>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</si>
  <si>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</si>
  <si>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</si>
  <si>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</si>
  <si>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</si>
  <si>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</si>
  <si>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</si>
  <si>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</si>
  <si>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</si>
  <si>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</si>
  <si>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</si>
  <si>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</si>
  <si>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</si>
  <si>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</si>
  <si>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</si>
  <si>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</si>
  <si>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</si>
  <si>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</si>
  <si>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</si>
  <si>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</si>
  <si>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</si>
  <si>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</si>
  <si>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</si>
  <si>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</si>
  <si>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</si>
  <si>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</si>
  <si>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</si>
  <si>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</si>
  <si>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</si>
  <si>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</si>
  <si>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</si>
  <si>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</si>
  <si>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</si>
  <si>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</si>
  <si>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</si>
  <si>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</si>
  <si>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</si>
  <si>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</si>
  <si>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</si>
  <si>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</si>
  <si>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</si>
  <si>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</si>
  <si>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</si>
  <si>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</si>
  <si>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</si>
  <si>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</si>
  <si>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</si>
  <si>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</si>
  <si>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</si>
  <si>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</si>
  <si>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</si>
  <si>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</si>
  <si>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</si>
  <si>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</si>
  <si>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</si>
  <si>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</si>
  <si>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</si>
  <si>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</si>
  <si>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</si>
  <si>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</si>
  <si>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</si>
  <si>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</si>
  <si>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</si>
  <si>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</si>
  <si>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</si>
  <si>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</si>
  <si>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</si>
  <si>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</si>
  <si>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</si>
  <si>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</si>
  <si>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</si>
  <si>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</si>
  <si>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</si>
  <si>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</si>
  <si>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</si>
  <si>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</si>
  <si>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</si>
  <si>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</si>
  <si>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</si>
  <si>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</si>
  <si>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</si>
  <si>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</si>
  <si>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</si>
  <si>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</si>
  <si>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</si>
  <si>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</si>
  <si>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</si>
  <si>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</si>
  <si>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</si>
  <si>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</si>
  <si>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</si>
  <si>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</si>
  <si>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</si>
  <si>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</si>
  <si>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</si>
  <si>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</si>
  <si>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</si>
  <si>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</si>
  <si>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</si>
  <si>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</si>
  <si>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</si>
  <si>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</si>
  <si>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</si>
  <si>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</si>
  <si>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</si>
  <si>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</si>
  <si>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</si>
  <si>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</si>
  <si>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</si>
  <si>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</si>
  <si>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</si>
  <si>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</si>
  <si>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</si>
  <si>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</si>
  <si>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</si>
  <si>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</si>
  <si>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</si>
  <si>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</si>
  <si>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</si>
  <si>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</si>
  <si>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</si>
  <si>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</si>
  <si>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</si>
  <si>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</si>
  <si>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</si>
  <si>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</si>
  <si>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</si>
  <si>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</si>
  <si>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</si>
  <si>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</si>
  <si>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</si>
  <si>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</si>
  <si>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</si>
  <si>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</si>
  <si>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</si>
  <si>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</si>
  <si>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</si>
  <si>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https://analytics.zoho.com/open-view/2395394000006706890</t>
  </si>
  <si>
    <t>Id_Región</t>
  </si>
  <si>
    <t>Servicio Nacional de Salud</t>
  </si>
  <si>
    <t>Id_SS</t>
  </si>
  <si>
    <t>Sexo</t>
  </si>
  <si>
    <t>Id_Producto</t>
  </si>
  <si>
    <t>Id_Categoría</t>
  </si>
  <si>
    <t>Cantidad de Atenciones</t>
  </si>
  <si>
    <t>S.S. Arica</t>
  </si>
  <si>
    <t>HOMBRES</t>
  </si>
  <si>
    <t>Abuso Sexual</t>
  </si>
  <si>
    <t>Otra violencia</t>
  </si>
  <si>
    <t>MUJERES</t>
  </si>
  <si>
    <t>S.S. Iquique</t>
  </si>
  <si>
    <t>S.S. Antofagasta</t>
  </si>
  <si>
    <t>S.S. Atacama</t>
  </si>
  <si>
    <t>S.S. Coquimbo</t>
  </si>
  <si>
    <t>S.S. Valparaíso San Antonio</t>
  </si>
  <si>
    <t>S.S. Viña del Mar Quillota</t>
  </si>
  <si>
    <t>S.S. Aconcagua</t>
  </si>
  <si>
    <t>Metropolitana De Santiago</t>
  </si>
  <si>
    <t>S.S. Metropolitano Norte</t>
  </si>
  <si>
    <t>S.S. Metropolitano Occidente</t>
  </si>
  <si>
    <t>S.S. Metropolitano Central</t>
  </si>
  <si>
    <t>S.S. Metropolitano Oriente</t>
  </si>
  <si>
    <t>S.S. Metropolitano Sur</t>
  </si>
  <si>
    <t>S.S. Metropolitano Sur Oriente</t>
  </si>
  <si>
    <t>S.S. Del Libertador B. O´Higgins</t>
  </si>
  <si>
    <t>S.S. Del Maule</t>
  </si>
  <si>
    <t>S.S. Ñuble</t>
  </si>
  <si>
    <t>S.S. Concepción</t>
  </si>
  <si>
    <t>S.S. Arauco</t>
  </si>
  <si>
    <t>S.S. Talcahuano</t>
  </si>
  <si>
    <t>S.S. Biobío</t>
  </si>
  <si>
    <t>S.S. Araucanía Norte</t>
  </si>
  <si>
    <t>S.S. Araucanía Sur</t>
  </si>
  <si>
    <t>S.S. Valdivia</t>
  </si>
  <si>
    <t>S.S. Osorno</t>
  </si>
  <si>
    <t>S.S. Del Reloncaví</t>
  </si>
  <si>
    <t>S.S. Chiloé</t>
  </si>
  <si>
    <t>S.S. Aisén</t>
  </si>
  <si>
    <t>S.S. Magallanes</t>
  </si>
  <si>
    <t>Hombres</t>
  </si>
  <si>
    <t xml:space="preserve">Violencia Física  </t>
  </si>
  <si>
    <t>Libertador B. O´Higgins</t>
  </si>
  <si>
    <t>Los Rios</t>
  </si>
  <si>
    <t>Aisén del Gral.C.Ibañez del Campo</t>
  </si>
  <si>
    <t>Magallanes y de La Antártica chilena</t>
  </si>
  <si>
    <t>II 02</t>
  </si>
  <si>
    <t>II 03</t>
  </si>
  <si>
    <t>Periodo 2010-2016</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</si>
  <si>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</si>
  <si>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</si>
  <si>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</si>
  <si>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</si>
  <si>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</si>
  <si>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</si>
  <si>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</si>
  <si>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</si>
  <si>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</si>
  <si>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</si>
  <si>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</si>
  <si>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</si>
  <si>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</si>
  <si>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</si>
  <si>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</si>
  <si>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</si>
  <si>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</si>
  <si>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</si>
  <si>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</si>
  <si>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</si>
  <si>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</si>
  <si>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</si>
  <si>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</si>
  <si>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</si>
  <si>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</si>
  <si>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</si>
  <si>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</si>
  <si>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</si>
  <si>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</si>
  <si>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</si>
  <si>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</si>
  <si>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</si>
  <si>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</si>
  <si>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</si>
  <si>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</si>
  <si>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</si>
  <si>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</si>
  <si>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</si>
  <si>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</si>
  <si>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</si>
  <si>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</si>
  <si>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</si>
  <si>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</si>
  <si>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</si>
  <si>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</si>
  <si>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</si>
  <si>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</si>
  <si>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</si>
  <si>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</si>
  <si>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</si>
  <si>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</si>
  <si>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</si>
  <si>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</si>
  <si>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</si>
  <si>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</si>
  <si>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</si>
  <si>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</si>
  <si>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</si>
  <si>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</si>
  <si>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</si>
  <si>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</si>
  <si>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</si>
  <si>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</si>
  <si>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</si>
  <si>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</si>
  <si>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</si>
  <si>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</si>
  <si>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</si>
  <si>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</si>
  <si>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</si>
  <si>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</si>
  <si>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</si>
  <si>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</si>
  <si>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</si>
  <si>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</si>
  <si>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</si>
  <si>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</si>
  <si>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</si>
  <si>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</si>
  <si>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</si>
  <si>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</si>
  <si>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</si>
  <si>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</si>
  <si>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</si>
  <si>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</si>
  <si>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</si>
  <si>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</si>
  <si>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</si>
  <si>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</si>
  <si>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</si>
  <si>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</si>
  <si>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</si>
  <si>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</si>
  <si>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</si>
  <si>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</si>
  <si>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</si>
  <si>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</si>
  <si>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</si>
  <si>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</si>
  <si>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</si>
  <si>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</si>
  <si>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</si>
  <si>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</si>
  <si>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</si>
  <si>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</si>
  <si>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</si>
  <si>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</si>
  <si>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</si>
  <si>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</si>
  <si>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</si>
  <si>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</si>
  <si>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</si>
  <si>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</si>
  <si>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</si>
  <si>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</si>
  <si>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</si>
  <si>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</si>
  <si>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</si>
  <si>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</si>
  <si>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</si>
  <si>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</si>
  <si>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</si>
  <si>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</si>
  <si>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</si>
  <si>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</si>
  <si>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</si>
  <si>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</si>
  <si>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</si>
  <si>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</si>
  <si>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</si>
  <si>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</si>
  <si>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</si>
  <si>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</si>
  <si>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</si>
  <si>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</si>
  <si>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</si>
  <si>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</si>
  <si>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</si>
  <si>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</si>
  <si>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</si>
  <si>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</si>
  <si>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</si>
  <si>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</si>
  <si>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</si>
  <si>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</si>
  <si>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</si>
  <si>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</si>
  <si>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</si>
  <si>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</si>
  <si>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</si>
  <si>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</si>
  <si>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atenciones médicas</t>
  </si>
  <si>
    <t>Salud, Atenciones Médicas, Urgencias, Mujeres, Violencia, Género</t>
  </si>
  <si>
    <t>Departamento de Estadísticas e Información de la Salud</t>
  </si>
  <si>
    <t>Servicio Nacional de Salud Aconcagua</t>
  </si>
  <si>
    <t>Servicio Nacional de Salud Aisén</t>
  </si>
  <si>
    <t>Servicio Nacional de Salud Antofagasta</t>
  </si>
  <si>
    <t>Servicio Nacional de Salud Araucanía Norte</t>
  </si>
  <si>
    <t>Servicio Nacional de Salud Araucanía Sur</t>
  </si>
  <si>
    <t>Servicio Nacional de Salud Arauco</t>
  </si>
  <si>
    <t>Servicio Nacional de Salud Arica</t>
  </si>
  <si>
    <t>Servicio Nacional de Salud Atacama</t>
  </si>
  <si>
    <t>Servicio Nacional de Salud Biobío</t>
  </si>
  <si>
    <t>Servicio Nacional de Salud Chiloé</t>
  </si>
  <si>
    <t>Servicio Nacional de Salud Concepción</t>
  </si>
  <si>
    <t>Servicio Nacional de Salud Coquimbo</t>
  </si>
  <si>
    <t>Servicio Nacional de Salud Del Libertador B. O´Higgins</t>
  </si>
  <si>
    <t>Servicio Nacional de Salud Del Maule</t>
  </si>
  <si>
    <t>Servicio Nacional de Salud Del Reloncaví</t>
  </si>
  <si>
    <t>Servicio Nacional de Salud Iquique</t>
  </si>
  <si>
    <t>Servicio Nacional de Salud Magallanes</t>
  </si>
  <si>
    <t>Servicio Nacional de Salud Metropolitano Central</t>
  </si>
  <si>
    <t>Servicio Nacional de Salud Metropolitano Norte</t>
  </si>
  <si>
    <t>Servicio Nacional de Salud Metropolitano Occidente</t>
  </si>
  <si>
    <t>Servicio Nacional de Salud Metropolitano Oriente</t>
  </si>
  <si>
    <t>Servicio Nacional de Salud Metropolitano Sur</t>
  </si>
  <si>
    <t>Servicio Nacional de Salud Metropolitano Sur Oriente</t>
  </si>
  <si>
    <t>Servicio Nacional de Salud Ñuble</t>
  </si>
  <si>
    <t>Servicio Nacional de Salud Osorno</t>
  </si>
  <si>
    <t>Servicio Nacional de Salud Talcahuano</t>
  </si>
  <si>
    <t>Servicio Nacional de Salud Valdivia</t>
  </si>
  <si>
    <t>Servicio Nacional de Salud Valparaíso San Antonio</t>
  </si>
  <si>
    <t>Servicio Nacional de Salud Viña del Mar Quillota</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</si>
  <si>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</si>
  <si>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</si>
  <si>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</si>
  <si>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</si>
  <si>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</si>
  <si>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</si>
  <si>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</si>
  <si>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</si>
  <si>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INSERT INTO temporalidad VALUES (1760,'Último día','Día','Diario','14-6-2021','14-6-2021');</t>
  </si>
  <si>
    <t>INSERT INTO temporalidad VALUES (1761,'Última semana','Semana','Semanal','7-6-2021','14-6-2021');</t>
  </si>
  <si>
    <t>INSERT INTO temporalidad VALUES (1762,'Último mes','Mes','Mensual','15-5-2021','14-6-2021');</t>
  </si>
  <si>
    <t>INSERT INTO temporalidad VALUES (1776,'Periodo 2012-2020','Periodo','Periodo','1-1-2012','31-12-2020');</t>
  </si>
  <si>
    <t>Periodo 2015-2016</t>
  </si>
  <si>
    <t>INSERT INTO temporalidad VALUES (1777,'Periodo 2015-2016','Periodo','Periodo','1-1-2015','31-12-2016');</t>
  </si>
  <si>
    <t>INSERT INTO  VALUES (79,'atenciones médicas','atenciones médicas','Unidad');</t>
  </si>
  <si>
    <t>Atenciones Médicas por Violencia de Género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</si>
</sst>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18"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sz val="11"/>
      <color theme="0"/>
      <name val="Arial"/>
      <family val="2"/>
    </font>
    <font>
      <b/>
      <sz val="12"/>
      <color theme="0"/>
      <name val="Calibri"/>
      <family val="2"/>
      <scheme val="minor"/>
    </font>
    <font>
      <sz val="10"/>
      <name val="Calibri"/>
      <family val="2"/>
      <scheme val="minor"/>
    </font>
  </fonts>
  <fills count="15">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s>
  <borders count="13">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top style="thin">
        <color theme="1"/>
      </top>
      <bottom/>
      <diagonal/>
    </border>
    <border>
      <left/>
      <right style="thin">
        <color theme="1"/>
      </right>
      <top style="thin">
        <color theme="1"/>
      </top>
      <bottom/>
      <diagonal/>
    </border>
    <border>
      <left/>
      <right/>
      <top style="thin">
        <color rgb="FFC00000"/>
      </top>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0" fontId="7" fillId="0" borderId="0" applyNumberFormat="0" applyFill="0" applyBorder="0" applyAlignment="0" applyProtection="0"/>
  </cellStyleXfs>
  <cellXfs count="81">
    <xf numFmtId="0" fontId="0" fillId="0" borderId="0" xfId="0"/>
    <xf numFmtId="0"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0" fillId="0" borderId="0" xfId="0" applyAlignment="1">
      <alignment horizontal="center" vertical="center"/>
    </xf>
    <xf numFmtId="0" fontId="0" fillId="0" borderId="0" xfId="0" applyFill="1" applyAlignment="1">
      <alignment horizontal="center"/>
    </xf>
    <xf numFmtId="0" fontId="0" fillId="0" borderId="0" xfId="0" applyFill="1"/>
    <xf numFmtId="1" fontId="0" fillId="13" borderId="0" xfId="0" applyNumberFormat="1"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14" fillId="5" borderId="7" xfId="0" applyFont="1" applyFill="1" applyBorder="1" applyAlignment="1">
      <alignment vertical="top"/>
    </xf>
    <xf numFmtId="0" fontId="14" fillId="5" borderId="7" xfId="0" applyFont="1" applyFill="1" applyBorder="1" applyAlignment="1">
      <alignment horizontal="left" vertical="top"/>
    </xf>
    <xf numFmtId="0" fontId="14" fillId="5" borderId="7" xfId="0" applyFont="1" applyFill="1" applyBorder="1" applyAlignment="1">
      <alignment horizontal="center"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5" fillId="4" borderId="0" xfId="0" applyFont="1" applyFill="1" applyAlignment="1">
      <alignment horizontal="center" vertical="top"/>
    </xf>
    <xf numFmtId="0" fontId="16" fillId="5" borderId="7" xfId="0" applyFont="1" applyFill="1" applyBorder="1" applyAlignment="1">
      <alignment vertical="top"/>
    </xf>
    <xf numFmtId="0" fontId="15" fillId="4" borderId="0" xfId="0" applyFont="1" applyFill="1" applyAlignment="1">
      <alignment horizontal="left" vertical="top" wrapText="1"/>
    </xf>
    <xf numFmtId="0" fontId="14"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0" fontId="0" fillId="0" borderId="9" xfId="0" applyFont="1" applyBorder="1"/>
    <xf numFmtId="0" fontId="0" fillId="0" borderId="10" xfId="0" applyFont="1" applyBorder="1"/>
    <xf numFmtId="0" fontId="2" fillId="4" borderId="1"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0" fillId="0" borderId="1" xfId="0" applyFont="1" applyBorder="1" applyAlignment="1">
      <alignment horizontal="center"/>
    </xf>
    <xf numFmtId="0" fontId="2" fillId="5" borderId="1"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0" xfId="0" applyFont="1" applyFill="1" applyBorder="1" applyAlignment="1">
      <alignment horizontal="center" vertical="center" wrapText="1"/>
    </xf>
    <xf numFmtId="0" fontId="12" fillId="0" borderId="5" xfId="0" applyFont="1" applyFill="1" applyBorder="1" applyAlignment="1">
      <alignment horizontal="center" vertical="top"/>
    </xf>
    <xf numFmtId="0" fontId="0" fillId="0" borderId="0" xfId="0" applyBorder="1" applyAlignment="1"/>
    <xf numFmtId="0" fontId="12" fillId="0" borderId="8" xfId="0" applyFont="1" applyFill="1" applyBorder="1" applyAlignment="1">
      <alignment horizontal="center" vertical="top"/>
    </xf>
    <xf numFmtId="0" fontId="12" fillId="0" borderId="5" xfId="0" applyFont="1" applyFill="1" applyBorder="1" applyAlignment="1">
      <alignment horizontal="left" vertical="top" wrapText="1"/>
    </xf>
    <xf numFmtId="0" fontId="6" fillId="0" borderId="11" xfId="0" applyFont="1" applyBorder="1" applyAlignment="1">
      <alignment horizontal="left" vertical="top" wrapText="1"/>
    </xf>
    <xf numFmtId="0" fontId="0" fillId="13" borderId="0" xfId="0" applyFill="1" applyAlignment="1"/>
    <xf numFmtId="0" fontId="12" fillId="0" borderId="2" xfId="0" applyFont="1" applyFill="1" applyBorder="1" applyAlignment="1">
      <alignment horizontal="center" vertical="top"/>
    </xf>
    <xf numFmtId="0" fontId="12" fillId="0" borderId="2" xfId="0" applyFont="1" applyFill="1" applyBorder="1" applyAlignment="1">
      <alignment horizontal="left" vertical="top" wrapText="1"/>
    </xf>
    <xf numFmtId="0" fontId="12" fillId="0" borderId="8" xfId="0" applyFont="1" applyFill="1" applyBorder="1" applyAlignment="1">
      <alignment horizontal="left" vertical="top" wrapText="1"/>
    </xf>
    <xf numFmtId="0" fontId="13" fillId="0" borderId="8" xfId="0" applyFont="1" applyFill="1" applyBorder="1" applyAlignment="1">
      <alignment horizontal="center" vertical="top"/>
    </xf>
    <xf numFmtId="0" fontId="12" fillId="0" borderId="5" xfId="0" applyFont="1" applyFill="1" applyBorder="1" applyAlignment="1">
      <alignment vertical="top"/>
    </xf>
    <xf numFmtId="0" fontId="12" fillId="0" borderId="5" xfId="0" applyFont="1" applyFill="1" applyBorder="1" applyAlignment="1">
      <alignment horizontal="left" vertical="top"/>
    </xf>
    <xf numFmtId="0" fontId="12" fillId="0" borderId="6" xfId="0" applyFont="1" applyFill="1" applyBorder="1" applyAlignment="1">
      <alignment horizontal="left" vertical="top" wrapText="1"/>
    </xf>
    <xf numFmtId="0" fontId="13" fillId="0" borderId="2" xfId="0" applyFont="1" applyFill="1" applyBorder="1" applyAlignment="1">
      <alignment horizontal="center" vertical="top"/>
    </xf>
    <xf numFmtId="0" fontId="7" fillId="0" borderId="2" xfId="1" applyFont="1" applyFill="1" applyBorder="1" applyAlignment="1">
      <alignment horizontal="left" vertical="top"/>
    </xf>
    <xf numFmtId="0" fontId="0" fillId="0" borderId="0" xfId="0" applyFill="1" applyAlignment="1"/>
    <xf numFmtId="0" fontId="12" fillId="0" borderId="2" xfId="0" applyFont="1" applyFill="1" applyBorder="1" applyAlignment="1">
      <alignment horizontal="left" vertical="top"/>
    </xf>
    <xf numFmtId="0" fontId="7" fillId="0" borderId="8" xfId="1" applyFont="1" applyFill="1" applyBorder="1" applyAlignment="1">
      <alignment horizontal="left" vertical="top" wrapText="1"/>
    </xf>
    <xf numFmtId="0" fontId="12" fillId="0" borderId="12" xfId="0" applyFont="1" applyFill="1" applyBorder="1" applyAlignment="1">
      <alignment horizontal="left" vertical="top" wrapText="1"/>
    </xf>
    <xf numFmtId="0" fontId="12" fillId="0" borderId="0" xfId="0" applyFont="1" applyFill="1" applyAlignment="1"/>
    <xf numFmtId="0" fontId="17" fillId="0" borderId="2" xfId="0" applyFont="1" applyFill="1" applyBorder="1" applyAlignment="1">
      <alignment horizontal="left" vertical="top"/>
    </xf>
    <xf numFmtId="0" fontId="17" fillId="0" borderId="2" xfId="0" applyFont="1" applyFill="1" applyBorder="1" applyAlignment="1">
      <alignment horizontal="center" vertical="top"/>
    </xf>
    <xf numFmtId="14" fontId="17" fillId="0" borderId="2" xfId="0" applyNumberFormat="1" applyFont="1" applyFill="1" applyBorder="1" applyAlignment="1">
      <alignment horizontal="center" vertical="top"/>
    </xf>
    <xf numFmtId="0" fontId="12" fillId="0" borderId="0" xfId="0" applyFont="1" applyFill="1" applyAlignment="1">
      <alignment wrapText="1"/>
    </xf>
    <xf numFmtId="14" fontId="0" fillId="0" borderId="0" xfId="0" applyNumberFormat="1"/>
  </cellXfs>
  <cellStyles count="2">
    <cellStyle name="Hipervínculo" xfId="1" builtinId="8"/>
    <cellStyle name="Normal" xfId="0" builtinId="0"/>
  </cellStyles>
  <dxfs count="3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7.xml"/><Relationship Id="rId39" Type="http://schemas.openxmlformats.org/officeDocument/2006/relationships/customXml" Target="../customXml/item1.xml"/><Relationship Id="rId21" Type="http://schemas.microsoft.com/office/2007/relationships/slicerCache" Target="slicerCaches/slicerCache2.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6.xml"/><Relationship Id="rId33" Type="http://schemas.openxmlformats.org/officeDocument/2006/relationships/theme" Target="theme/theme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29"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32" Type="http://schemas.microsoft.com/office/2007/relationships/slicerCache" Target="slicerCaches/slicerCache13.xml"/><Relationship Id="rId37"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microsoft.com/office/2007/relationships/slicerCache" Target="slicerCaches/slicerCache9.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microsoft.com/office/2007/relationships/slicerCache" Target="slicerCaches/slicerCache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microsoft.com/office/2007/relationships/slicerCache" Target="slicerCaches/slicerCache8.xml"/><Relationship Id="rId30" Type="http://schemas.microsoft.com/office/2007/relationships/slicerCache" Target="slicerCaches/slicerCache11.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184150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488950</xdr:colOff>
      <xdr:row>0</xdr:row>
      <xdr:rowOff>1</xdr:rowOff>
    </xdr:from>
    <xdr:to>
      <xdr:col>5</xdr:col>
      <xdr:colOff>946785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229870</xdr:colOff>
      <xdr:row>0</xdr:row>
      <xdr:rowOff>15240</xdr:rowOff>
    </xdr:from>
    <xdr:to>
      <xdr:col>4</xdr:col>
      <xdr:colOff>2821940</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2</xdr:col>
      <xdr:colOff>1936750</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855980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924560</xdr:colOff>
      <xdr:row>0</xdr:row>
      <xdr:rowOff>22861</xdr:rowOff>
    </xdr:from>
    <xdr:to>
      <xdr:col>3</xdr:col>
      <xdr:colOff>716280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325120</xdr:colOff>
      <xdr:row>0</xdr:row>
      <xdr:rowOff>22860</xdr:rowOff>
    </xdr:from>
    <xdr:to>
      <xdr:col>5</xdr:col>
      <xdr:colOff>1254760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1445260</xdr:colOff>
      <xdr:row>0</xdr:row>
      <xdr:rowOff>1</xdr:rowOff>
    </xdr:from>
    <xdr:to>
      <xdr:col>8</xdr:col>
      <xdr:colOff>3784600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8814004633" createdVersion="7" refreshedVersion="7" minRefreshableVersion="3" recordCount="676" xr:uid="{6FA869A2-530A-4ECF-B6B6-258A5C5A12BC}">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u="1"/>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OLINA MARIÓ CEBALLOS" refreshedDate="44360.53903634259" createdVersion="7" refreshedVersion="7" minRefreshableVersion="3" recordCount="1585" xr:uid="{FA3DBFBC-D95B-CC44-A520-2F4A77641C11}">
  <cacheSource type="worksheet">
    <worksheetSource ref="A1:K1586" sheet="BD"/>
  </cacheSource>
  <cacheFields count="11">
    <cacheField name="Región" numFmtId="1">
      <sharedItems count="31">
        <s v="Arica y Parinacota"/>
        <s v="Tarapacá"/>
        <s v="Antofagasta"/>
        <s v="Atacama"/>
        <s v="Coquimbo"/>
        <s v="Valparaíso"/>
        <s v="Metropolitana De Santiago"/>
        <s v="Libertador B. O´Higgins"/>
        <s v="Maule"/>
        <s v="Ñuble"/>
        <s v="Biobío"/>
        <s v="La Araucanía"/>
        <s v="Los Rios"/>
        <s v="Los Lagos"/>
        <s v="Aisén del Gral.C.Ibañez del Campo"/>
        <s v="Magallanes y de La Antártica chilena"/>
        <s v="De La Araucanía" u="1"/>
        <s v="De Tarapacá" u="1"/>
        <s v="Del Maule" u="1"/>
        <s v="Del Biobío" u="1"/>
        <s v="De Aisén del Gral.C.Ibañez del Campo" u="1"/>
        <s v="De Coquimbo" u="1"/>
        <s v="De Arica y Parinacota" u="1"/>
        <s v="De Los Lagos" u="1"/>
        <s v="De Ñuble" u="1"/>
        <s v="Del Libertador B. O´Higgins" u="1"/>
        <s v="De Magallanes y de La Antártica chilena" u="1"/>
        <s v="De Los Rios" u="1"/>
        <s v="De Valparaíso" u="1"/>
        <s v="De Atacama" u="1"/>
        <s v="De Antofagasta" u="1"/>
      </sharedItems>
    </cacheField>
    <cacheField name="Id_Región" numFmtId="0">
      <sharedItems containsSemiMixedTypes="0" containsString="0" containsNumber="1" containsInteger="1" minValue="1" maxValue="16" count="16">
        <n v="15"/>
        <n v="1"/>
        <n v="2"/>
        <n v="3"/>
        <n v="4"/>
        <n v="5"/>
        <n v="13"/>
        <n v="6"/>
        <n v="7"/>
        <n v="16"/>
        <n v="8"/>
        <n v="9"/>
        <n v="14"/>
        <n v="10"/>
        <n v="11"/>
        <n v="12"/>
      </sharedItems>
    </cacheField>
    <cacheField name="Servicio Nacional de Salud" numFmtId="0">
      <sharedItems/>
    </cacheField>
    <cacheField name="Id_SS" numFmtId="0">
      <sharedItems containsSemiMixedTypes="0" containsString="0" containsNumber="1" containsInteger="1" minValue="1" maxValue="29"/>
    </cacheField>
    <cacheField name="Sexo" numFmtId="0">
      <sharedItems/>
    </cacheField>
    <cacheField name="Id_Producto" numFmtId="0">
      <sharedItems containsSemiMixedTypes="0" containsString="0" containsNumber="1" containsInteger="1" minValue="270107" maxValue="270107"/>
    </cacheField>
    <cacheField name="Producto" numFmtId="0">
      <sharedItems/>
    </cacheField>
    <cacheField name="Id_Categoría" numFmtId="0">
      <sharedItems containsSemiMixedTypes="0" containsString="0" containsNumber="1" containsInteger="1" minValue="270107001" maxValue="270107007"/>
    </cacheField>
    <cacheField name="Categoría" numFmtId="0">
      <sharedItems/>
    </cacheField>
    <cacheField name="Cantidad de Atenciones" numFmtId="0">
      <sharedItems containsString="0" containsBlank="1" containsNumber="1" containsInteger="1" minValue="0" maxValue="4536"/>
    </cacheField>
    <cacheField name="Año" numFmtId="0">
      <sharedItems containsSemiMixedTypes="0" containsString="0" containsNumber="1" containsInteger="1" minValue="2010" maxValue="20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5">
  <r>
    <x v="0"/>
    <x v="0"/>
    <s v="S.S. Arica"/>
    <n v="7"/>
    <s v="HOMBRES"/>
    <n v="270107"/>
    <s v="Atenciones médicas"/>
    <n v="270107001"/>
    <s v="Atención por violación (con entrega de anticoncepción de emergencia)"/>
    <n v="0"/>
    <n v="2010"/>
  </r>
  <r>
    <x v="0"/>
    <x v="0"/>
    <s v="S.S. Arica"/>
    <n v="7"/>
    <s v="HOMBRES"/>
    <n v="270107"/>
    <s v="Atenciones médicas"/>
    <n v="270107002"/>
    <s v="Atención por violación (sin entrega de anticoncepción de emergencia )"/>
    <n v="0"/>
    <n v="2010"/>
  </r>
  <r>
    <x v="0"/>
    <x v="0"/>
    <s v="S.S. Arica"/>
    <n v="7"/>
    <s v="HOMBRES"/>
    <n v="270107"/>
    <s v="Atenciones médicas"/>
    <n v="270107003"/>
    <s v="Estupro"/>
    <n v="0"/>
    <n v="2010"/>
  </r>
  <r>
    <x v="0"/>
    <x v="0"/>
    <s v="S.S. Arica"/>
    <n v="7"/>
    <s v="HOMBRES"/>
    <n v="270107"/>
    <s v="Atenciones médicas"/>
    <n v="270107004"/>
    <s v="Abuso Sexual"/>
    <n v="0"/>
    <n v="2010"/>
  </r>
  <r>
    <x v="0"/>
    <x v="0"/>
    <s v="S.S. Arica"/>
    <n v="7"/>
    <s v="HOMBRES"/>
    <n v="270107"/>
    <s v="Atenciones médicas"/>
    <n v="270107005"/>
    <s v="Otra violencia"/>
    <n v="26"/>
    <n v="2010"/>
  </r>
  <r>
    <x v="0"/>
    <x v="0"/>
    <s v="S.S. Arica"/>
    <n v="7"/>
    <s v="MUJERES"/>
    <n v="270107"/>
    <s v="Atenciones médicas"/>
    <n v="270107001"/>
    <s v="Atención por violación (con entrega de anticoncepción de emergencia)"/>
    <n v="16"/>
    <n v="2010"/>
  </r>
  <r>
    <x v="0"/>
    <x v="0"/>
    <s v="S.S. Arica"/>
    <n v="7"/>
    <s v="MUJERES"/>
    <n v="270107"/>
    <s v="Atenciones médicas"/>
    <n v="270107002"/>
    <s v="Atención por violación (sin entrega de anticoncepción de emergencia )"/>
    <n v="2"/>
    <n v="2010"/>
  </r>
  <r>
    <x v="0"/>
    <x v="0"/>
    <s v="S.S. Arica"/>
    <n v="7"/>
    <s v="MUJERES"/>
    <n v="270107"/>
    <s v="Atenciones médicas"/>
    <n v="270107003"/>
    <s v="Estupro"/>
    <n v="0"/>
    <n v="2010"/>
  </r>
  <r>
    <x v="0"/>
    <x v="0"/>
    <s v="S.S. Arica"/>
    <n v="7"/>
    <s v="MUJERES"/>
    <n v="270107"/>
    <s v="Atenciones médicas"/>
    <n v="270107004"/>
    <s v="Abuso Sexual"/>
    <n v="1"/>
    <n v="2010"/>
  </r>
  <r>
    <x v="0"/>
    <x v="0"/>
    <s v="S.S. Arica"/>
    <n v="7"/>
    <s v="MUJERES"/>
    <n v="270107"/>
    <s v="Atenciones médicas"/>
    <n v="270107005"/>
    <s v="Otra violencia"/>
    <n v="134"/>
    <n v="2010"/>
  </r>
  <r>
    <x v="1"/>
    <x v="1"/>
    <s v="S.S. Iquique"/>
    <n v="16"/>
    <s v="HOMBRES"/>
    <n v="270107"/>
    <s v="Atenciones médicas"/>
    <n v="270107001"/>
    <s v="Atención por violación (con entrega de anticoncepción de emergencia)"/>
    <n v="0"/>
    <n v="2010"/>
  </r>
  <r>
    <x v="1"/>
    <x v="1"/>
    <s v="S.S. Iquique"/>
    <n v="16"/>
    <s v="HOMBRES"/>
    <n v="270107"/>
    <s v="Atenciones médicas"/>
    <n v="270107002"/>
    <s v="Atención por violación (sin entrega de anticoncepción de emergencia )"/>
    <n v="0"/>
    <n v="2010"/>
  </r>
  <r>
    <x v="1"/>
    <x v="1"/>
    <s v="S.S. Iquique"/>
    <n v="16"/>
    <s v="HOMBRES"/>
    <n v="270107"/>
    <s v="Atenciones médicas"/>
    <n v="270107003"/>
    <s v="Estupro"/>
    <n v="0"/>
    <n v="2010"/>
  </r>
  <r>
    <x v="1"/>
    <x v="1"/>
    <s v="S.S. Iquique"/>
    <n v="16"/>
    <s v="HOMBRES"/>
    <n v="270107"/>
    <s v="Atenciones médicas"/>
    <n v="270107004"/>
    <s v="Abuso Sexual"/>
    <n v="1"/>
    <n v="2010"/>
  </r>
  <r>
    <x v="1"/>
    <x v="1"/>
    <s v="S.S. Iquique"/>
    <n v="16"/>
    <s v="HOMBRES"/>
    <n v="270107"/>
    <s v="Atenciones médicas"/>
    <n v="270107005"/>
    <s v="Otra violencia"/>
    <n v="118"/>
    <n v="2010"/>
  </r>
  <r>
    <x v="1"/>
    <x v="1"/>
    <s v="S.S. Iquique"/>
    <n v="16"/>
    <s v="MUJERES"/>
    <n v="270107"/>
    <s v="Atenciones médicas"/>
    <n v="270107001"/>
    <s v="Atención por violación (con entrega de anticoncepción de emergencia)"/>
    <n v="0"/>
    <n v="2010"/>
  </r>
  <r>
    <x v="1"/>
    <x v="1"/>
    <s v="S.S. Iquique"/>
    <n v="16"/>
    <s v="MUJERES"/>
    <n v="270107"/>
    <s v="Atenciones médicas"/>
    <n v="270107002"/>
    <s v="Atención por violación (sin entrega de anticoncepción de emergencia )"/>
    <n v="0"/>
    <n v="2010"/>
  </r>
  <r>
    <x v="1"/>
    <x v="1"/>
    <s v="S.S. Iquique"/>
    <n v="16"/>
    <s v="MUJERES"/>
    <n v="270107"/>
    <s v="Atenciones médicas"/>
    <n v="270107003"/>
    <s v="Estupro"/>
    <n v="0"/>
    <n v="2010"/>
  </r>
  <r>
    <x v="1"/>
    <x v="1"/>
    <s v="S.S. Iquique"/>
    <n v="16"/>
    <s v="MUJERES"/>
    <n v="270107"/>
    <s v="Atenciones médicas"/>
    <n v="270107004"/>
    <s v="Abuso Sexual"/>
    <n v="0"/>
    <n v="2010"/>
  </r>
  <r>
    <x v="1"/>
    <x v="1"/>
    <s v="S.S. Iquique"/>
    <n v="16"/>
    <s v="MUJERES"/>
    <n v="270107"/>
    <s v="Atenciones médicas"/>
    <n v="270107005"/>
    <s v="Otra violencia"/>
    <n v="467"/>
    <n v="2010"/>
  </r>
  <r>
    <x v="2"/>
    <x v="2"/>
    <s v="S.S. Antofagasta"/>
    <n v="3"/>
    <s v="HOMBRES"/>
    <n v="270107"/>
    <s v="Atenciones médicas"/>
    <n v="270107001"/>
    <s v="Atención por violación (con entrega de anticoncepción de emergencia)"/>
    <n v="0"/>
    <n v="2010"/>
  </r>
  <r>
    <x v="2"/>
    <x v="2"/>
    <s v="S.S. Antofagasta"/>
    <n v="3"/>
    <s v="HOMBRES"/>
    <n v="270107"/>
    <s v="Atenciones médicas"/>
    <n v="270107002"/>
    <s v="Atención por violación (sin entrega de anticoncepción de emergencia )"/>
    <n v="43"/>
    <n v="2010"/>
  </r>
  <r>
    <x v="2"/>
    <x v="2"/>
    <s v="S.S. Antofagasta"/>
    <n v="3"/>
    <s v="HOMBRES"/>
    <n v="270107"/>
    <s v="Atenciones médicas"/>
    <n v="270107003"/>
    <s v="Estupro"/>
    <n v="0"/>
    <n v="2010"/>
  </r>
  <r>
    <x v="2"/>
    <x v="2"/>
    <s v="S.S. Antofagasta"/>
    <n v="3"/>
    <s v="HOMBRES"/>
    <n v="270107"/>
    <s v="Atenciones médicas"/>
    <n v="270107004"/>
    <s v="Abuso Sexual"/>
    <n v="1"/>
    <n v="2010"/>
  </r>
  <r>
    <x v="2"/>
    <x v="2"/>
    <s v="S.S. Antofagasta"/>
    <n v="3"/>
    <s v="HOMBRES"/>
    <n v="270107"/>
    <s v="Atenciones médicas"/>
    <n v="270107005"/>
    <s v="Otra violencia"/>
    <n v="637"/>
    <n v="2010"/>
  </r>
  <r>
    <x v="2"/>
    <x v="2"/>
    <s v="S.S. Antofagasta"/>
    <n v="3"/>
    <s v="MUJERES"/>
    <n v="270107"/>
    <s v="Atenciones médicas"/>
    <n v="270107001"/>
    <s v="Atención por violación (con entrega de anticoncepción de emergencia)"/>
    <n v="0"/>
    <n v="2010"/>
  </r>
  <r>
    <x v="2"/>
    <x v="2"/>
    <s v="S.S. Antofagasta"/>
    <n v="3"/>
    <s v="MUJERES"/>
    <n v="270107"/>
    <s v="Atenciones médicas"/>
    <n v="270107002"/>
    <s v="Atención por violación (sin entrega de anticoncepción de emergencia )"/>
    <n v="91"/>
    <n v="2010"/>
  </r>
  <r>
    <x v="2"/>
    <x v="2"/>
    <s v="S.S. Antofagasta"/>
    <n v="3"/>
    <s v="MUJERES"/>
    <n v="270107"/>
    <s v="Atenciones médicas"/>
    <n v="270107003"/>
    <s v="Estupro"/>
    <n v="0"/>
    <n v="2010"/>
  </r>
  <r>
    <x v="2"/>
    <x v="2"/>
    <s v="S.S. Antofagasta"/>
    <n v="3"/>
    <s v="MUJERES"/>
    <n v="270107"/>
    <s v="Atenciones médicas"/>
    <n v="270107004"/>
    <s v="Abuso Sexual"/>
    <n v="5"/>
    <n v="2010"/>
  </r>
  <r>
    <x v="2"/>
    <x v="2"/>
    <s v="S.S. Antofagasta"/>
    <n v="3"/>
    <s v="MUJERES"/>
    <n v="270107"/>
    <s v="Atenciones médicas"/>
    <n v="270107005"/>
    <s v="Otra violencia"/>
    <n v="1178"/>
    <n v="2010"/>
  </r>
  <r>
    <x v="3"/>
    <x v="3"/>
    <s v="S.S. Atacama"/>
    <n v="8"/>
    <s v="HOMBRES"/>
    <n v="270107"/>
    <s v="Atenciones médicas"/>
    <n v="270107001"/>
    <s v="Atención por violación (con entrega de anticoncepción de emergencia)"/>
    <n v="0"/>
    <n v="2010"/>
  </r>
  <r>
    <x v="3"/>
    <x v="3"/>
    <s v="S.S. Atacama"/>
    <n v="8"/>
    <s v="HOMBRES"/>
    <n v="270107"/>
    <s v="Atenciones médicas"/>
    <n v="270107002"/>
    <s v="Atención por violación (sin entrega de anticoncepción de emergencia )"/>
    <n v="1"/>
    <n v="2010"/>
  </r>
  <r>
    <x v="3"/>
    <x v="3"/>
    <s v="S.S. Atacama"/>
    <n v="8"/>
    <s v="HOMBRES"/>
    <n v="270107"/>
    <s v="Atenciones médicas"/>
    <n v="270107003"/>
    <s v="Estupro"/>
    <n v="0"/>
    <n v="2010"/>
  </r>
  <r>
    <x v="3"/>
    <x v="3"/>
    <s v="S.S. Atacama"/>
    <n v="8"/>
    <s v="HOMBRES"/>
    <n v="270107"/>
    <s v="Atenciones médicas"/>
    <n v="270107004"/>
    <s v="Abuso Sexual"/>
    <n v="0"/>
    <n v="2010"/>
  </r>
  <r>
    <x v="3"/>
    <x v="3"/>
    <s v="S.S. Atacama"/>
    <n v="8"/>
    <s v="HOMBRES"/>
    <n v="270107"/>
    <s v="Atenciones médicas"/>
    <n v="270107005"/>
    <s v="Otra violencia"/>
    <n v="232"/>
    <n v="2010"/>
  </r>
  <r>
    <x v="3"/>
    <x v="3"/>
    <s v="S.S. Atacama"/>
    <n v="8"/>
    <s v="MUJERES"/>
    <n v="270107"/>
    <s v="Atenciones médicas"/>
    <n v="270107001"/>
    <s v="Atención por violación (con entrega de anticoncepción de emergencia)"/>
    <n v="0"/>
    <n v="2010"/>
  </r>
  <r>
    <x v="3"/>
    <x v="3"/>
    <s v="S.S. Atacama"/>
    <n v="8"/>
    <s v="MUJERES"/>
    <n v="270107"/>
    <s v="Atenciones médicas"/>
    <n v="270107002"/>
    <s v="Atención por violación (sin entrega de anticoncepción de emergencia )"/>
    <n v="1"/>
    <n v="2010"/>
  </r>
  <r>
    <x v="3"/>
    <x v="3"/>
    <s v="S.S. Atacama"/>
    <n v="8"/>
    <s v="MUJERES"/>
    <n v="270107"/>
    <s v="Atenciones médicas"/>
    <n v="270107003"/>
    <s v="Estupro"/>
    <n v="1"/>
    <n v="2010"/>
  </r>
  <r>
    <x v="3"/>
    <x v="3"/>
    <s v="S.S. Atacama"/>
    <n v="8"/>
    <s v="MUJERES"/>
    <n v="270107"/>
    <s v="Atenciones médicas"/>
    <n v="270107004"/>
    <s v="Abuso Sexual"/>
    <n v="2"/>
    <n v="2010"/>
  </r>
  <r>
    <x v="3"/>
    <x v="3"/>
    <s v="S.S. Atacama"/>
    <n v="8"/>
    <s v="MUJERES"/>
    <n v="270107"/>
    <s v="Atenciones médicas"/>
    <n v="270107005"/>
    <s v="Otra violencia"/>
    <n v="465"/>
    <n v="2010"/>
  </r>
  <r>
    <x v="4"/>
    <x v="4"/>
    <s v="S.S. Coquimbo"/>
    <n v="12"/>
    <s v="HOMBRES"/>
    <n v="270107"/>
    <s v="Atenciones médicas"/>
    <n v="270107001"/>
    <s v="Atención por violación (con entrega de anticoncepción de emergencia)"/>
    <n v="0"/>
    <n v="2010"/>
  </r>
  <r>
    <x v="4"/>
    <x v="4"/>
    <s v="S.S. Coquimbo"/>
    <n v="12"/>
    <s v="HOMBRES"/>
    <n v="270107"/>
    <s v="Atenciones médicas"/>
    <n v="270107002"/>
    <s v="Atención por violación (sin entrega de anticoncepción de emergencia )"/>
    <n v="1"/>
    <n v="2010"/>
  </r>
  <r>
    <x v="4"/>
    <x v="4"/>
    <s v="S.S. Coquimbo"/>
    <n v="12"/>
    <s v="HOMBRES"/>
    <n v="270107"/>
    <s v="Atenciones médicas"/>
    <n v="270107003"/>
    <s v="Estupro"/>
    <n v="0"/>
    <n v="2010"/>
  </r>
  <r>
    <x v="4"/>
    <x v="4"/>
    <s v="S.S. Coquimbo"/>
    <n v="12"/>
    <s v="HOMBRES"/>
    <n v="270107"/>
    <s v="Atenciones médicas"/>
    <n v="270107004"/>
    <s v="Abuso Sexual"/>
    <n v="7"/>
    <n v="2010"/>
  </r>
  <r>
    <x v="4"/>
    <x v="4"/>
    <s v="S.S. Coquimbo"/>
    <n v="12"/>
    <s v="HOMBRES"/>
    <n v="270107"/>
    <s v="Atenciones médicas"/>
    <n v="270107005"/>
    <s v="Otra violencia"/>
    <n v="1093"/>
    <n v="2010"/>
  </r>
  <r>
    <x v="4"/>
    <x v="4"/>
    <s v="S.S. Coquimbo"/>
    <n v="12"/>
    <s v="MUJERES"/>
    <n v="270107"/>
    <s v="Atenciones médicas"/>
    <n v="270107001"/>
    <s v="Atención por violación (con entrega de anticoncepción de emergencia)"/>
    <n v="11"/>
    <n v="2010"/>
  </r>
  <r>
    <x v="4"/>
    <x v="4"/>
    <s v="S.S. Coquimbo"/>
    <n v="12"/>
    <s v="MUJERES"/>
    <n v="270107"/>
    <s v="Atenciones médicas"/>
    <n v="270107002"/>
    <s v="Atención por violación (sin entrega de anticoncepción de emergencia )"/>
    <n v="25"/>
    <n v="2010"/>
  </r>
  <r>
    <x v="4"/>
    <x v="4"/>
    <s v="S.S. Coquimbo"/>
    <n v="12"/>
    <s v="MUJERES"/>
    <n v="270107"/>
    <s v="Atenciones médicas"/>
    <n v="270107003"/>
    <s v="Estupro"/>
    <n v="3"/>
    <n v="2010"/>
  </r>
  <r>
    <x v="4"/>
    <x v="4"/>
    <s v="S.S. Coquimbo"/>
    <n v="12"/>
    <s v="MUJERES"/>
    <n v="270107"/>
    <s v="Atenciones médicas"/>
    <n v="270107004"/>
    <s v="Abuso Sexual"/>
    <n v="27"/>
    <n v="2010"/>
  </r>
  <r>
    <x v="4"/>
    <x v="4"/>
    <s v="S.S. Coquimbo"/>
    <n v="12"/>
    <s v="MUJERES"/>
    <n v="270107"/>
    <s v="Atenciones médicas"/>
    <n v="270107005"/>
    <s v="Otra violencia"/>
    <n v="911"/>
    <n v="2010"/>
  </r>
  <r>
    <x v="5"/>
    <x v="5"/>
    <s v="S.S. Valparaíso San Antonio"/>
    <n v="28"/>
    <s v="HOMBRES"/>
    <n v="270107"/>
    <s v="Atenciones médicas"/>
    <n v="270107001"/>
    <s v="Atención por violación (con entrega de anticoncepción de emergencia)"/>
    <n v="0"/>
    <n v="2010"/>
  </r>
  <r>
    <x v="5"/>
    <x v="5"/>
    <s v="S.S. Valparaíso San Antonio"/>
    <n v="28"/>
    <s v="HOMBRES"/>
    <n v="270107"/>
    <s v="Atenciones médicas"/>
    <n v="270107002"/>
    <s v="Atención por violación (sin entrega de anticoncepción de emergencia )"/>
    <n v="0"/>
    <n v="2010"/>
  </r>
  <r>
    <x v="5"/>
    <x v="5"/>
    <s v="S.S. Valparaíso San Antonio"/>
    <n v="28"/>
    <s v="HOMBRES"/>
    <n v="270107"/>
    <s v="Atenciones médicas"/>
    <n v="270107003"/>
    <s v="Estupro"/>
    <n v="0"/>
    <n v="2010"/>
  </r>
  <r>
    <x v="5"/>
    <x v="5"/>
    <s v="S.S. Valparaíso San Antonio"/>
    <n v="28"/>
    <s v="HOMBRES"/>
    <n v="270107"/>
    <s v="Atenciones médicas"/>
    <n v="270107004"/>
    <s v="Abuso Sexual"/>
    <n v="1"/>
    <n v="2010"/>
  </r>
  <r>
    <x v="5"/>
    <x v="5"/>
    <s v="S.S. Valparaíso San Antonio"/>
    <n v="28"/>
    <s v="HOMBRES"/>
    <n v="270107"/>
    <s v="Atenciones médicas"/>
    <n v="270107005"/>
    <s v="Otra violencia"/>
    <n v="210"/>
    <n v="2010"/>
  </r>
  <r>
    <x v="5"/>
    <x v="5"/>
    <s v="S.S. Valparaíso San Antonio"/>
    <n v="28"/>
    <s v="MUJERES"/>
    <n v="270107"/>
    <s v="Atenciones médicas"/>
    <n v="270107001"/>
    <s v="Atención por violación (con entrega de anticoncepción de emergencia)"/>
    <n v="23"/>
    <n v="2010"/>
  </r>
  <r>
    <x v="5"/>
    <x v="5"/>
    <s v="S.S. Valparaíso San Antonio"/>
    <n v="28"/>
    <s v="MUJERES"/>
    <n v="270107"/>
    <s v="Atenciones médicas"/>
    <n v="270107002"/>
    <s v="Atención por violación (sin entrega de anticoncepción de emergencia )"/>
    <n v="21"/>
    <n v="2010"/>
  </r>
  <r>
    <x v="5"/>
    <x v="5"/>
    <s v="S.S. Valparaíso San Antonio"/>
    <n v="28"/>
    <s v="MUJERES"/>
    <n v="270107"/>
    <s v="Atenciones médicas"/>
    <n v="270107003"/>
    <s v="Estupro"/>
    <n v="2"/>
    <n v="2010"/>
  </r>
  <r>
    <x v="5"/>
    <x v="5"/>
    <s v="S.S. Valparaíso San Antonio"/>
    <n v="28"/>
    <s v="MUJERES"/>
    <n v="270107"/>
    <s v="Atenciones médicas"/>
    <n v="270107004"/>
    <s v="Abuso Sexual"/>
    <n v="38"/>
    <n v="2010"/>
  </r>
  <r>
    <x v="5"/>
    <x v="5"/>
    <s v="S.S. Valparaíso San Antonio"/>
    <n v="28"/>
    <s v="MUJERES"/>
    <n v="270107"/>
    <s v="Atenciones médicas"/>
    <n v="270107005"/>
    <s v="Otra violencia"/>
    <n v="385"/>
    <n v="2010"/>
  </r>
  <r>
    <x v="5"/>
    <x v="5"/>
    <s v="S.S. Viña del Mar Quillota"/>
    <n v="29"/>
    <s v="HOMBRES"/>
    <n v="270107"/>
    <s v="Atenciones médicas"/>
    <n v="270107001"/>
    <s v="Atención por violación (con entrega de anticoncepción de emergencia)"/>
    <n v="0"/>
    <n v="2010"/>
  </r>
  <r>
    <x v="5"/>
    <x v="5"/>
    <s v="S.S. Viña del Mar Quillota"/>
    <n v="29"/>
    <s v="HOMBRES"/>
    <n v="270107"/>
    <s v="Atenciones médicas"/>
    <n v="270107002"/>
    <s v="Atención por violación (sin entrega de anticoncepción de emergencia )"/>
    <n v="4"/>
    <n v="2010"/>
  </r>
  <r>
    <x v="5"/>
    <x v="5"/>
    <s v="S.S. Viña del Mar Quillota"/>
    <n v="29"/>
    <s v="HOMBRES"/>
    <n v="270107"/>
    <s v="Atenciones médicas"/>
    <n v="270107003"/>
    <s v="Estupro"/>
    <n v="2"/>
    <n v="2010"/>
  </r>
  <r>
    <x v="5"/>
    <x v="5"/>
    <s v="S.S. Viña del Mar Quillota"/>
    <n v="29"/>
    <s v="HOMBRES"/>
    <n v="270107"/>
    <s v="Atenciones médicas"/>
    <n v="270107004"/>
    <s v="Abuso Sexual"/>
    <n v="7"/>
    <n v="2010"/>
  </r>
  <r>
    <x v="5"/>
    <x v="5"/>
    <s v="S.S. Viña del Mar Quillota"/>
    <n v="29"/>
    <s v="HOMBRES"/>
    <n v="270107"/>
    <s v="Atenciones médicas"/>
    <n v="270107005"/>
    <s v="Otra violencia"/>
    <n v="151"/>
    <n v="2010"/>
  </r>
  <r>
    <x v="5"/>
    <x v="5"/>
    <s v="S.S. Viña del Mar Quillota"/>
    <n v="29"/>
    <s v="MUJERES"/>
    <n v="270107"/>
    <s v="Atenciones médicas"/>
    <n v="270107001"/>
    <s v="Atención por violación (con entrega de anticoncepción de emergencia)"/>
    <n v="20"/>
    <n v="2010"/>
  </r>
  <r>
    <x v="5"/>
    <x v="5"/>
    <s v="S.S. Viña del Mar Quillota"/>
    <n v="29"/>
    <s v="MUJERES"/>
    <n v="270107"/>
    <s v="Atenciones médicas"/>
    <n v="270107002"/>
    <s v="Atención por violación (sin entrega de anticoncepción de emergencia )"/>
    <n v="35"/>
    <n v="2010"/>
  </r>
  <r>
    <x v="5"/>
    <x v="5"/>
    <s v="S.S. Viña del Mar Quillota"/>
    <n v="29"/>
    <s v="MUJERES"/>
    <n v="270107"/>
    <s v="Atenciones médicas"/>
    <n v="270107003"/>
    <s v="Estupro"/>
    <n v="3"/>
    <n v="2010"/>
  </r>
  <r>
    <x v="5"/>
    <x v="5"/>
    <s v="S.S. Viña del Mar Quillota"/>
    <n v="29"/>
    <s v="MUJERES"/>
    <n v="270107"/>
    <s v="Atenciones médicas"/>
    <n v="270107004"/>
    <s v="Abuso Sexual"/>
    <n v="66"/>
    <n v="2010"/>
  </r>
  <r>
    <x v="5"/>
    <x v="5"/>
    <s v="S.S. Viña del Mar Quillota"/>
    <n v="29"/>
    <s v="MUJERES"/>
    <n v="270107"/>
    <s v="Atenciones médicas"/>
    <n v="270107005"/>
    <s v="Otra violencia"/>
    <n v="338"/>
    <n v="2010"/>
  </r>
  <r>
    <x v="5"/>
    <x v="5"/>
    <s v="S.S. Aconcagua"/>
    <n v="1"/>
    <s v="HOMBRES"/>
    <n v="270107"/>
    <s v="Atenciones médicas"/>
    <n v="270107001"/>
    <s v="Atención por violación (con entrega de anticoncepción de emergencia)"/>
    <n v="0"/>
    <n v="2010"/>
  </r>
  <r>
    <x v="5"/>
    <x v="5"/>
    <s v="S.S. Aconcagua"/>
    <n v="1"/>
    <s v="HOMBRES"/>
    <n v="270107"/>
    <s v="Atenciones médicas"/>
    <n v="270107002"/>
    <s v="Atención por violación (sin entrega de anticoncepción de emergencia )"/>
    <n v="0"/>
    <n v="2010"/>
  </r>
  <r>
    <x v="5"/>
    <x v="5"/>
    <s v="S.S. Aconcagua"/>
    <n v="1"/>
    <s v="HOMBRES"/>
    <n v="270107"/>
    <s v="Atenciones médicas"/>
    <n v="270107003"/>
    <s v="Estupro"/>
    <n v="0"/>
    <n v="2010"/>
  </r>
  <r>
    <x v="5"/>
    <x v="5"/>
    <s v="S.S. Aconcagua"/>
    <n v="1"/>
    <s v="HOMBRES"/>
    <n v="270107"/>
    <s v="Atenciones médicas"/>
    <n v="270107004"/>
    <s v="Abuso Sexual"/>
    <n v="1"/>
    <n v="2010"/>
  </r>
  <r>
    <x v="5"/>
    <x v="5"/>
    <s v="S.S. Aconcagua"/>
    <n v="1"/>
    <s v="HOMBRES"/>
    <n v="270107"/>
    <s v="Atenciones médicas"/>
    <n v="270107005"/>
    <s v="Otra violencia"/>
    <n v="335"/>
    <n v="2010"/>
  </r>
  <r>
    <x v="5"/>
    <x v="5"/>
    <s v="S.S. Aconcagua"/>
    <n v="1"/>
    <s v="MUJERES"/>
    <n v="270107"/>
    <s v="Atenciones médicas"/>
    <n v="270107001"/>
    <s v="Atención por violación (con entrega de anticoncepción de emergencia)"/>
    <n v="6"/>
    <n v="2010"/>
  </r>
  <r>
    <x v="5"/>
    <x v="5"/>
    <s v="S.S. Aconcagua"/>
    <n v="1"/>
    <s v="MUJERES"/>
    <n v="270107"/>
    <s v="Atenciones médicas"/>
    <n v="270107002"/>
    <s v="Atención por violación (sin entrega de anticoncepción de emergencia )"/>
    <n v="16"/>
    <n v="2010"/>
  </r>
  <r>
    <x v="5"/>
    <x v="5"/>
    <s v="S.S. Aconcagua"/>
    <n v="1"/>
    <s v="MUJERES"/>
    <n v="270107"/>
    <s v="Atenciones médicas"/>
    <n v="270107003"/>
    <s v="Estupro"/>
    <n v="2"/>
    <n v="2010"/>
  </r>
  <r>
    <x v="5"/>
    <x v="5"/>
    <s v="S.S. Aconcagua"/>
    <n v="1"/>
    <s v="MUJERES"/>
    <n v="270107"/>
    <s v="Atenciones médicas"/>
    <n v="270107004"/>
    <s v="Abuso Sexual"/>
    <n v="17"/>
    <n v="2010"/>
  </r>
  <r>
    <x v="5"/>
    <x v="5"/>
    <s v="S.S. Aconcagua"/>
    <n v="1"/>
    <s v="MUJERES"/>
    <n v="270107"/>
    <s v="Atenciones médicas"/>
    <n v="270107005"/>
    <s v="Otra violencia"/>
    <n v="351"/>
    <n v="2010"/>
  </r>
  <r>
    <x v="6"/>
    <x v="6"/>
    <s v="S.S. Metropolitano Norte"/>
    <n v="19"/>
    <s v="HOMBRES"/>
    <n v="270107"/>
    <s v="Atenciones médicas"/>
    <n v="270107001"/>
    <s v="Atención por violación (con entrega de anticoncepción de emergencia)"/>
    <n v="0"/>
    <n v="2010"/>
  </r>
  <r>
    <x v="6"/>
    <x v="6"/>
    <s v="S.S. Metropolitano Norte"/>
    <n v="19"/>
    <s v="HOMBRES"/>
    <n v="270107"/>
    <s v="Atenciones médicas"/>
    <n v="270107002"/>
    <s v="Atención por violación (sin entrega de anticoncepción de emergencia )"/>
    <n v="0"/>
    <n v="2010"/>
  </r>
  <r>
    <x v="6"/>
    <x v="6"/>
    <s v="S.S. Metropolitano Norte"/>
    <n v="19"/>
    <s v="HOMBRES"/>
    <n v="270107"/>
    <s v="Atenciones médicas"/>
    <n v="270107003"/>
    <s v="Estupro"/>
    <n v="0"/>
    <n v="2010"/>
  </r>
  <r>
    <x v="6"/>
    <x v="6"/>
    <s v="S.S. Metropolitano Norte"/>
    <n v="19"/>
    <s v="HOMBRES"/>
    <n v="270107"/>
    <s v="Atenciones médicas"/>
    <n v="270107004"/>
    <s v="Abuso Sexual"/>
    <n v="2"/>
    <n v="2010"/>
  </r>
  <r>
    <x v="6"/>
    <x v="6"/>
    <s v="S.S. Metropolitano Norte"/>
    <n v="19"/>
    <s v="HOMBRES"/>
    <n v="270107"/>
    <s v="Atenciones médicas"/>
    <n v="270107005"/>
    <s v="Otra violencia"/>
    <n v="146"/>
    <n v="2010"/>
  </r>
  <r>
    <x v="6"/>
    <x v="6"/>
    <s v="S.S. Metropolitano Norte"/>
    <n v="19"/>
    <s v="MUJERES"/>
    <n v="270107"/>
    <s v="Atenciones médicas"/>
    <n v="270107001"/>
    <s v="Atención por violación (con entrega de anticoncepción de emergencia)"/>
    <n v="136"/>
    <n v="2010"/>
  </r>
  <r>
    <x v="6"/>
    <x v="6"/>
    <s v="S.S. Metropolitano Norte"/>
    <n v="19"/>
    <s v="MUJERES"/>
    <n v="270107"/>
    <s v="Atenciones médicas"/>
    <n v="270107002"/>
    <s v="Atención por violación (sin entrega de anticoncepción de emergencia )"/>
    <n v="43"/>
    <n v="2010"/>
  </r>
  <r>
    <x v="6"/>
    <x v="6"/>
    <s v="S.S. Metropolitano Norte"/>
    <n v="19"/>
    <s v="MUJERES"/>
    <n v="270107"/>
    <s v="Atenciones médicas"/>
    <n v="270107003"/>
    <s v="Estupro"/>
    <n v="1"/>
    <n v="2010"/>
  </r>
  <r>
    <x v="6"/>
    <x v="6"/>
    <s v="S.S. Metropolitano Norte"/>
    <n v="19"/>
    <s v="MUJERES"/>
    <n v="270107"/>
    <s v="Atenciones médicas"/>
    <n v="270107004"/>
    <s v="Abuso Sexual"/>
    <n v="15"/>
    <n v="2010"/>
  </r>
  <r>
    <x v="6"/>
    <x v="6"/>
    <s v="S.S. Metropolitano Norte"/>
    <n v="19"/>
    <s v="MUJERES"/>
    <n v="270107"/>
    <s v="Atenciones médicas"/>
    <n v="270107005"/>
    <s v="Otra violencia"/>
    <n v="408"/>
    <n v="2010"/>
  </r>
  <r>
    <x v="6"/>
    <x v="6"/>
    <s v="S.S. Metropolitano Occidente"/>
    <n v="20"/>
    <s v="HOMBRES"/>
    <n v="270107"/>
    <s v="Atenciones médicas"/>
    <n v="270107001"/>
    <s v="Atención por violación (con entrega de anticoncepción de emergencia)"/>
    <n v="0"/>
    <n v="2010"/>
  </r>
  <r>
    <x v="6"/>
    <x v="6"/>
    <s v="S.S. Metropolitano Occidente"/>
    <n v="20"/>
    <s v="HOMBRES"/>
    <n v="270107"/>
    <s v="Atenciones médicas"/>
    <n v="270107002"/>
    <s v="Atención por violación (sin entrega de anticoncepción de emergencia )"/>
    <n v="3"/>
    <n v="2010"/>
  </r>
  <r>
    <x v="6"/>
    <x v="6"/>
    <s v="S.S. Metropolitano Occidente"/>
    <n v="20"/>
    <s v="HOMBRES"/>
    <n v="270107"/>
    <s v="Atenciones médicas"/>
    <n v="270107003"/>
    <s v="Estupro"/>
    <n v="2"/>
    <n v="2010"/>
  </r>
  <r>
    <x v="6"/>
    <x v="6"/>
    <s v="S.S. Metropolitano Occidente"/>
    <n v="20"/>
    <s v="HOMBRES"/>
    <n v="270107"/>
    <s v="Atenciones médicas"/>
    <n v="270107004"/>
    <s v="Abuso Sexual"/>
    <n v="10"/>
    <n v="2010"/>
  </r>
  <r>
    <x v="6"/>
    <x v="6"/>
    <s v="S.S. Metropolitano Occidente"/>
    <n v="20"/>
    <s v="HOMBRES"/>
    <n v="270107"/>
    <s v="Atenciones médicas"/>
    <n v="270107005"/>
    <s v="Otra violencia"/>
    <n v="211"/>
    <n v="2010"/>
  </r>
  <r>
    <x v="6"/>
    <x v="6"/>
    <s v="S.S. Metropolitano Occidente"/>
    <n v="20"/>
    <s v="MUJERES"/>
    <n v="270107"/>
    <s v="Atenciones médicas"/>
    <n v="270107001"/>
    <s v="Atención por violación (con entrega de anticoncepción de emergencia)"/>
    <n v="12"/>
    <n v="2010"/>
  </r>
  <r>
    <x v="6"/>
    <x v="6"/>
    <s v="S.S. Metropolitano Occidente"/>
    <n v="20"/>
    <s v="MUJERES"/>
    <n v="270107"/>
    <s v="Atenciones médicas"/>
    <n v="270107002"/>
    <s v="Atención por violación (sin entrega de anticoncepción de emergencia )"/>
    <n v="13"/>
    <n v="2010"/>
  </r>
  <r>
    <x v="6"/>
    <x v="6"/>
    <s v="S.S. Metropolitano Occidente"/>
    <n v="20"/>
    <s v="MUJERES"/>
    <n v="270107"/>
    <s v="Atenciones médicas"/>
    <n v="270107003"/>
    <s v="Estupro"/>
    <n v="6"/>
    <n v="2010"/>
  </r>
  <r>
    <x v="6"/>
    <x v="6"/>
    <s v="S.S. Metropolitano Occidente"/>
    <n v="20"/>
    <s v="MUJERES"/>
    <n v="270107"/>
    <s v="Atenciones médicas"/>
    <n v="270107004"/>
    <s v="Abuso Sexual"/>
    <n v="47"/>
    <n v="2010"/>
  </r>
  <r>
    <x v="6"/>
    <x v="6"/>
    <s v="S.S. Metropolitano Occidente"/>
    <n v="20"/>
    <s v="MUJERES"/>
    <n v="270107"/>
    <s v="Atenciones médicas"/>
    <n v="270107005"/>
    <s v="Otra violencia"/>
    <n v="439"/>
    <n v="2010"/>
  </r>
  <r>
    <x v="6"/>
    <x v="6"/>
    <s v="S.S. Metropolitano Central"/>
    <n v="18"/>
    <s v="HOMBRES"/>
    <n v="270107"/>
    <s v="Atenciones médicas"/>
    <n v="270107001"/>
    <s v="Atención por violación (con entrega de anticoncepción de emergencia)"/>
    <n v="0"/>
    <n v="2010"/>
  </r>
  <r>
    <x v="6"/>
    <x v="6"/>
    <s v="S.S. Metropolitano Central"/>
    <n v="18"/>
    <s v="HOMBRES"/>
    <n v="270107"/>
    <s v="Atenciones médicas"/>
    <n v="270107002"/>
    <s v="Atención por violación (sin entrega de anticoncepción de emergencia )"/>
    <n v="0"/>
    <n v="2010"/>
  </r>
  <r>
    <x v="6"/>
    <x v="6"/>
    <s v="S.S. Metropolitano Central"/>
    <n v="18"/>
    <s v="HOMBRES"/>
    <n v="270107"/>
    <s v="Atenciones médicas"/>
    <n v="270107003"/>
    <s v="Estupro"/>
    <n v="0"/>
    <n v="2010"/>
  </r>
  <r>
    <x v="6"/>
    <x v="6"/>
    <s v="S.S. Metropolitano Central"/>
    <n v="18"/>
    <s v="HOMBRES"/>
    <n v="270107"/>
    <s v="Atenciones médicas"/>
    <n v="270107004"/>
    <s v="Abuso Sexual"/>
    <n v="0"/>
    <n v="2010"/>
  </r>
  <r>
    <x v="6"/>
    <x v="6"/>
    <s v="S.S. Metropolitano Central"/>
    <n v="18"/>
    <s v="HOMBRES"/>
    <n v="270107"/>
    <s v="Atenciones médicas"/>
    <n v="270107005"/>
    <s v="Otra violencia"/>
    <n v="87"/>
    <n v="2010"/>
  </r>
  <r>
    <x v="6"/>
    <x v="6"/>
    <s v="S.S. Metropolitano Central"/>
    <n v="18"/>
    <s v="MUJERES"/>
    <n v="270107"/>
    <s v="Atenciones médicas"/>
    <n v="270107001"/>
    <s v="Atención por violación (con entrega de anticoncepción de emergencia)"/>
    <n v="0"/>
    <n v="2010"/>
  </r>
  <r>
    <x v="6"/>
    <x v="6"/>
    <s v="S.S. Metropolitano Central"/>
    <n v="18"/>
    <s v="MUJERES"/>
    <n v="270107"/>
    <s v="Atenciones médicas"/>
    <n v="270107002"/>
    <s v="Atención por violación (sin entrega de anticoncepción de emergencia )"/>
    <n v="0"/>
    <n v="2010"/>
  </r>
  <r>
    <x v="6"/>
    <x v="6"/>
    <s v="S.S. Metropolitano Central"/>
    <n v="18"/>
    <s v="MUJERES"/>
    <n v="270107"/>
    <s v="Atenciones médicas"/>
    <n v="270107003"/>
    <s v="Estupro"/>
    <n v="0"/>
    <n v="2010"/>
  </r>
  <r>
    <x v="6"/>
    <x v="6"/>
    <s v="S.S. Metropolitano Central"/>
    <n v="18"/>
    <s v="MUJERES"/>
    <n v="270107"/>
    <s v="Atenciones médicas"/>
    <n v="270107004"/>
    <s v="Abuso Sexual"/>
    <n v="0"/>
    <n v="2010"/>
  </r>
  <r>
    <x v="6"/>
    <x v="6"/>
    <s v="S.S. Metropolitano Central"/>
    <n v="18"/>
    <s v="MUJERES"/>
    <n v="270107"/>
    <s v="Atenciones médicas"/>
    <n v="270107005"/>
    <s v="Otra violencia"/>
    <n v="265"/>
    <n v="2010"/>
  </r>
  <r>
    <x v="6"/>
    <x v="6"/>
    <s v="S.S. Metropolitano Oriente"/>
    <n v="21"/>
    <s v="HOMBRES"/>
    <n v="270107"/>
    <s v="Atenciones médicas"/>
    <n v="270107001"/>
    <s v="Atención por violación (con entrega de anticoncepción de emergencia)"/>
    <n v="0"/>
    <n v="2010"/>
  </r>
  <r>
    <x v="6"/>
    <x v="6"/>
    <s v="S.S. Metropolitano Oriente"/>
    <n v="21"/>
    <s v="HOMBRES"/>
    <n v="270107"/>
    <s v="Atenciones médicas"/>
    <n v="270107002"/>
    <s v="Atención por violación (sin entrega de anticoncepción de emergencia )"/>
    <n v="0"/>
    <n v="2010"/>
  </r>
  <r>
    <x v="6"/>
    <x v="6"/>
    <s v="S.S. Metropolitano Oriente"/>
    <n v="21"/>
    <s v="HOMBRES"/>
    <n v="270107"/>
    <s v="Atenciones médicas"/>
    <n v="270107003"/>
    <s v="Estupro"/>
    <n v="0"/>
    <n v="2010"/>
  </r>
  <r>
    <x v="6"/>
    <x v="6"/>
    <s v="S.S. Metropolitano Oriente"/>
    <n v="21"/>
    <s v="HOMBRES"/>
    <n v="270107"/>
    <s v="Atenciones médicas"/>
    <n v="270107004"/>
    <s v="Abuso Sexual"/>
    <n v="0"/>
    <n v="2010"/>
  </r>
  <r>
    <x v="6"/>
    <x v="6"/>
    <s v="S.S. Metropolitano Oriente"/>
    <n v="21"/>
    <s v="HOMBRES"/>
    <n v="270107"/>
    <s v="Atenciones médicas"/>
    <n v="270107005"/>
    <s v="Otra violencia"/>
    <n v="47"/>
    <n v="2010"/>
  </r>
  <r>
    <x v="6"/>
    <x v="6"/>
    <s v="S.S. Metropolitano Oriente"/>
    <n v="21"/>
    <s v="MUJERES"/>
    <n v="270107"/>
    <s v="Atenciones médicas"/>
    <n v="270107001"/>
    <s v="Atención por violación (con entrega de anticoncepción de emergencia)"/>
    <n v="0"/>
    <n v="2010"/>
  </r>
  <r>
    <x v="6"/>
    <x v="6"/>
    <s v="S.S. Metropolitano Oriente"/>
    <n v="21"/>
    <s v="MUJERES"/>
    <n v="270107"/>
    <s v="Atenciones médicas"/>
    <n v="270107002"/>
    <s v="Atención por violación (sin entrega de anticoncepción de emergencia )"/>
    <n v="0"/>
    <n v="2010"/>
  </r>
  <r>
    <x v="6"/>
    <x v="6"/>
    <s v="S.S. Metropolitano Oriente"/>
    <n v="21"/>
    <s v="MUJERES"/>
    <n v="270107"/>
    <s v="Atenciones médicas"/>
    <n v="270107003"/>
    <s v="Estupro"/>
    <n v="0"/>
    <n v="2010"/>
  </r>
  <r>
    <x v="6"/>
    <x v="6"/>
    <s v="S.S. Metropolitano Oriente"/>
    <n v="21"/>
    <s v="MUJERES"/>
    <n v="270107"/>
    <s v="Atenciones médicas"/>
    <n v="270107004"/>
    <s v="Abuso Sexual"/>
    <n v="0"/>
    <n v="2010"/>
  </r>
  <r>
    <x v="6"/>
    <x v="6"/>
    <s v="S.S. Metropolitano Oriente"/>
    <n v="21"/>
    <s v="MUJERES"/>
    <n v="270107"/>
    <s v="Atenciones médicas"/>
    <n v="270107005"/>
    <s v="Otra violencia"/>
    <n v="126"/>
    <n v="2010"/>
  </r>
  <r>
    <x v="6"/>
    <x v="6"/>
    <s v="S.S. Metropolitano Sur"/>
    <n v="22"/>
    <s v="HOMBRES"/>
    <n v="270107"/>
    <s v="Atenciones médicas"/>
    <n v="270107001"/>
    <s v="Atención por violación (con entrega de anticoncepción de emergencia)"/>
    <n v="0"/>
    <n v="2010"/>
  </r>
  <r>
    <x v="6"/>
    <x v="6"/>
    <s v="S.S. Metropolitano Sur"/>
    <n v="22"/>
    <s v="HOMBRES"/>
    <n v="270107"/>
    <s v="Atenciones médicas"/>
    <n v="270107002"/>
    <s v="Atención por violación (sin entrega de anticoncepción de emergencia )"/>
    <n v="0"/>
    <n v="2010"/>
  </r>
  <r>
    <x v="6"/>
    <x v="6"/>
    <s v="S.S. Metropolitano Sur"/>
    <n v="22"/>
    <s v="HOMBRES"/>
    <n v="270107"/>
    <s v="Atenciones médicas"/>
    <n v="270107003"/>
    <s v="Estupro"/>
    <n v="175"/>
    <n v="2010"/>
  </r>
  <r>
    <x v="6"/>
    <x v="6"/>
    <s v="S.S. Metropolitano Sur"/>
    <n v="22"/>
    <s v="HOMBRES"/>
    <n v="270107"/>
    <s v="Atenciones médicas"/>
    <n v="270107004"/>
    <s v="Abuso Sexual"/>
    <n v="27"/>
    <n v="2010"/>
  </r>
  <r>
    <x v="6"/>
    <x v="6"/>
    <s v="S.S. Metropolitano Sur"/>
    <n v="22"/>
    <s v="HOMBRES"/>
    <n v="270107"/>
    <s v="Atenciones médicas"/>
    <n v="270107005"/>
    <s v="Otra violencia"/>
    <n v="1073"/>
    <n v="2010"/>
  </r>
  <r>
    <x v="6"/>
    <x v="6"/>
    <s v="S.S. Metropolitano Sur"/>
    <n v="22"/>
    <s v="MUJERES"/>
    <n v="270107"/>
    <s v="Atenciones médicas"/>
    <n v="270107001"/>
    <s v="Atención por violación (con entrega de anticoncepción de emergencia)"/>
    <n v="1"/>
    <n v="2010"/>
  </r>
  <r>
    <x v="6"/>
    <x v="6"/>
    <s v="S.S. Metropolitano Sur"/>
    <n v="22"/>
    <s v="MUJERES"/>
    <n v="270107"/>
    <s v="Atenciones médicas"/>
    <n v="270107002"/>
    <s v="Atención por violación (sin entrega de anticoncepción de emergencia )"/>
    <n v="2"/>
    <n v="2010"/>
  </r>
  <r>
    <x v="6"/>
    <x v="6"/>
    <s v="S.S. Metropolitano Sur"/>
    <n v="22"/>
    <s v="MUJERES"/>
    <n v="270107"/>
    <s v="Atenciones médicas"/>
    <n v="270107003"/>
    <s v="Estupro"/>
    <n v="176"/>
    <n v="2010"/>
  </r>
  <r>
    <x v="6"/>
    <x v="6"/>
    <s v="S.S. Metropolitano Sur"/>
    <n v="22"/>
    <s v="MUJERES"/>
    <n v="270107"/>
    <s v="Atenciones médicas"/>
    <n v="270107004"/>
    <s v="Abuso Sexual"/>
    <n v="72"/>
    <n v="2010"/>
  </r>
  <r>
    <x v="6"/>
    <x v="6"/>
    <s v="S.S. Metropolitano Sur"/>
    <n v="22"/>
    <s v="MUJERES"/>
    <n v="270107"/>
    <s v="Atenciones médicas"/>
    <n v="270107005"/>
    <s v="Otra violencia"/>
    <n v="1574"/>
    <n v="2010"/>
  </r>
  <r>
    <x v="6"/>
    <x v="6"/>
    <s v="S.S. Metropolitano Sur Oriente"/>
    <n v="23"/>
    <s v="HOMBRES"/>
    <n v="270107"/>
    <s v="Atenciones médicas"/>
    <n v="270107001"/>
    <s v="Atención por violación (con entrega de anticoncepción de emergencia)"/>
    <n v="0"/>
    <n v="2010"/>
  </r>
  <r>
    <x v="6"/>
    <x v="6"/>
    <s v="S.S. Metropolitano Sur Oriente"/>
    <n v="23"/>
    <s v="HOMBRES"/>
    <n v="270107"/>
    <s v="Atenciones médicas"/>
    <n v="270107002"/>
    <s v="Atención por violación (sin entrega de anticoncepción de emergencia )"/>
    <n v="0"/>
    <n v="2010"/>
  </r>
  <r>
    <x v="6"/>
    <x v="6"/>
    <s v="S.S. Metropolitano Sur Oriente"/>
    <n v="23"/>
    <s v="HOMBRES"/>
    <n v="270107"/>
    <s v="Atenciones médicas"/>
    <n v="270107003"/>
    <s v="Estupro"/>
    <n v="1"/>
    <n v="2010"/>
  </r>
  <r>
    <x v="6"/>
    <x v="6"/>
    <s v="S.S. Metropolitano Sur Oriente"/>
    <n v="23"/>
    <s v="HOMBRES"/>
    <n v="270107"/>
    <s v="Atenciones médicas"/>
    <n v="270107004"/>
    <s v="Abuso Sexual"/>
    <n v="1"/>
    <n v="2010"/>
  </r>
  <r>
    <x v="6"/>
    <x v="6"/>
    <s v="S.S. Metropolitano Sur Oriente"/>
    <n v="23"/>
    <s v="HOMBRES"/>
    <n v="270107"/>
    <s v="Atenciones médicas"/>
    <n v="270107005"/>
    <s v="Otra violencia"/>
    <n v="1027"/>
    <n v="2010"/>
  </r>
  <r>
    <x v="6"/>
    <x v="6"/>
    <s v="S.S. Metropolitano Sur Oriente"/>
    <n v="23"/>
    <s v="MUJERES"/>
    <n v="270107"/>
    <s v="Atenciones médicas"/>
    <n v="270107001"/>
    <s v="Atención por violación (con entrega de anticoncepción de emergencia)"/>
    <n v="150"/>
    <n v="2010"/>
  </r>
  <r>
    <x v="6"/>
    <x v="6"/>
    <s v="S.S. Metropolitano Sur Oriente"/>
    <n v="23"/>
    <s v="MUJERES"/>
    <n v="270107"/>
    <s v="Atenciones médicas"/>
    <n v="270107002"/>
    <s v="Atención por violación (sin entrega de anticoncepción de emergencia )"/>
    <n v="0"/>
    <n v="2010"/>
  </r>
  <r>
    <x v="6"/>
    <x v="6"/>
    <s v="S.S. Metropolitano Sur Oriente"/>
    <n v="23"/>
    <s v="MUJERES"/>
    <n v="270107"/>
    <s v="Atenciones médicas"/>
    <n v="270107003"/>
    <s v="Estupro"/>
    <n v="0"/>
    <n v="2010"/>
  </r>
  <r>
    <x v="6"/>
    <x v="6"/>
    <s v="S.S. Metropolitano Sur Oriente"/>
    <n v="23"/>
    <s v="MUJERES"/>
    <n v="270107"/>
    <s v="Atenciones médicas"/>
    <n v="270107004"/>
    <s v="Abuso Sexual"/>
    <n v="1"/>
    <n v="2010"/>
  </r>
  <r>
    <x v="6"/>
    <x v="6"/>
    <s v="S.S. Metropolitano Sur Oriente"/>
    <n v="23"/>
    <s v="MUJERES"/>
    <n v="270107"/>
    <s v="Atenciones médicas"/>
    <n v="270107005"/>
    <s v="Otra violencia"/>
    <n v="1154"/>
    <n v="2010"/>
  </r>
  <r>
    <x v="7"/>
    <x v="7"/>
    <s v="S.S. Del Libertador B. O´Higgins"/>
    <n v="13"/>
    <s v="HOMBRES"/>
    <n v="270107"/>
    <s v="Atenciones médicas"/>
    <n v="270107001"/>
    <s v="Atención por violación (con entrega de anticoncepción de emergencia)"/>
    <n v="0"/>
    <n v="2010"/>
  </r>
  <r>
    <x v="7"/>
    <x v="7"/>
    <s v="S.S. Del Libertador B. O´Higgins"/>
    <n v="13"/>
    <s v="HOMBRES"/>
    <n v="270107"/>
    <s v="Atenciones médicas"/>
    <n v="270107002"/>
    <s v="Atención por violación (sin entrega de anticoncepción de emergencia )"/>
    <n v="1"/>
    <n v="2010"/>
  </r>
  <r>
    <x v="7"/>
    <x v="7"/>
    <s v="S.S. Del Libertador B. O´Higgins"/>
    <n v="13"/>
    <s v="HOMBRES"/>
    <n v="270107"/>
    <s v="Atenciones médicas"/>
    <n v="270107003"/>
    <s v="Estupro"/>
    <n v="0"/>
    <n v="2010"/>
  </r>
  <r>
    <x v="7"/>
    <x v="7"/>
    <s v="S.S. Del Libertador B. O´Higgins"/>
    <n v="13"/>
    <s v="HOMBRES"/>
    <n v="270107"/>
    <s v="Atenciones médicas"/>
    <n v="270107004"/>
    <s v="Abuso Sexual"/>
    <n v="1"/>
    <n v="2010"/>
  </r>
  <r>
    <x v="7"/>
    <x v="7"/>
    <s v="S.S. Del Libertador B. O´Higgins"/>
    <n v="13"/>
    <s v="HOMBRES"/>
    <n v="270107"/>
    <s v="Atenciones médicas"/>
    <n v="270107005"/>
    <s v="Otra violencia"/>
    <n v="107"/>
    <n v="2010"/>
  </r>
  <r>
    <x v="7"/>
    <x v="7"/>
    <s v="S.S. Del Libertador B. O´Higgins"/>
    <n v="13"/>
    <s v="MUJERES"/>
    <n v="270107"/>
    <s v="Atenciones médicas"/>
    <n v="270107001"/>
    <s v="Atención por violación (con entrega de anticoncepción de emergencia)"/>
    <n v="11"/>
    <n v="2010"/>
  </r>
  <r>
    <x v="7"/>
    <x v="7"/>
    <s v="S.S. Del Libertador B. O´Higgins"/>
    <n v="13"/>
    <s v="MUJERES"/>
    <n v="270107"/>
    <s v="Atenciones médicas"/>
    <n v="270107002"/>
    <s v="Atención por violación (sin entrega de anticoncepción de emergencia )"/>
    <n v="9"/>
    <n v="2010"/>
  </r>
  <r>
    <x v="7"/>
    <x v="7"/>
    <s v="S.S. Del Libertador B. O´Higgins"/>
    <n v="13"/>
    <s v="MUJERES"/>
    <n v="270107"/>
    <s v="Atenciones médicas"/>
    <n v="270107003"/>
    <s v="Estupro"/>
    <n v="2"/>
    <n v="2010"/>
  </r>
  <r>
    <x v="7"/>
    <x v="7"/>
    <s v="S.S. Del Libertador B. O´Higgins"/>
    <n v="13"/>
    <s v="MUJERES"/>
    <n v="270107"/>
    <s v="Atenciones médicas"/>
    <n v="270107004"/>
    <s v="Abuso Sexual"/>
    <n v="8"/>
    <n v="2010"/>
  </r>
  <r>
    <x v="7"/>
    <x v="7"/>
    <s v="S.S. Del Libertador B. O´Higgins"/>
    <n v="13"/>
    <s v="MUJERES"/>
    <n v="270107"/>
    <s v="Atenciones médicas"/>
    <n v="270107005"/>
    <s v="Otra violencia"/>
    <n v="315"/>
    <n v="2010"/>
  </r>
  <r>
    <x v="8"/>
    <x v="8"/>
    <s v="S.S. Del Maule"/>
    <n v="14"/>
    <s v="HOMBRES"/>
    <n v="270107"/>
    <s v="Atenciones médicas"/>
    <n v="270107001"/>
    <s v="Atención por violación (con entrega de anticoncepción de emergencia)"/>
    <n v="0"/>
    <n v="2010"/>
  </r>
  <r>
    <x v="8"/>
    <x v="8"/>
    <s v="S.S. Del Maule"/>
    <n v="14"/>
    <s v="HOMBRES"/>
    <n v="270107"/>
    <s v="Atenciones médicas"/>
    <n v="270107002"/>
    <s v="Atención por violación (sin entrega de anticoncepción de emergencia )"/>
    <n v="3"/>
    <n v="2010"/>
  </r>
  <r>
    <x v="8"/>
    <x v="8"/>
    <s v="S.S. Del Maule"/>
    <n v="14"/>
    <s v="HOMBRES"/>
    <n v="270107"/>
    <s v="Atenciones médicas"/>
    <n v="270107003"/>
    <s v="Estupro"/>
    <n v="0"/>
    <n v="2010"/>
  </r>
  <r>
    <x v="8"/>
    <x v="8"/>
    <s v="S.S. Del Maule"/>
    <n v="14"/>
    <s v="HOMBRES"/>
    <n v="270107"/>
    <s v="Atenciones médicas"/>
    <n v="270107004"/>
    <s v="Abuso Sexual"/>
    <n v="4"/>
    <n v="2010"/>
  </r>
  <r>
    <x v="8"/>
    <x v="8"/>
    <s v="S.S. Del Maule"/>
    <n v="14"/>
    <s v="HOMBRES"/>
    <n v="270107"/>
    <s v="Atenciones médicas"/>
    <n v="270107005"/>
    <s v="Otra violencia"/>
    <n v="719"/>
    <n v="2010"/>
  </r>
  <r>
    <x v="8"/>
    <x v="8"/>
    <s v="S.S. Del Maule"/>
    <n v="14"/>
    <s v="MUJERES"/>
    <n v="270107"/>
    <s v="Atenciones médicas"/>
    <n v="270107001"/>
    <s v="Atención por violación (con entrega de anticoncepción de emergencia)"/>
    <n v="55"/>
    <n v="2010"/>
  </r>
  <r>
    <x v="8"/>
    <x v="8"/>
    <s v="S.S. Del Maule"/>
    <n v="14"/>
    <s v="MUJERES"/>
    <n v="270107"/>
    <s v="Atenciones médicas"/>
    <n v="270107002"/>
    <s v="Atención por violación (sin entrega de anticoncepción de emergencia )"/>
    <n v="30"/>
    <n v="2010"/>
  </r>
  <r>
    <x v="8"/>
    <x v="8"/>
    <s v="S.S. Del Maule"/>
    <n v="14"/>
    <s v="MUJERES"/>
    <n v="270107"/>
    <s v="Atenciones médicas"/>
    <n v="270107003"/>
    <s v="Estupro"/>
    <n v="13"/>
    <n v="2010"/>
  </r>
  <r>
    <x v="8"/>
    <x v="8"/>
    <s v="S.S. Del Maule"/>
    <n v="14"/>
    <s v="MUJERES"/>
    <n v="270107"/>
    <s v="Atenciones médicas"/>
    <n v="270107004"/>
    <s v="Abuso Sexual"/>
    <n v="40"/>
    <n v="2010"/>
  </r>
  <r>
    <x v="8"/>
    <x v="8"/>
    <s v="S.S. Del Maule"/>
    <n v="14"/>
    <s v="MUJERES"/>
    <n v="270107"/>
    <s v="Atenciones médicas"/>
    <n v="270107005"/>
    <s v="Otra violencia"/>
    <n v="772"/>
    <n v="2010"/>
  </r>
  <r>
    <x v="9"/>
    <x v="9"/>
    <s v="S.S. Ñuble"/>
    <n v="24"/>
    <s v="HOMBRES"/>
    <n v="270107"/>
    <s v="Atenciones médicas"/>
    <n v="270107001"/>
    <s v="Atención por violación (con entrega de anticoncepción de emergencia)"/>
    <n v="0"/>
    <n v="2010"/>
  </r>
  <r>
    <x v="9"/>
    <x v="9"/>
    <s v="S.S. Ñuble"/>
    <n v="24"/>
    <s v="HOMBRES"/>
    <n v="270107"/>
    <s v="Atenciones médicas"/>
    <n v="270107002"/>
    <s v="Atención por violación (sin entrega de anticoncepción de emergencia )"/>
    <n v="4"/>
    <n v="2010"/>
  </r>
  <r>
    <x v="9"/>
    <x v="9"/>
    <s v="S.S. Ñuble"/>
    <n v="24"/>
    <s v="HOMBRES"/>
    <n v="270107"/>
    <s v="Atenciones médicas"/>
    <n v="270107003"/>
    <s v="Estupro"/>
    <n v="0"/>
    <n v="2010"/>
  </r>
  <r>
    <x v="9"/>
    <x v="9"/>
    <s v="S.S. Ñuble"/>
    <n v="24"/>
    <s v="HOMBRES"/>
    <n v="270107"/>
    <s v="Atenciones médicas"/>
    <n v="270107004"/>
    <s v="Abuso Sexual"/>
    <n v="15"/>
    <n v="2010"/>
  </r>
  <r>
    <x v="9"/>
    <x v="9"/>
    <s v="S.S. Ñuble"/>
    <n v="24"/>
    <s v="HOMBRES"/>
    <n v="270107"/>
    <s v="Atenciones médicas"/>
    <n v="270107005"/>
    <s v="Otra violencia"/>
    <n v="222"/>
    <n v="2010"/>
  </r>
  <r>
    <x v="9"/>
    <x v="9"/>
    <s v="S.S. Ñuble"/>
    <n v="24"/>
    <s v="MUJERES"/>
    <n v="270107"/>
    <s v="Atenciones médicas"/>
    <n v="270107001"/>
    <s v="Atención por violación (con entrega de anticoncepción de emergencia)"/>
    <n v="5"/>
    <n v="2010"/>
  </r>
  <r>
    <x v="9"/>
    <x v="9"/>
    <s v="S.S. Ñuble"/>
    <n v="24"/>
    <s v="MUJERES"/>
    <n v="270107"/>
    <s v="Atenciones médicas"/>
    <n v="270107002"/>
    <s v="Atención por violación (sin entrega de anticoncepción de emergencia )"/>
    <n v="12"/>
    <n v="2010"/>
  </r>
  <r>
    <x v="9"/>
    <x v="9"/>
    <s v="S.S. Ñuble"/>
    <n v="24"/>
    <s v="MUJERES"/>
    <n v="270107"/>
    <s v="Atenciones médicas"/>
    <n v="270107003"/>
    <s v="Estupro"/>
    <n v="1"/>
    <n v="2010"/>
  </r>
  <r>
    <x v="9"/>
    <x v="9"/>
    <s v="S.S. Ñuble"/>
    <n v="24"/>
    <s v="MUJERES"/>
    <n v="270107"/>
    <s v="Atenciones médicas"/>
    <n v="270107004"/>
    <s v="Abuso Sexual"/>
    <n v="80"/>
    <n v="2010"/>
  </r>
  <r>
    <x v="9"/>
    <x v="9"/>
    <s v="S.S. Ñuble"/>
    <n v="24"/>
    <s v="MUJERES"/>
    <n v="270107"/>
    <s v="Atenciones médicas"/>
    <n v="270107005"/>
    <s v="Otra violencia"/>
    <n v="423"/>
    <n v="2010"/>
  </r>
  <r>
    <x v="10"/>
    <x v="10"/>
    <s v="S.S. Concepción"/>
    <n v="11"/>
    <s v="HOMBRES"/>
    <n v="270107"/>
    <s v="Atenciones médicas"/>
    <n v="270107001"/>
    <s v="Atención por violación (con entrega de anticoncepción de emergencia)"/>
    <n v="0"/>
    <n v="2010"/>
  </r>
  <r>
    <x v="10"/>
    <x v="10"/>
    <s v="S.S. Concepción"/>
    <n v="11"/>
    <s v="HOMBRES"/>
    <n v="270107"/>
    <s v="Atenciones médicas"/>
    <n v="270107002"/>
    <s v="Atención por violación (sin entrega de anticoncepción de emergencia )"/>
    <n v="1"/>
    <n v="2010"/>
  </r>
  <r>
    <x v="10"/>
    <x v="10"/>
    <s v="S.S. Concepción"/>
    <n v="11"/>
    <s v="HOMBRES"/>
    <n v="270107"/>
    <s v="Atenciones médicas"/>
    <n v="270107003"/>
    <s v="Estupro"/>
    <n v="0"/>
    <n v="2010"/>
  </r>
  <r>
    <x v="10"/>
    <x v="10"/>
    <s v="S.S. Concepción"/>
    <n v="11"/>
    <s v="HOMBRES"/>
    <n v="270107"/>
    <s v="Atenciones médicas"/>
    <n v="270107004"/>
    <s v="Abuso Sexual"/>
    <n v="0"/>
    <n v="2010"/>
  </r>
  <r>
    <x v="10"/>
    <x v="10"/>
    <s v="S.S. Concepción"/>
    <n v="11"/>
    <s v="HOMBRES"/>
    <n v="270107"/>
    <s v="Atenciones médicas"/>
    <n v="270107005"/>
    <s v="Otra violencia"/>
    <n v="292"/>
    <n v="2010"/>
  </r>
  <r>
    <x v="10"/>
    <x v="10"/>
    <s v="S.S. Concepción"/>
    <n v="11"/>
    <s v="MUJERES"/>
    <n v="270107"/>
    <s v="Atenciones médicas"/>
    <n v="270107001"/>
    <s v="Atención por violación (con entrega de anticoncepción de emergencia)"/>
    <n v="8"/>
    <n v="2010"/>
  </r>
  <r>
    <x v="10"/>
    <x v="10"/>
    <s v="S.S. Concepción"/>
    <n v="11"/>
    <s v="MUJERES"/>
    <n v="270107"/>
    <s v="Atenciones médicas"/>
    <n v="270107002"/>
    <s v="Atención por violación (sin entrega de anticoncepción de emergencia )"/>
    <n v="8"/>
    <n v="2010"/>
  </r>
  <r>
    <x v="10"/>
    <x v="10"/>
    <s v="S.S. Concepción"/>
    <n v="11"/>
    <s v="MUJERES"/>
    <n v="270107"/>
    <s v="Atenciones médicas"/>
    <n v="270107003"/>
    <s v="Estupro"/>
    <n v="0"/>
    <n v="2010"/>
  </r>
  <r>
    <x v="10"/>
    <x v="10"/>
    <s v="S.S. Concepción"/>
    <n v="11"/>
    <s v="MUJERES"/>
    <n v="270107"/>
    <s v="Atenciones médicas"/>
    <n v="270107004"/>
    <s v="Abuso Sexual"/>
    <n v="8"/>
    <n v="2010"/>
  </r>
  <r>
    <x v="10"/>
    <x v="10"/>
    <s v="S.S. Concepción"/>
    <n v="11"/>
    <s v="MUJERES"/>
    <n v="270107"/>
    <s v="Atenciones médicas"/>
    <n v="270107005"/>
    <s v="Otra violencia"/>
    <n v="698"/>
    <n v="2010"/>
  </r>
  <r>
    <x v="10"/>
    <x v="10"/>
    <s v="S.S. Arauco"/>
    <n v="6"/>
    <s v="HOMBRES"/>
    <n v="270107"/>
    <s v="Atenciones médicas"/>
    <n v="270107001"/>
    <s v="Atención por violación (con entrega de anticoncepción de emergencia)"/>
    <n v="0"/>
    <n v="2010"/>
  </r>
  <r>
    <x v="10"/>
    <x v="10"/>
    <s v="S.S. Arauco"/>
    <n v="6"/>
    <s v="HOMBRES"/>
    <n v="270107"/>
    <s v="Atenciones médicas"/>
    <n v="270107002"/>
    <s v="Atención por violación (sin entrega de anticoncepción de emergencia )"/>
    <n v="1"/>
    <n v="2010"/>
  </r>
  <r>
    <x v="10"/>
    <x v="10"/>
    <s v="S.S. Arauco"/>
    <n v="6"/>
    <s v="HOMBRES"/>
    <n v="270107"/>
    <s v="Atenciones médicas"/>
    <n v="270107003"/>
    <s v="Estupro"/>
    <n v="0"/>
    <n v="2010"/>
  </r>
  <r>
    <x v="10"/>
    <x v="10"/>
    <s v="S.S. Arauco"/>
    <n v="6"/>
    <s v="HOMBRES"/>
    <n v="270107"/>
    <s v="Atenciones médicas"/>
    <n v="270107004"/>
    <s v="Abuso Sexual"/>
    <n v="4"/>
    <n v="2010"/>
  </r>
  <r>
    <x v="10"/>
    <x v="10"/>
    <s v="S.S. Arauco"/>
    <n v="6"/>
    <s v="HOMBRES"/>
    <n v="270107"/>
    <s v="Atenciones médicas"/>
    <n v="270107005"/>
    <s v="Otra violencia"/>
    <n v="9"/>
    <n v="2010"/>
  </r>
  <r>
    <x v="10"/>
    <x v="10"/>
    <s v="S.S. Arauco"/>
    <n v="6"/>
    <s v="MUJERES"/>
    <n v="270107"/>
    <s v="Atenciones médicas"/>
    <n v="270107001"/>
    <s v="Atención por violación (con entrega de anticoncepción de emergencia)"/>
    <n v="4"/>
    <n v="2010"/>
  </r>
  <r>
    <x v="10"/>
    <x v="10"/>
    <s v="S.S. Arauco"/>
    <n v="6"/>
    <s v="MUJERES"/>
    <n v="270107"/>
    <s v="Atenciones médicas"/>
    <n v="270107002"/>
    <s v="Atención por violación (sin entrega de anticoncepción de emergencia )"/>
    <n v="3"/>
    <n v="2010"/>
  </r>
  <r>
    <x v="10"/>
    <x v="10"/>
    <s v="S.S. Arauco"/>
    <n v="6"/>
    <s v="MUJERES"/>
    <n v="270107"/>
    <s v="Atenciones médicas"/>
    <n v="270107003"/>
    <s v="Estupro"/>
    <n v="1"/>
    <n v="2010"/>
  </r>
  <r>
    <x v="10"/>
    <x v="10"/>
    <s v="S.S. Arauco"/>
    <n v="6"/>
    <s v="MUJERES"/>
    <n v="270107"/>
    <s v="Atenciones médicas"/>
    <n v="270107004"/>
    <s v="Abuso Sexual"/>
    <n v="8"/>
    <n v="2010"/>
  </r>
  <r>
    <x v="10"/>
    <x v="10"/>
    <s v="S.S. Arauco"/>
    <n v="6"/>
    <s v="MUJERES"/>
    <n v="270107"/>
    <s v="Atenciones médicas"/>
    <n v="270107005"/>
    <s v="Otra violencia"/>
    <n v="30"/>
    <n v="2010"/>
  </r>
  <r>
    <x v="10"/>
    <x v="10"/>
    <s v="S.S. Talcahuano"/>
    <n v="26"/>
    <s v="HOMBRES"/>
    <n v="270107"/>
    <s v="Atenciones médicas"/>
    <n v="270107001"/>
    <s v="Atención por violación (con entrega de anticoncepción de emergencia)"/>
    <n v="0"/>
    <n v="2010"/>
  </r>
  <r>
    <x v="10"/>
    <x v="10"/>
    <s v="S.S. Talcahuano"/>
    <n v="26"/>
    <s v="HOMBRES"/>
    <n v="270107"/>
    <s v="Atenciones médicas"/>
    <n v="270107002"/>
    <s v="Atención por violación (sin entrega de anticoncepción de emergencia )"/>
    <n v="0"/>
    <n v="2010"/>
  </r>
  <r>
    <x v="10"/>
    <x v="10"/>
    <s v="S.S. Talcahuano"/>
    <n v="26"/>
    <s v="HOMBRES"/>
    <n v="270107"/>
    <s v="Atenciones médicas"/>
    <n v="270107003"/>
    <s v="Estupro"/>
    <n v="0"/>
    <n v="2010"/>
  </r>
  <r>
    <x v="10"/>
    <x v="10"/>
    <s v="S.S. Talcahuano"/>
    <n v="26"/>
    <s v="HOMBRES"/>
    <n v="270107"/>
    <s v="Atenciones médicas"/>
    <n v="270107004"/>
    <s v="Abuso Sexual"/>
    <n v="0"/>
    <n v="2010"/>
  </r>
  <r>
    <x v="10"/>
    <x v="10"/>
    <s v="S.S. Talcahuano"/>
    <n v="26"/>
    <s v="HOMBRES"/>
    <n v="270107"/>
    <s v="Atenciones médicas"/>
    <n v="270107005"/>
    <s v="Otra violencia"/>
    <n v="9"/>
    <n v="2010"/>
  </r>
  <r>
    <x v="10"/>
    <x v="10"/>
    <s v="S.S. Talcahuano"/>
    <n v="26"/>
    <s v="MUJERES"/>
    <n v="270107"/>
    <s v="Atenciones médicas"/>
    <n v="270107001"/>
    <s v="Atención por violación (con entrega de anticoncepción de emergencia)"/>
    <n v="0"/>
    <n v="2010"/>
  </r>
  <r>
    <x v="10"/>
    <x v="10"/>
    <s v="S.S. Talcahuano"/>
    <n v="26"/>
    <s v="MUJERES"/>
    <n v="270107"/>
    <s v="Atenciones médicas"/>
    <n v="270107002"/>
    <s v="Atención por violación (sin entrega de anticoncepción de emergencia )"/>
    <n v="0"/>
    <n v="2010"/>
  </r>
  <r>
    <x v="10"/>
    <x v="10"/>
    <s v="S.S. Talcahuano"/>
    <n v="26"/>
    <s v="MUJERES"/>
    <n v="270107"/>
    <s v="Atenciones médicas"/>
    <n v="270107003"/>
    <s v="Estupro"/>
    <n v="0"/>
    <n v="2010"/>
  </r>
  <r>
    <x v="10"/>
    <x v="10"/>
    <s v="S.S. Talcahuano"/>
    <n v="26"/>
    <s v="MUJERES"/>
    <n v="270107"/>
    <s v="Atenciones médicas"/>
    <n v="270107004"/>
    <s v="Abuso Sexual"/>
    <n v="0"/>
    <n v="2010"/>
  </r>
  <r>
    <x v="10"/>
    <x v="10"/>
    <s v="S.S. Talcahuano"/>
    <n v="26"/>
    <s v="MUJERES"/>
    <n v="270107"/>
    <s v="Atenciones médicas"/>
    <n v="270107005"/>
    <s v="Otra violencia"/>
    <n v="34"/>
    <n v="2010"/>
  </r>
  <r>
    <x v="10"/>
    <x v="10"/>
    <s v="S.S. Biobío"/>
    <n v="9"/>
    <s v="HOMBRES"/>
    <n v="270107"/>
    <s v="Atenciones médicas"/>
    <n v="270107001"/>
    <s v="Atención por violación (con entrega de anticoncepción de emergencia)"/>
    <n v="0"/>
    <n v="2010"/>
  </r>
  <r>
    <x v="10"/>
    <x v="10"/>
    <s v="S.S. Biobío"/>
    <n v="9"/>
    <s v="HOMBRES"/>
    <n v="270107"/>
    <s v="Atenciones médicas"/>
    <n v="270107002"/>
    <s v="Atención por violación (sin entrega de anticoncepción de emergencia )"/>
    <n v="1"/>
    <n v="2010"/>
  </r>
  <r>
    <x v="10"/>
    <x v="10"/>
    <s v="S.S. Biobío"/>
    <n v="9"/>
    <s v="HOMBRES"/>
    <n v="270107"/>
    <s v="Atenciones médicas"/>
    <n v="270107003"/>
    <s v="Estupro"/>
    <n v="6"/>
    <n v="2010"/>
  </r>
  <r>
    <x v="10"/>
    <x v="10"/>
    <s v="S.S. Biobío"/>
    <n v="9"/>
    <s v="HOMBRES"/>
    <n v="270107"/>
    <s v="Atenciones médicas"/>
    <n v="270107004"/>
    <s v="Abuso Sexual"/>
    <n v="3"/>
    <n v="2010"/>
  </r>
  <r>
    <x v="10"/>
    <x v="10"/>
    <s v="S.S. Biobío"/>
    <n v="9"/>
    <s v="HOMBRES"/>
    <n v="270107"/>
    <s v="Atenciones médicas"/>
    <n v="270107005"/>
    <s v="Otra violencia"/>
    <n v="208"/>
    <n v="2010"/>
  </r>
  <r>
    <x v="10"/>
    <x v="10"/>
    <s v="S.S. Biobío"/>
    <n v="9"/>
    <s v="MUJERES"/>
    <n v="270107"/>
    <s v="Atenciones médicas"/>
    <n v="270107001"/>
    <s v="Atención por violación (con entrega de anticoncepción de emergencia)"/>
    <n v="0"/>
    <n v="2010"/>
  </r>
  <r>
    <x v="10"/>
    <x v="10"/>
    <s v="S.S. Biobío"/>
    <n v="9"/>
    <s v="MUJERES"/>
    <n v="270107"/>
    <s v="Atenciones médicas"/>
    <n v="270107002"/>
    <s v="Atención por violación (sin entrega de anticoncepción de emergencia )"/>
    <n v="12"/>
    <n v="2010"/>
  </r>
  <r>
    <x v="10"/>
    <x v="10"/>
    <s v="S.S. Biobío"/>
    <n v="9"/>
    <s v="MUJERES"/>
    <n v="270107"/>
    <s v="Atenciones médicas"/>
    <n v="270107003"/>
    <s v="Estupro"/>
    <n v="11"/>
    <n v="2010"/>
  </r>
  <r>
    <x v="10"/>
    <x v="10"/>
    <s v="S.S. Biobío"/>
    <n v="9"/>
    <s v="MUJERES"/>
    <n v="270107"/>
    <s v="Atenciones médicas"/>
    <n v="270107004"/>
    <s v="Abuso Sexual"/>
    <n v="13"/>
    <n v="2010"/>
  </r>
  <r>
    <x v="10"/>
    <x v="10"/>
    <s v="S.S. Biobío"/>
    <n v="9"/>
    <s v="MUJERES"/>
    <n v="270107"/>
    <s v="Atenciones médicas"/>
    <n v="270107005"/>
    <s v="Otra violencia"/>
    <n v="123"/>
    <n v="2010"/>
  </r>
  <r>
    <x v="11"/>
    <x v="11"/>
    <s v="S.S. Araucanía Norte"/>
    <n v="4"/>
    <s v="HOMBRES"/>
    <n v="270107"/>
    <s v="Atenciones médicas"/>
    <n v="270107001"/>
    <s v="Atención por violación (con entrega de anticoncepción de emergencia)"/>
    <n v="0"/>
    <n v="2010"/>
  </r>
  <r>
    <x v="11"/>
    <x v="11"/>
    <s v="S.S. Araucanía Norte"/>
    <n v="4"/>
    <s v="HOMBRES"/>
    <n v="270107"/>
    <s v="Atenciones médicas"/>
    <n v="270107002"/>
    <s v="Atención por violación (sin entrega de anticoncepción de emergencia )"/>
    <n v="0"/>
    <n v="2010"/>
  </r>
  <r>
    <x v="11"/>
    <x v="11"/>
    <s v="S.S. Araucanía Norte"/>
    <n v="4"/>
    <s v="HOMBRES"/>
    <n v="270107"/>
    <s v="Atenciones médicas"/>
    <n v="270107003"/>
    <s v="Estupro"/>
    <n v="0"/>
    <n v="2010"/>
  </r>
  <r>
    <x v="11"/>
    <x v="11"/>
    <s v="S.S. Araucanía Norte"/>
    <n v="4"/>
    <s v="HOMBRES"/>
    <n v="270107"/>
    <s v="Atenciones médicas"/>
    <n v="270107004"/>
    <s v="Abuso Sexual"/>
    <n v="1"/>
    <n v="2010"/>
  </r>
  <r>
    <x v="11"/>
    <x v="11"/>
    <s v="S.S. Araucanía Norte"/>
    <n v="4"/>
    <s v="HOMBRES"/>
    <n v="270107"/>
    <s v="Atenciones médicas"/>
    <n v="270107005"/>
    <s v="Otra violencia"/>
    <n v="18"/>
    <n v="2010"/>
  </r>
  <r>
    <x v="11"/>
    <x v="11"/>
    <s v="S.S. Araucanía Norte"/>
    <n v="4"/>
    <s v="MUJERES"/>
    <n v="270107"/>
    <s v="Atenciones médicas"/>
    <n v="270107001"/>
    <s v="Atención por violación (con entrega de anticoncepción de emergencia)"/>
    <n v="1"/>
    <n v="2010"/>
  </r>
  <r>
    <x v="11"/>
    <x v="11"/>
    <s v="S.S. Araucanía Norte"/>
    <n v="4"/>
    <s v="MUJERES"/>
    <n v="270107"/>
    <s v="Atenciones médicas"/>
    <n v="270107002"/>
    <s v="Atención por violación (sin entrega de anticoncepción de emergencia )"/>
    <n v="2"/>
    <n v="2010"/>
  </r>
  <r>
    <x v="11"/>
    <x v="11"/>
    <s v="S.S. Araucanía Norte"/>
    <n v="4"/>
    <s v="MUJERES"/>
    <n v="270107"/>
    <s v="Atenciones médicas"/>
    <n v="270107003"/>
    <s v="Estupro"/>
    <n v="1"/>
    <n v="2010"/>
  </r>
  <r>
    <x v="11"/>
    <x v="11"/>
    <s v="S.S. Araucanía Norte"/>
    <n v="4"/>
    <s v="MUJERES"/>
    <n v="270107"/>
    <s v="Atenciones médicas"/>
    <n v="270107004"/>
    <s v="Abuso Sexual"/>
    <n v="5"/>
    <n v="2010"/>
  </r>
  <r>
    <x v="11"/>
    <x v="11"/>
    <s v="S.S. Araucanía Norte"/>
    <n v="4"/>
    <s v="MUJERES"/>
    <n v="270107"/>
    <s v="Atenciones médicas"/>
    <n v="270107005"/>
    <s v="Otra violencia"/>
    <n v="30"/>
    <n v="2010"/>
  </r>
  <r>
    <x v="11"/>
    <x v="11"/>
    <s v="S.S. Araucanía Sur"/>
    <n v="5"/>
    <s v="HOMBRES"/>
    <n v="270107"/>
    <s v="Atenciones médicas"/>
    <n v="270107001"/>
    <s v="Atención por violación (con entrega de anticoncepción de emergencia)"/>
    <n v="0"/>
    <n v="2010"/>
  </r>
  <r>
    <x v="11"/>
    <x v="11"/>
    <s v="S.S. Araucanía Sur"/>
    <n v="5"/>
    <s v="HOMBRES"/>
    <n v="270107"/>
    <s v="Atenciones médicas"/>
    <n v="270107002"/>
    <s v="Atención por violación (sin entrega de anticoncepción de emergencia )"/>
    <n v="0"/>
    <n v="2010"/>
  </r>
  <r>
    <x v="11"/>
    <x v="11"/>
    <s v="S.S. Araucanía Sur"/>
    <n v="5"/>
    <s v="HOMBRES"/>
    <n v="270107"/>
    <s v="Atenciones médicas"/>
    <n v="270107003"/>
    <s v="Estupro"/>
    <n v="0"/>
    <n v="2010"/>
  </r>
  <r>
    <x v="11"/>
    <x v="11"/>
    <s v="S.S. Araucanía Sur"/>
    <n v="5"/>
    <s v="HOMBRES"/>
    <n v="270107"/>
    <s v="Atenciones médicas"/>
    <n v="270107004"/>
    <s v="Abuso Sexual"/>
    <n v="0"/>
    <n v="2010"/>
  </r>
  <r>
    <x v="11"/>
    <x v="11"/>
    <s v="S.S. Araucanía Sur"/>
    <n v="5"/>
    <s v="HOMBRES"/>
    <n v="270107"/>
    <s v="Atenciones médicas"/>
    <n v="270107005"/>
    <s v="Otra violencia"/>
    <n v="64"/>
    <n v="2010"/>
  </r>
  <r>
    <x v="11"/>
    <x v="11"/>
    <s v="S.S. Araucanía Sur"/>
    <n v="5"/>
    <s v="MUJERES"/>
    <n v="270107"/>
    <s v="Atenciones médicas"/>
    <n v="270107001"/>
    <s v="Atención por violación (con entrega de anticoncepción de emergencia)"/>
    <n v="25"/>
    <n v="2010"/>
  </r>
  <r>
    <x v="11"/>
    <x v="11"/>
    <s v="S.S. Araucanía Sur"/>
    <n v="5"/>
    <s v="MUJERES"/>
    <n v="270107"/>
    <s v="Atenciones médicas"/>
    <n v="270107002"/>
    <s v="Atención por violación (sin entrega de anticoncepción de emergencia )"/>
    <n v="32"/>
    <n v="2010"/>
  </r>
  <r>
    <x v="11"/>
    <x v="11"/>
    <s v="S.S. Araucanía Sur"/>
    <n v="5"/>
    <s v="MUJERES"/>
    <n v="270107"/>
    <s v="Atenciones médicas"/>
    <n v="270107003"/>
    <s v="Estupro"/>
    <n v="0"/>
    <n v="2010"/>
  </r>
  <r>
    <x v="11"/>
    <x v="11"/>
    <s v="S.S. Araucanía Sur"/>
    <n v="5"/>
    <s v="MUJERES"/>
    <n v="270107"/>
    <s v="Atenciones médicas"/>
    <n v="270107004"/>
    <s v="Abuso Sexual"/>
    <n v="17"/>
    <n v="2010"/>
  </r>
  <r>
    <x v="11"/>
    <x v="11"/>
    <s v="S.S. Araucanía Sur"/>
    <n v="5"/>
    <s v="MUJERES"/>
    <n v="270107"/>
    <s v="Atenciones médicas"/>
    <n v="270107005"/>
    <s v="Otra violencia"/>
    <n v="300"/>
    <n v="2010"/>
  </r>
  <r>
    <x v="12"/>
    <x v="12"/>
    <s v="S.S. Valdivia"/>
    <n v="27"/>
    <s v="HOMBRES"/>
    <n v="270107"/>
    <s v="Atenciones médicas"/>
    <n v="270107001"/>
    <s v="Atención por violación (con entrega de anticoncepción de emergencia)"/>
    <n v="0"/>
    <n v="2010"/>
  </r>
  <r>
    <x v="12"/>
    <x v="12"/>
    <s v="S.S. Valdivia"/>
    <n v="27"/>
    <s v="HOMBRES"/>
    <n v="270107"/>
    <s v="Atenciones médicas"/>
    <n v="270107002"/>
    <s v="Atención por violación (sin entrega de anticoncepción de emergencia )"/>
    <n v="2"/>
    <n v="2010"/>
  </r>
  <r>
    <x v="12"/>
    <x v="12"/>
    <s v="S.S. Valdivia"/>
    <n v="27"/>
    <s v="HOMBRES"/>
    <n v="270107"/>
    <s v="Atenciones médicas"/>
    <n v="270107003"/>
    <s v="Estupro"/>
    <n v="0"/>
    <n v="2010"/>
  </r>
  <r>
    <x v="12"/>
    <x v="12"/>
    <s v="S.S. Valdivia"/>
    <n v="27"/>
    <s v="HOMBRES"/>
    <n v="270107"/>
    <s v="Atenciones médicas"/>
    <n v="270107004"/>
    <s v="Abuso Sexual"/>
    <n v="0"/>
    <n v="2010"/>
  </r>
  <r>
    <x v="12"/>
    <x v="12"/>
    <s v="S.S. Valdivia"/>
    <n v="27"/>
    <s v="HOMBRES"/>
    <n v="270107"/>
    <s v="Atenciones médicas"/>
    <n v="270107005"/>
    <s v="Otra violencia"/>
    <n v="66"/>
    <n v="2010"/>
  </r>
  <r>
    <x v="12"/>
    <x v="12"/>
    <s v="S.S. Valdivia"/>
    <n v="27"/>
    <s v="MUJERES"/>
    <n v="270107"/>
    <s v="Atenciones médicas"/>
    <n v="270107001"/>
    <s v="Atención por violación (con entrega de anticoncepción de emergencia)"/>
    <n v="3"/>
    <n v="2010"/>
  </r>
  <r>
    <x v="12"/>
    <x v="12"/>
    <s v="S.S. Valdivia"/>
    <n v="27"/>
    <s v="MUJERES"/>
    <n v="270107"/>
    <s v="Atenciones médicas"/>
    <n v="270107002"/>
    <s v="Atención por violación (sin entrega de anticoncepción de emergencia )"/>
    <n v="3"/>
    <n v="2010"/>
  </r>
  <r>
    <x v="12"/>
    <x v="12"/>
    <s v="S.S. Valdivia"/>
    <n v="27"/>
    <s v="MUJERES"/>
    <n v="270107"/>
    <s v="Atenciones médicas"/>
    <n v="270107003"/>
    <s v="Estupro"/>
    <n v="1"/>
    <n v="2010"/>
  </r>
  <r>
    <x v="12"/>
    <x v="12"/>
    <s v="S.S. Valdivia"/>
    <n v="27"/>
    <s v="MUJERES"/>
    <n v="270107"/>
    <s v="Atenciones médicas"/>
    <n v="270107004"/>
    <s v="Abuso Sexual"/>
    <n v="1"/>
    <n v="2010"/>
  </r>
  <r>
    <x v="12"/>
    <x v="12"/>
    <s v="S.S. Valdivia"/>
    <n v="27"/>
    <s v="MUJERES"/>
    <n v="270107"/>
    <s v="Atenciones médicas"/>
    <n v="270107005"/>
    <s v="Otra violencia"/>
    <n v="159"/>
    <n v="2010"/>
  </r>
  <r>
    <x v="13"/>
    <x v="13"/>
    <s v="S.S. Osorno"/>
    <n v="25"/>
    <s v="HOMBRES"/>
    <n v="270107"/>
    <s v="Atenciones médicas"/>
    <n v="270107001"/>
    <s v="Atención por violación (con entrega de anticoncepción de emergencia)"/>
    <n v="0"/>
    <n v="2010"/>
  </r>
  <r>
    <x v="13"/>
    <x v="13"/>
    <s v="S.S. Osorno"/>
    <n v="25"/>
    <s v="HOMBRES"/>
    <n v="270107"/>
    <s v="Atenciones médicas"/>
    <n v="270107002"/>
    <s v="Atención por violación (sin entrega de anticoncepción de emergencia )"/>
    <n v="8"/>
    <n v="2010"/>
  </r>
  <r>
    <x v="13"/>
    <x v="13"/>
    <s v="S.S. Osorno"/>
    <n v="25"/>
    <s v="HOMBRES"/>
    <n v="270107"/>
    <s v="Atenciones médicas"/>
    <n v="270107003"/>
    <s v="Estupro"/>
    <n v="1"/>
    <n v="2010"/>
  </r>
  <r>
    <x v="13"/>
    <x v="13"/>
    <s v="S.S. Osorno"/>
    <n v="25"/>
    <s v="HOMBRES"/>
    <n v="270107"/>
    <s v="Atenciones médicas"/>
    <n v="270107004"/>
    <s v="Abuso Sexual"/>
    <n v="5"/>
    <n v="2010"/>
  </r>
  <r>
    <x v="13"/>
    <x v="13"/>
    <s v="S.S. Osorno"/>
    <n v="25"/>
    <s v="HOMBRES"/>
    <n v="270107"/>
    <s v="Atenciones médicas"/>
    <n v="270107005"/>
    <s v="Otra violencia"/>
    <n v="15"/>
    <n v="2010"/>
  </r>
  <r>
    <x v="13"/>
    <x v="13"/>
    <s v="S.S. Osorno"/>
    <n v="25"/>
    <s v="MUJERES"/>
    <n v="270107"/>
    <s v="Atenciones médicas"/>
    <n v="270107001"/>
    <s v="Atención por violación (con entrega de anticoncepción de emergencia)"/>
    <n v="7"/>
    <n v="2010"/>
  </r>
  <r>
    <x v="13"/>
    <x v="13"/>
    <s v="S.S. Osorno"/>
    <n v="25"/>
    <s v="MUJERES"/>
    <n v="270107"/>
    <s v="Atenciones médicas"/>
    <n v="270107002"/>
    <s v="Atención por violación (sin entrega de anticoncepción de emergencia )"/>
    <n v="19"/>
    <n v="2010"/>
  </r>
  <r>
    <x v="13"/>
    <x v="13"/>
    <s v="S.S. Osorno"/>
    <n v="25"/>
    <s v="MUJERES"/>
    <n v="270107"/>
    <s v="Atenciones médicas"/>
    <n v="270107003"/>
    <s v="Estupro"/>
    <n v="4"/>
    <n v="2010"/>
  </r>
  <r>
    <x v="13"/>
    <x v="13"/>
    <s v="S.S. Osorno"/>
    <n v="25"/>
    <s v="MUJERES"/>
    <n v="270107"/>
    <s v="Atenciones médicas"/>
    <n v="270107004"/>
    <s v="Abuso Sexual"/>
    <n v="26"/>
    <n v="2010"/>
  </r>
  <r>
    <x v="13"/>
    <x v="13"/>
    <s v="S.S. Osorno"/>
    <n v="25"/>
    <s v="MUJERES"/>
    <n v="270107"/>
    <s v="Atenciones médicas"/>
    <n v="270107005"/>
    <s v="Otra violencia"/>
    <n v="46"/>
    <n v="2010"/>
  </r>
  <r>
    <x v="13"/>
    <x v="13"/>
    <s v="S.S. Del Reloncaví"/>
    <n v="15"/>
    <s v="HOMBRES"/>
    <n v="270107"/>
    <s v="Atenciones médicas"/>
    <n v="270107001"/>
    <s v="Atención por violación (con entrega de anticoncepción de emergencia)"/>
    <n v="0"/>
    <n v="2010"/>
  </r>
  <r>
    <x v="13"/>
    <x v="13"/>
    <s v="S.S. Del Reloncaví"/>
    <n v="15"/>
    <s v="HOMBRES"/>
    <n v="270107"/>
    <s v="Atenciones médicas"/>
    <n v="270107002"/>
    <s v="Atención por violación (sin entrega de anticoncepción de emergencia )"/>
    <n v="0"/>
    <n v="2010"/>
  </r>
  <r>
    <x v="13"/>
    <x v="13"/>
    <s v="S.S. Del Reloncaví"/>
    <n v="15"/>
    <s v="HOMBRES"/>
    <n v="270107"/>
    <s v="Atenciones médicas"/>
    <n v="270107003"/>
    <s v="Estupro"/>
    <n v="0"/>
    <n v="2010"/>
  </r>
  <r>
    <x v="13"/>
    <x v="13"/>
    <s v="S.S. Del Reloncaví"/>
    <n v="15"/>
    <s v="HOMBRES"/>
    <n v="270107"/>
    <s v="Atenciones médicas"/>
    <n v="270107004"/>
    <s v="Abuso Sexual"/>
    <n v="1"/>
    <n v="2010"/>
  </r>
  <r>
    <x v="13"/>
    <x v="13"/>
    <s v="S.S. Del Reloncaví"/>
    <n v="15"/>
    <s v="HOMBRES"/>
    <n v="270107"/>
    <s v="Atenciones médicas"/>
    <n v="270107005"/>
    <s v="Otra violencia"/>
    <n v="88"/>
    <n v="2010"/>
  </r>
  <r>
    <x v="13"/>
    <x v="13"/>
    <s v="S.S. Del Reloncaví"/>
    <n v="15"/>
    <s v="MUJERES"/>
    <n v="270107"/>
    <s v="Atenciones médicas"/>
    <n v="270107001"/>
    <s v="Atención por violación (con entrega de anticoncepción de emergencia)"/>
    <n v="1"/>
    <n v="2010"/>
  </r>
  <r>
    <x v="13"/>
    <x v="13"/>
    <s v="S.S. Del Reloncaví"/>
    <n v="15"/>
    <s v="MUJERES"/>
    <n v="270107"/>
    <s v="Atenciones médicas"/>
    <n v="270107002"/>
    <s v="Atención por violación (sin entrega de anticoncepción de emergencia )"/>
    <n v="2"/>
    <n v="2010"/>
  </r>
  <r>
    <x v="13"/>
    <x v="13"/>
    <s v="S.S. Del Reloncaví"/>
    <n v="15"/>
    <s v="MUJERES"/>
    <n v="270107"/>
    <s v="Atenciones médicas"/>
    <n v="270107003"/>
    <s v="Estupro"/>
    <n v="0"/>
    <n v="2010"/>
  </r>
  <r>
    <x v="13"/>
    <x v="13"/>
    <s v="S.S. Del Reloncaví"/>
    <n v="15"/>
    <s v="MUJERES"/>
    <n v="270107"/>
    <s v="Atenciones médicas"/>
    <n v="270107004"/>
    <s v="Abuso Sexual"/>
    <n v="2"/>
    <n v="2010"/>
  </r>
  <r>
    <x v="13"/>
    <x v="13"/>
    <s v="S.S. Del Reloncaví"/>
    <n v="15"/>
    <s v="MUJERES"/>
    <n v="270107"/>
    <s v="Atenciones médicas"/>
    <n v="270107005"/>
    <s v="Otra violencia"/>
    <n v="250"/>
    <n v="2010"/>
  </r>
  <r>
    <x v="13"/>
    <x v="13"/>
    <s v="S.S. Chiloé"/>
    <n v="10"/>
    <s v="HOMBRES"/>
    <n v="270107"/>
    <s v="Atenciones médicas"/>
    <n v="270107001"/>
    <s v="Atención por violación (con entrega de anticoncepción de emergencia)"/>
    <n v="0"/>
    <n v="2010"/>
  </r>
  <r>
    <x v="13"/>
    <x v="13"/>
    <s v="S.S. Chiloé"/>
    <n v="10"/>
    <s v="HOMBRES"/>
    <n v="270107"/>
    <s v="Atenciones médicas"/>
    <n v="270107002"/>
    <s v="Atención por violación (sin entrega de anticoncepción de emergencia )"/>
    <n v="0"/>
    <n v="2010"/>
  </r>
  <r>
    <x v="13"/>
    <x v="13"/>
    <s v="S.S. Chiloé"/>
    <n v="10"/>
    <s v="HOMBRES"/>
    <n v="270107"/>
    <s v="Atenciones médicas"/>
    <n v="270107003"/>
    <s v="Estupro"/>
    <n v="0"/>
    <n v="2010"/>
  </r>
  <r>
    <x v="13"/>
    <x v="13"/>
    <s v="S.S. Chiloé"/>
    <n v="10"/>
    <s v="HOMBRES"/>
    <n v="270107"/>
    <s v="Atenciones médicas"/>
    <n v="270107004"/>
    <s v="Abuso Sexual"/>
    <n v="3"/>
    <n v="2010"/>
  </r>
  <r>
    <x v="13"/>
    <x v="13"/>
    <s v="S.S. Chiloé"/>
    <n v="10"/>
    <s v="HOMBRES"/>
    <n v="270107"/>
    <s v="Atenciones médicas"/>
    <n v="270107005"/>
    <s v="Otra violencia"/>
    <n v="275"/>
    <n v="2010"/>
  </r>
  <r>
    <x v="13"/>
    <x v="13"/>
    <s v="S.S. Chiloé"/>
    <n v="10"/>
    <s v="MUJERES"/>
    <n v="270107"/>
    <s v="Atenciones médicas"/>
    <n v="270107001"/>
    <s v="Atención por violación (con entrega de anticoncepción de emergencia)"/>
    <n v="20"/>
    <n v="2010"/>
  </r>
  <r>
    <x v="13"/>
    <x v="13"/>
    <s v="S.S. Chiloé"/>
    <n v="10"/>
    <s v="MUJERES"/>
    <n v="270107"/>
    <s v="Atenciones médicas"/>
    <n v="270107002"/>
    <s v="Atención por violación (sin entrega de anticoncepción de emergencia )"/>
    <n v="9"/>
    <n v="2010"/>
  </r>
  <r>
    <x v="13"/>
    <x v="13"/>
    <s v="S.S. Chiloé"/>
    <n v="10"/>
    <s v="MUJERES"/>
    <n v="270107"/>
    <s v="Atenciones médicas"/>
    <n v="270107003"/>
    <s v="Estupro"/>
    <n v="2"/>
    <n v="2010"/>
  </r>
  <r>
    <x v="13"/>
    <x v="13"/>
    <s v="S.S. Chiloé"/>
    <n v="10"/>
    <s v="MUJERES"/>
    <n v="270107"/>
    <s v="Atenciones médicas"/>
    <n v="270107004"/>
    <s v="Abuso Sexual"/>
    <n v="8"/>
    <n v="2010"/>
  </r>
  <r>
    <x v="13"/>
    <x v="13"/>
    <s v="S.S. Chiloé"/>
    <n v="10"/>
    <s v="MUJERES"/>
    <n v="270107"/>
    <s v="Atenciones médicas"/>
    <n v="270107005"/>
    <s v="Otra violencia"/>
    <n v="271"/>
    <n v="2010"/>
  </r>
  <r>
    <x v="14"/>
    <x v="14"/>
    <s v="S.S. Aisén"/>
    <n v="2"/>
    <s v="HOMBRES"/>
    <n v="270107"/>
    <s v="Atenciones médicas"/>
    <n v="270107001"/>
    <s v="Atención por violación (con entrega de anticoncepción de emergencia)"/>
    <n v="0"/>
    <n v="2010"/>
  </r>
  <r>
    <x v="14"/>
    <x v="14"/>
    <s v="S.S. Aisén"/>
    <n v="2"/>
    <s v="HOMBRES"/>
    <n v="270107"/>
    <s v="Atenciones médicas"/>
    <n v="270107002"/>
    <s v="Atención por violación (sin entrega de anticoncepción de emergencia )"/>
    <n v="0"/>
    <n v="2010"/>
  </r>
  <r>
    <x v="14"/>
    <x v="14"/>
    <s v="S.S. Aisén"/>
    <n v="2"/>
    <s v="HOMBRES"/>
    <n v="270107"/>
    <s v="Atenciones médicas"/>
    <n v="270107003"/>
    <s v="Estupro"/>
    <n v="0"/>
    <n v="2010"/>
  </r>
  <r>
    <x v="14"/>
    <x v="14"/>
    <s v="S.S. Aisén"/>
    <n v="2"/>
    <s v="HOMBRES"/>
    <n v="270107"/>
    <s v="Atenciones médicas"/>
    <n v="270107004"/>
    <s v="Abuso Sexual"/>
    <n v="0"/>
    <n v="2010"/>
  </r>
  <r>
    <x v="14"/>
    <x v="14"/>
    <s v="S.S. Aisén"/>
    <n v="2"/>
    <s v="HOMBRES"/>
    <n v="270107"/>
    <s v="Atenciones médicas"/>
    <n v="270107005"/>
    <s v="Otra violencia"/>
    <n v="11"/>
    <n v="2010"/>
  </r>
  <r>
    <x v="14"/>
    <x v="14"/>
    <s v="S.S. Aisén"/>
    <n v="2"/>
    <s v="MUJERES"/>
    <n v="270107"/>
    <s v="Atenciones médicas"/>
    <n v="270107001"/>
    <s v="Atención por violación (con entrega de anticoncepción de emergencia)"/>
    <n v="0"/>
    <n v="2010"/>
  </r>
  <r>
    <x v="14"/>
    <x v="14"/>
    <s v="S.S. Aisén"/>
    <n v="2"/>
    <s v="MUJERES"/>
    <n v="270107"/>
    <s v="Atenciones médicas"/>
    <n v="270107002"/>
    <s v="Atención por violación (sin entrega de anticoncepción de emergencia )"/>
    <n v="0"/>
    <n v="2010"/>
  </r>
  <r>
    <x v="14"/>
    <x v="14"/>
    <s v="S.S. Aisén"/>
    <n v="2"/>
    <s v="MUJERES"/>
    <n v="270107"/>
    <s v="Atenciones médicas"/>
    <n v="270107003"/>
    <s v="Estupro"/>
    <n v="0"/>
    <n v="2010"/>
  </r>
  <r>
    <x v="14"/>
    <x v="14"/>
    <s v="S.S. Aisén"/>
    <n v="2"/>
    <s v="MUJERES"/>
    <n v="270107"/>
    <s v="Atenciones médicas"/>
    <n v="270107004"/>
    <s v="Abuso Sexual"/>
    <n v="5"/>
    <n v="2010"/>
  </r>
  <r>
    <x v="14"/>
    <x v="14"/>
    <s v="S.S. Aisén"/>
    <n v="2"/>
    <s v="MUJERES"/>
    <n v="270107"/>
    <s v="Atenciones médicas"/>
    <n v="270107005"/>
    <s v="Otra violencia"/>
    <n v="23"/>
    <n v="2010"/>
  </r>
  <r>
    <x v="15"/>
    <x v="15"/>
    <s v="S.S. Magallanes"/>
    <n v="17"/>
    <s v="HOMBRES"/>
    <n v="270107"/>
    <s v="Atenciones médicas"/>
    <n v="270107001"/>
    <s v="Atención por violación (con entrega de anticoncepción de emergencia)"/>
    <n v="0"/>
    <n v="2010"/>
  </r>
  <r>
    <x v="15"/>
    <x v="15"/>
    <s v="S.S. Magallanes"/>
    <n v="17"/>
    <s v="HOMBRES"/>
    <n v="270107"/>
    <s v="Atenciones médicas"/>
    <n v="270107002"/>
    <s v="Atención por violación (sin entrega de anticoncepción de emergencia )"/>
    <n v="0"/>
    <n v="2010"/>
  </r>
  <r>
    <x v="15"/>
    <x v="15"/>
    <s v="S.S. Magallanes"/>
    <n v="17"/>
    <s v="HOMBRES"/>
    <n v="270107"/>
    <s v="Atenciones médicas"/>
    <n v="270107003"/>
    <s v="Estupro"/>
    <n v="0"/>
    <n v="2010"/>
  </r>
  <r>
    <x v="15"/>
    <x v="15"/>
    <s v="S.S. Magallanes"/>
    <n v="17"/>
    <s v="HOMBRES"/>
    <n v="270107"/>
    <s v="Atenciones médicas"/>
    <n v="270107004"/>
    <s v="Abuso Sexual"/>
    <n v="0"/>
    <n v="2010"/>
  </r>
  <r>
    <x v="15"/>
    <x v="15"/>
    <s v="S.S. Magallanes"/>
    <n v="17"/>
    <s v="HOMBRES"/>
    <n v="270107"/>
    <s v="Atenciones médicas"/>
    <n v="270107005"/>
    <s v="Otra violencia"/>
    <n v="121"/>
    <n v="2010"/>
  </r>
  <r>
    <x v="15"/>
    <x v="15"/>
    <s v="S.S. Magallanes"/>
    <n v="17"/>
    <s v="MUJERES"/>
    <n v="270107"/>
    <s v="Atenciones médicas"/>
    <n v="270107001"/>
    <s v="Atención por violación (con entrega de anticoncepción de emergencia)"/>
    <n v="1"/>
    <n v="2010"/>
  </r>
  <r>
    <x v="15"/>
    <x v="15"/>
    <s v="S.S. Magallanes"/>
    <n v="17"/>
    <s v="MUJERES"/>
    <n v="270107"/>
    <s v="Atenciones médicas"/>
    <n v="270107002"/>
    <s v="Atención por violación (sin entrega de anticoncepción de emergencia )"/>
    <n v="15"/>
    <n v="2010"/>
  </r>
  <r>
    <x v="15"/>
    <x v="15"/>
    <s v="S.S. Magallanes"/>
    <n v="17"/>
    <s v="MUJERES"/>
    <n v="270107"/>
    <s v="Atenciones médicas"/>
    <n v="270107003"/>
    <s v="Estupro"/>
    <n v="6"/>
    <n v="2010"/>
  </r>
  <r>
    <x v="15"/>
    <x v="15"/>
    <s v="S.S. Magallanes"/>
    <n v="17"/>
    <s v="MUJERES"/>
    <n v="270107"/>
    <s v="Atenciones médicas"/>
    <n v="270107004"/>
    <s v="Abuso Sexual"/>
    <n v="17"/>
    <n v="2010"/>
  </r>
  <r>
    <x v="15"/>
    <x v="15"/>
    <s v="S.S. Magallanes"/>
    <n v="17"/>
    <s v="MUJERES"/>
    <n v="270107"/>
    <s v="Atenciones médicas"/>
    <n v="270107005"/>
    <s v="Otra violencia"/>
    <n v="191"/>
    <n v="2010"/>
  </r>
  <r>
    <x v="0"/>
    <x v="0"/>
    <s v="S.S. Arica"/>
    <n v="7"/>
    <s v="HOMBRES"/>
    <n v="270107"/>
    <s v="Atenciones médicas"/>
    <n v="270107001"/>
    <s v="Atención por violación (con entrega de anticoncepción de emergencia)"/>
    <m/>
    <n v="2011"/>
  </r>
  <r>
    <x v="0"/>
    <x v="0"/>
    <s v="S.S. Arica"/>
    <n v="7"/>
    <s v="HOMBRES"/>
    <n v="270107"/>
    <s v="Atenciones médicas"/>
    <n v="270107002"/>
    <s v="Atención por violación (sin entrega de anticoncepción de emergencia )"/>
    <n v="0"/>
    <n v="2011"/>
  </r>
  <r>
    <x v="0"/>
    <x v="0"/>
    <s v="S.S. Arica"/>
    <n v="7"/>
    <s v="HOMBRES"/>
    <n v="270107"/>
    <s v="Atenciones médicas"/>
    <n v="270107003"/>
    <s v="Estupro"/>
    <n v="0"/>
    <n v="2011"/>
  </r>
  <r>
    <x v="0"/>
    <x v="0"/>
    <s v="S.S. Arica"/>
    <n v="7"/>
    <s v="HOMBRES"/>
    <n v="270107"/>
    <s v="Atenciones médicas"/>
    <n v="270107004"/>
    <s v="Abuso Sexual"/>
    <n v="0"/>
    <n v="2011"/>
  </r>
  <r>
    <x v="0"/>
    <x v="0"/>
    <s v="S.S. Arica"/>
    <n v="7"/>
    <s v="HOMBRES"/>
    <n v="270107"/>
    <s v="Atenciones médicas"/>
    <n v="270107005"/>
    <s v="Otra violencia"/>
    <n v="29"/>
    <n v="2011"/>
  </r>
  <r>
    <x v="0"/>
    <x v="0"/>
    <s v="S.S. Arica"/>
    <n v="7"/>
    <s v="MUJERES"/>
    <n v="270107"/>
    <s v="Atenciones médicas"/>
    <n v="270107001"/>
    <s v="Atención por violación (con entrega de anticoncepción de emergencia)"/>
    <n v="17"/>
    <n v="2011"/>
  </r>
  <r>
    <x v="0"/>
    <x v="0"/>
    <s v="S.S. Arica"/>
    <n v="7"/>
    <s v="MUJERES"/>
    <n v="270107"/>
    <s v="Atenciones médicas"/>
    <n v="270107002"/>
    <s v="Atención por violación (sin entrega de anticoncepción de emergencia )"/>
    <n v="0"/>
    <n v="2011"/>
  </r>
  <r>
    <x v="0"/>
    <x v="0"/>
    <s v="S.S. Arica"/>
    <n v="7"/>
    <s v="MUJERES"/>
    <n v="270107"/>
    <s v="Atenciones médicas"/>
    <n v="270107003"/>
    <s v="Estupro"/>
    <n v="0"/>
    <n v="2011"/>
  </r>
  <r>
    <x v="0"/>
    <x v="0"/>
    <s v="S.S. Arica"/>
    <n v="7"/>
    <s v="MUJERES"/>
    <n v="270107"/>
    <s v="Atenciones médicas"/>
    <n v="270107004"/>
    <s v="Abuso Sexual"/>
    <n v="0"/>
    <n v="2011"/>
  </r>
  <r>
    <x v="0"/>
    <x v="0"/>
    <s v="S.S. Arica"/>
    <n v="7"/>
    <s v="MUJERES"/>
    <n v="270107"/>
    <s v="Atenciones médicas"/>
    <n v="270107005"/>
    <s v="Otra violencia"/>
    <n v="119"/>
    <n v="2011"/>
  </r>
  <r>
    <x v="1"/>
    <x v="1"/>
    <s v="S.S. Iquique"/>
    <n v="16"/>
    <s v="HOMBRES"/>
    <n v="270107"/>
    <s v="Atenciones médicas"/>
    <n v="270107001"/>
    <s v="Atención por violación (con entrega de anticoncepción de emergencia)"/>
    <m/>
    <n v="2011"/>
  </r>
  <r>
    <x v="1"/>
    <x v="1"/>
    <s v="S.S. Iquique"/>
    <n v="16"/>
    <s v="HOMBRES"/>
    <n v="270107"/>
    <s v="Atenciones médicas"/>
    <n v="270107002"/>
    <s v="Atención por violación (sin entrega de anticoncepción de emergencia )"/>
    <n v="0"/>
    <n v="2011"/>
  </r>
  <r>
    <x v="1"/>
    <x v="1"/>
    <s v="S.S. Iquique"/>
    <n v="16"/>
    <s v="HOMBRES"/>
    <n v="270107"/>
    <s v="Atenciones médicas"/>
    <n v="270107003"/>
    <s v="Estupro"/>
    <n v="0"/>
    <n v="2011"/>
  </r>
  <r>
    <x v="1"/>
    <x v="1"/>
    <s v="S.S. Iquique"/>
    <n v="16"/>
    <s v="HOMBRES"/>
    <n v="270107"/>
    <s v="Atenciones médicas"/>
    <n v="270107004"/>
    <s v="Abuso Sexual"/>
    <n v="0"/>
    <n v="2011"/>
  </r>
  <r>
    <x v="1"/>
    <x v="1"/>
    <s v="S.S. Iquique"/>
    <n v="16"/>
    <s v="HOMBRES"/>
    <n v="270107"/>
    <s v="Atenciones médicas"/>
    <n v="270107005"/>
    <s v="Otra violencia"/>
    <n v="141"/>
    <n v="2011"/>
  </r>
  <r>
    <x v="1"/>
    <x v="1"/>
    <s v="S.S. Iquique"/>
    <n v="16"/>
    <s v="MUJERES"/>
    <n v="270107"/>
    <s v="Atenciones médicas"/>
    <n v="270107001"/>
    <s v="Atención por violación (con entrega de anticoncepción de emergencia)"/>
    <n v="0"/>
    <n v="2011"/>
  </r>
  <r>
    <x v="1"/>
    <x v="1"/>
    <s v="S.S. Iquique"/>
    <n v="16"/>
    <s v="MUJERES"/>
    <n v="270107"/>
    <s v="Atenciones médicas"/>
    <n v="270107002"/>
    <s v="Atención por violación (sin entrega de anticoncepción de emergencia )"/>
    <n v="0"/>
    <n v="2011"/>
  </r>
  <r>
    <x v="1"/>
    <x v="1"/>
    <s v="S.S. Iquique"/>
    <n v="16"/>
    <s v="MUJERES"/>
    <n v="270107"/>
    <s v="Atenciones médicas"/>
    <n v="270107003"/>
    <s v="Estupro"/>
    <n v="0"/>
    <n v="2011"/>
  </r>
  <r>
    <x v="1"/>
    <x v="1"/>
    <s v="S.S. Iquique"/>
    <n v="16"/>
    <s v="MUJERES"/>
    <n v="270107"/>
    <s v="Atenciones médicas"/>
    <n v="270107004"/>
    <s v="Abuso Sexual"/>
    <n v="1"/>
    <n v="2011"/>
  </r>
  <r>
    <x v="1"/>
    <x v="1"/>
    <s v="S.S. Iquique"/>
    <n v="16"/>
    <s v="MUJERES"/>
    <n v="270107"/>
    <s v="Atenciones médicas"/>
    <n v="270107005"/>
    <s v="Otra violencia"/>
    <n v="399"/>
    <n v="2011"/>
  </r>
  <r>
    <x v="2"/>
    <x v="2"/>
    <s v="S.S. Antofagasta"/>
    <n v="3"/>
    <s v="HOMBRES"/>
    <n v="270107"/>
    <s v="Atenciones médicas"/>
    <n v="270107001"/>
    <s v="Atención por violación (con entrega de anticoncepción de emergencia)"/>
    <m/>
    <n v="2011"/>
  </r>
  <r>
    <x v="2"/>
    <x v="2"/>
    <s v="S.S. Antofagasta"/>
    <n v="3"/>
    <s v="HOMBRES"/>
    <n v="270107"/>
    <s v="Atenciones médicas"/>
    <n v="270107002"/>
    <s v="Atención por violación (sin entrega de anticoncepción de emergencia )"/>
    <n v="1"/>
    <n v="2011"/>
  </r>
  <r>
    <x v="2"/>
    <x v="2"/>
    <s v="S.S. Antofagasta"/>
    <n v="3"/>
    <s v="HOMBRES"/>
    <n v="270107"/>
    <s v="Atenciones médicas"/>
    <n v="270107003"/>
    <s v="Estupro"/>
    <n v="0"/>
    <n v="2011"/>
  </r>
  <r>
    <x v="2"/>
    <x v="2"/>
    <s v="S.S. Antofagasta"/>
    <n v="3"/>
    <s v="HOMBRES"/>
    <n v="270107"/>
    <s v="Atenciones médicas"/>
    <n v="270107004"/>
    <s v="Abuso Sexual"/>
    <n v="19"/>
    <n v="2011"/>
  </r>
  <r>
    <x v="2"/>
    <x v="2"/>
    <s v="S.S. Antofagasta"/>
    <n v="3"/>
    <s v="HOMBRES"/>
    <n v="270107"/>
    <s v="Atenciones médicas"/>
    <n v="270107005"/>
    <s v="Otra violencia"/>
    <n v="575"/>
    <n v="2011"/>
  </r>
  <r>
    <x v="2"/>
    <x v="2"/>
    <s v="S.S. Antofagasta"/>
    <n v="3"/>
    <s v="MUJERES"/>
    <n v="270107"/>
    <s v="Atenciones médicas"/>
    <n v="270107001"/>
    <s v="Atención por violación (con entrega de anticoncepción de emergencia)"/>
    <n v="0"/>
    <n v="2011"/>
  </r>
  <r>
    <x v="2"/>
    <x v="2"/>
    <s v="S.S. Antofagasta"/>
    <n v="3"/>
    <s v="MUJERES"/>
    <n v="270107"/>
    <s v="Atenciones médicas"/>
    <n v="270107002"/>
    <s v="Atención por violación (sin entrega de anticoncepción de emergencia )"/>
    <n v="0"/>
    <n v="2011"/>
  </r>
  <r>
    <x v="2"/>
    <x v="2"/>
    <s v="S.S. Antofagasta"/>
    <n v="3"/>
    <s v="MUJERES"/>
    <n v="270107"/>
    <s v="Atenciones médicas"/>
    <n v="270107003"/>
    <s v="Estupro"/>
    <n v="0"/>
    <n v="2011"/>
  </r>
  <r>
    <x v="2"/>
    <x v="2"/>
    <s v="S.S. Antofagasta"/>
    <n v="3"/>
    <s v="MUJERES"/>
    <n v="270107"/>
    <s v="Atenciones médicas"/>
    <n v="270107004"/>
    <s v="Abuso Sexual"/>
    <n v="33"/>
    <n v="2011"/>
  </r>
  <r>
    <x v="2"/>
    <x v="2"/>
    <s v="S.S. Antofagasta"/>
    <n v="3"/>
    <s v="MUJERES"/>
    <n v="270107"/>
    <s v="Atenciones médicas"/>
    <n v="270107005"/>
    <s v="Otra violencia"/>
    <n v="1019"/>
    <n v="2011"/>
  </r>
  <r>
    <x v="2"/>
    <x v="2"/>
    <s v="S.S. Antofagasta"/>
    <n v="3"/>
    <s v="HOMBRES"/>
    <n v="270107"/>
    <s v="Atenciones médicas"/>
    <n v="270107001"/>
    <s v="Atención por violación (con entrega de anticoncepción de emergencia)"/>
    <m/>
    <n v="2011"/>
  </r>
  <r>
    <x v="2"/>
    <x v="2"/>
    <s v="S.S. Antofagasta"/>
    <n v="3"/>
    <s v="HOMBRES"/>
    <n v="270107"/>
    <s v="Atenciones médicas"/>
    <n v="270107002"/>
    <s v="Atención por violación (sin entrega de anticoncepción de emergencia )"/>
    <n v="0"/>
    <n v="2011"/>
  </r>
  <r>
    <x v="2"/>
    <x v="2"/>
    <s v="S.S. Antofagasta"/>
    <n v="3"/>
    <s v="HOMBRES"/>
    <n v="270107"/>
    <s v="Atenciones médicas"/>
    <n v="270107003"/>
    <s v="Estupro"/>
    <n v="0"/>
    <n v="2011"/>
  </r>
  <r>
    <x v="2"/>
    <x v="2"/>
    <s v="S.S. Antofagasta"/>
    <n v="3"/>
    <s v="HOMBRES"/>
    <n v="270107"/>
    <s v="Atenciones médicas"/>
    <n v="270107004"/>
    <s v="Abuso Sexual"/>
    <n v="0"/>
    <n v="2011"/>
  </r>
  <r>
    <x v="2"/>
    <x v="2"/>
    <s v="S.S. Antofagasta"/>
    <n v="3"/>
    <s v="HOMBRES"/>
    <n v="270107"/>
    <s v="Atenciones médicas"/>
    <n v="270107005"/>
    <s v="Otra violencia"/>
    <n v="285"/>
    <n v="2011"/>
  </r>
  <r>
    <x v="2"/>
    <x v="2"/>
    <s v="S.S. Antofagasta"/>
    <n v="3"/>
    <s v="MUJERES"/>
    <n v="270107"/>
    <s v="Atenciones médicas"/>
    <n v="270107001"/>
    <s v="Atención por violación (con entrega de anticoncepción de emergencia)"/>
    <n v="0"/>
    <n v="2011"/>
  </r>
  <r>
    <x v="2"/>
    <x v="2"/>
    <s v="S.S. Antofagasta"/>
    <n v="3"/>
    <s v="MUJERES"/>
    <n v="270107"/>
    <s v="Atenciones médicas"/>
    <n v="270107002"/>
    <s v="Atención por violación (sin entrega de anticoncepción de emergencia )"/>
    <n v="0"/>
    <n v="2011"/>
  </r>
  <r>
    <x v="2"/>
    <x v="2"/>
    <s v="S.S. Antofagasta"/>
    <n v="3"/>
    <s v="MUJERES"/>
    <n v="270107"/>
    <s v="Atenciones médicas"/>
    <n v="270107003"/>
    <s v="Estupro"/>
    <n v="0"/>
    <n v="2011"/>
  </r>
  <r>
    <x v="2"/>
    <x v="2"/>
    <s v="S.S. Antofagasta"/>
    <n v="3"/>
    <s v="MUJERES"/>
    <n v="270107"/>
    <s v="Atenciones médicas"/>
    <n v="270107004"/>
    <s v="Abuso Sexual"/>
    <n v="4"/>
    <n v="2011"/>
  </r>
  <r>
    <x v="2"/>
    <x v="2"/>
    <s v="S.S. Antofagasta"/>
    <n v="3"/>
    <s v="MUJERES"/>
    <n v="270107"/>
    <s v="Atenciones médicas"/>
    <n v="270107005"/>
    <s v="Otra violencia"/>
    <n v="439"/>
    <n v="2011"/>
  </r>
  <r>
    <x v="2"/>
    <x v="2"/>
    <s v="S.S. Atacama"/>
    <n v="8"/>
    <s v="HOMBRES"/>
    <n v="270107"/>
    <s v="Atenciones médicas"/>
    <n v="270107001"/>
    <s v="Atención por violación (con entrega de anticoncepción de emergencia)"/>
    <m/>
    <n v="2011"/>
  </r>
  <r>
    <x v="2"/>
    <x v="2"/>
    <s v="S.S. Atacama"/>
    <n v="8"/>
    <s v="HOMBRES"/>
    <n v="270107"/>
    <s v="Atenciones médicas"/>
    <n v="270107002"/>
    <s v="Atención por violación (sin entrega de anticoncepción de emergencia )"/>
    <n v="0"/>
    <n v="2011"/>
  </r>
  <r>
    <x v="2"/>
    <x v="2"/>
    <s v="S.S. Atacama"/>
    <n v="8"/>
    <s v="HOMBRES"/>
    <n v="270107"/>
    <s v="Atenciones médicas"/>
    <n v="270107003"/>
    <s v="Estupro"/>
    <n v="0"/>
    <n v="2011"/>
  </r>
  <r>
    <x v="2"/>
    <x v="2"/>
    <s v="S.S. Atacama"/>
    <n v="8"/>
    <s v="HOMBRES"/>
    <n v="270107"/>
    <s v="Atenciones médicas"/>
    <n v="270107004"/>
    <s v="Abuso Sexual"/>
    <n v="0"/>
    <n v="2011"/>
  </r>
  <r>
    <x v="2"/>
    <x v="2"/>
    <s v="S.S. Atacama"/>
    <n v="8"/>
    <s v="HOMBRES"/>
    <n v="270107"/>
    <s v="Atenciones médicas"/>
    <n v="270107005"/>
    <s v="Otra violencia"/>
    <n v="285"/>
    <n v="2011"/>
  </r>
  <r>
    <x v="2"/>
    <x v="2"/>
    <s v="S.S. Atacama"/>
    <n v="8"/>
    <s v="MUJERES"/>
    <n v="270107"/>
    <s v="Atenciones médicas"/>
    <n v="270107001"/>
    <s v="Atención por violación (con entrega de anticoncepción de emergencia)"/>
    <n v="0"/>
    <n v="2011"/>
  </r>
  <r>
    <x v="2"/>
    <x v="2"/>
    <s v="S.S. Atacama"/>
    <n v="8"/>
    <s v="MUJERES"/>
    <n v="270107"/>
    <s v="Atenciones médicas"/>
    <n v="270107002"/>
    <s v="Atención por violación (sin entrega de anticoncepción de emergencia )"/>
    <n v="0"/>
    <n v="2011"/>
  </r>
  <r>
    <x v="2"/>
    <x v="2"/>
    <s v="S.S. Atacama"/>
    <n v="8"/>
    <s v="MUJERES"/>
    <n v="270107"/>
    <s v="Atenciones médicas"/>
    <n v="270107003"/>
    <s v="Estupro"/>
    <n v="0"/>
    <n v="2011"/>
  </r>
  <r>
    <x v="2"/>
    <x v="2"/>
    <s v="S.S. Atacama"/>
    <n v="8"/>
    <s v="MUJERES"/>
    <n v="270107"/>
    <s v="Atenciones médicas"/>
    <n v="270107004"/>
    <s v="Abuso Sexual"/>
    <n v="4"/>
    <n v="2011"/>
  </r>
  <r>
    <x v="2"/>
    <x v="2"/>
    <s v="S.S. Atacama"/>
    <n v="8"/>
    <s v="MUJERES"/>
    <n v="270107"/>
    <s v="Atenciones médicas"/>
    <n v="270107005"/>
    <s v="Otra violencia"/>
    <n v="439"/>
    <n v="2011"/>
  </r>
  <r>
    <x v="4"/>
    <x v="4"/>
    <s v="S.S. Coquimbo"/>
    <n v="12"/>
    <s v="HOMBRES"/>
    <n v="270107"/>
    <s v="Atenciones médicas"/>
    <n v="270107001"/>
    <s v="Atención por violación (con entrega de anticoncepción de emergencia)"/>
    <m/>
    <n v="2011"/>
  </r>
  <r>
    <x v="4"/>
    <x v="4"/>
    <s v="S.S. Coquimbo"/>
    <n v="12"/>
    <s v="HOMBRES"/>
    <n v="270107"/>
    <s v="Atenciones médicas"/>
    <n v="270107002"/>
    <s v="Atención por violación (sin entrega de anticoncepción de emergencia )"/>
    <n v="1"/>
    <n v="2011"/>
  </r>
  <r>
    <x v="4"/>
    <x v="4"/>
    <s v="S.S. Coquimbo"/>
    <n v="12"/>
    <s v="HOMBRES"/>
    <n v="270107"/>
    <s v="Atenciones médicas"/>
    <n v="270107003"/>
    <s v="Estupro"/>
    <n v="1"/>
    <n v="2011"/>
  </r>
  <r>
    <x v="4"/>
    <x v="4"/>
    <s v="S.S. Coquimbo"/>
    <n v="12"/>
    <s v="HOMBRES"/>
    <n v="270107"/>
    <s v="Atenciones médicas"/>
    <n v="270107004"/>
    <s v="Abuso Sexual"/>
    <n v="12"/>
    <n v="2011"/>
  </r>
  <r>
    <x v="4"/>
    <x v="4"/>
    <s v="S.S. Coquimbo"/>
    <n v="12"/>
    <s v="HOMBRES"/>
    <n v="270107"/>
    <s v="Atenciones médicas"/>
    <n v="270107005"/>
    <s v="Otra violencia"/>
    <n v="333"/>
    <n v="2011"/>
  </r>
  <r>
    <x v="4"/>
    <x v="4"/>
    <s v="S.S. Coquimbo"/>
    <n v="12"/>
    <s v="MUJERES"/>
    <n v="270107"/>
    <s v="Atenciones médicas"/>
    <n v="270107001"/>
    <s v="Atención por violación (con entrega de anticoncepción de emergencia)"/>
    <n v="22"/>
    <n v="2011"/>
  </r>
  <r>
    <x v="4"/>
    <x v="4"/>
    <s v="S.S. Coquimbo"/>
    <n v="12"/>
    <s v="MUJERES"/>
    <n v="270107"/>
    <s v="Atenciones médicas"/>
    <n v="270107002"/>
    <s v="Atención por violación (sin entrega de anticoncepción de emergencia )"/>
    <n v="13"/>
    <n v="2011"/>
  </r>
  <r>
    <x v="4"/>
    <x v="4"/>
    <s v="S.S. Coquimbo"/>
    <n v="12"/>
    <s v="MUJERES"/>
    <n v="270107"/>
    <s v="Atenciones médicas"/>
    <n v="270107003"/>
    <s v="Estupro"/>
    <n v="1"/>
    <n v="2011"/>
  </r>
  <r>
    <x v="4"/>
    <x v="4"/>
    <s v="S.S. Coquimbo"/>
    <n v="12"/>
    <s v="MUJERES"/>
    <n v="270107"/>
    <s v="Atenciones médicas"/>
    <n v="270107004"/>
    <s v="Abuso Sexual"/>
    <n v="26"/>
    <n v="2011"/>
  </r>
  <r>
    <x v="4"/>
    <x v="4"/>
    <s v="S.S. Coquimbo"/>
    <n v="12"/>
    <s v="MUJERES"/>
    <n v="270107"/>
    <s v="Atenciones médicas"/>
    <n v="270107005"/>
    <s v="Otra violencia"/>
    <n v="383"/>
    <n v="2011"/>
  </r>
  <r>
    <x v="5"/>
    <x v="5"/>
    <s v="S.S. Valparaíso San Antonio"/>
    <n v="28"/>
    <s v="HOMBRES"/>
    <n v="270107"/>
    <s v="Atenciones médicas"/>
    <n v="270107001"/>
    <s v="Atención por violación (con entrega de anticoncepción de emergencia)"/>
    <m/>
    <n v="2011"/>
  </r>
  <r>
    <x v="5"/>
    <x v="5"/>
    <s v="S.S. Valparaíso San Antonio"/>
    <n v="28"/>
    <s v="HOMBRES"/>
    <n v="270107"/>
    <s v="Atenciones médicas"/>
    <n v="270107002"/>
    <s v="Atención por violación (sin entrega de anticoncepción de emergencia )"/>
    <n v="0"/>
    <n v="2011"/>
  </r>
  <r>
    <x v="5"/>
    <x v="5"/>
    <s v="S.S. Valparaíso San Antonio"/>
    <n v="28"/>
    <s v="HOMBRES"/>
    <n v="270107"/>
    <s v="Atenciones médicas"/>
    <n v="270107003"/>
    <s v="Estupro"/>
    <n v="0"/>
    <n v="2011"/>
  </r>
  <r>
    <x v="5"/>
    <x v="5"/>
    <s v="S.S. Valparaíso San Antonio"/>
    <n v="28"/>
    <s v="HOMBRES"/>
    <n v="270107"/>
    <s v="Atenciones médicas"/>
    <n v="270107004"/>
    <s v="Abuso Sexual"/>
    <n v="4"/>
    <n v="2011"/>
  </r>
  <r>
    <x v="5"/>
    <x v="5"/>
    <s v="S.S. Valparaíso San Antonio"/>
    <n v="28"/>
    <s v="HOMBRES"/>
    <n v="270107"/>
    <s v="Atenciones médicas"/>
    <n v="270107005"/>
    <s v="Otra violencia"/>
    <n v="286"/>
    <n v="2011"/>
  </r>
  <r>
    <x v="5"/>
    <x v="5"/>
    <s v="S.S. Valparaíso San Antonio"/>
    <n v="28"/>
    <s v="MUJERES"/>
    <n v="270107"/>
    <s v="Atenciones médicas"/>
    <n v="270107001"/>
    <s v="Atención por violación (con entrega de anticoncepción de emergencia)"/>
    <n v="23"/>
    <n v="2011"/>
  </r>
  <r>
    <x v="5"/>
    <x v="5"/>
    <s v="S.S. Valparaíso San Antonio"/>
    <n v="28"/>
    <s v="MUJERES"/>
    <n v="270107"/>
    <s v="Atenciones médicas"/>
    <n v="270107002"/>
    <s v="Atención por violación (sin entrega de anticoncepción de emergencia )"/>
    <n v="15"/>
    <n v="2011"/>
  </r>
  <r>
    <x v="5"/>
    <x v="5"/>
    <s v="S.S. Valparaíso San Antonio"/>
    <n v="28"/>
    <s v="MUJERES"/>
    <n v="270107"/>
    <s v="Atenciones médicas"/>
    <n v="270107003"/>
    <s v="Estupro"/>
    <n v="4"/>
    <n v="2011"/>
  </r>
  <r>
    <x v="5"/>
    <x v="5"/>
    <s v="S.S. Valparaíso San Antonio"/>
    <n v="28"/>
    <s v="MUJERES"/>
    <n v="270107"/>
    <s v="Atenciones médicas"/>
    <n v="270107004"/>
    <s v="Abuso Sexual"/>
    <n v="51"/>
    <n v="2011"/>
  </r>
  <r>
    <x v="5"/>
    <x v="5"/>
    <s v="S.S. Valparaíso San Antonio"/>
    <n v="28"/>
    <s v="MUJERES"/>
    <n v="270107"/>
    <s v="Atenciones médicas"/>
    <n v="270107005"/>
    <s v="Otra violencia"/>
    <n v="448"/>
    <n v="2011"/>
  </r>
  <r>
    <x v="5"/>
    <x v="5"/>
    <s v="S.S. Viña del Mar Quillota"/>
    <n v="29"/>
    <s v="HOMBRES"/>
    <n v="270107"/>
    <s v="Atenciones médicas"/>
    <n v="270107001"/>
    <s v="Atención por violación (con entrega de anticoncepción de emergencia)"/>
    <m/>
    <n v="2011"/>
  </r>
  <r>
    <x v="5"/>
    <x v="5"/>
    <s v="S.S. Viña del Mar Quillota"/>
    <n v="29"/>
    <s v="HOMBRES"/>
    <n v="270107"/>
    <s v="Atenciones médicas"/>
    <n v="270107002"/>
    <s v="Atención por violación (sin entrega de anticoncepción de emergencia )"/>
    <n v="0"/>
    <n v="2011"/>
  </r>
  <r>
    <x v="5"/>
    <x v="5"/>
    <s v="S.S. Viña del Mar Quillota"/>
    <n v="29"/>
    <s v="HOMBRES"/>
    <n v="270107"/>
    <s v="Atenciones médicas"/>
    <n v="270107003"/>
    <s v="Estupro"/>
    <n v="0"/>
    <n v="2011"/>
  </r>
  <r>
    <x v="5"/>
    <x v="5"/>
    <s v="S.S. Viña del Mar Quillota"/>
    <n v="29"/>
    <s v="HOMBRES"/>
    <n v="270107"/>
    <s v="Atenciones médicas"/>
    <n v="270107004"/>
    <s v="Abuso Sexual"/>
    <n v="25"/>
    <n v="2011"/>
  </r>
  <r>
    <x v="5"/>
    <x v="5"/>
    <s v="S.S. Viña del Mar Quillota"/>
    <n v="29"/>
    <s v="HOMBRES"/>
    <n v="270107"/>
    <s v="Atenciones médicas"/>
    <n v="270107005"/>
    <s v="Otra violencia"/>
    <n v="120"/>
    <n v="2011"/>
  </r>
  <r>
    <x v="5"/>
    <x v="5"/>
    <s v="S.S. Viña del Mar Quillota"/>
    <n v="29"/>
    <s v="MUJERES"/>
    <n v="270107"/>
    <s v="Atenciones médicas"/>
    <n v="270107001"/>
    <s v="Atención por violación (con entrega de anticoncepción de emergencia)"/>
    <n v="33"/>
    <n v="2011"/>
  </r>
  <r>
    <x v="5"/>
    <x v="5"/>
    <s v="S.S. Viña del Mar Quillota"/>
    <n v="29"/>
    <s v="MUJERES"/>
    <n v="270107"/>
    <s v="Atenciones médicas"/>
    <n v="270107002"/>
    <s v="Atención por violación (sin entrega de anticoncepción de emergencia )"/>
    <n v="59"/>
    <n v="2011"/>
  </r>
  <r>
    <x v="5"/>
    <x v="5"/>
    <s v="S.S. Viña del Mar Quillota"/>
    <n v="29"/>
    <s v="MUJERES"/>
    <n v="270107"/>
    <s v="Atenciones médicas"/>
    <n v="270107003"/>
    <s v="Estupro"/>
    <n v="1"/>
    <n v="2011"/>
  </r>
  <r>
    <x v="5"/>
    <x v="5"/>
    <s v="S.S. Viña del Mar Quillota"/>
    <n v="29"/>
    <s v="MUJERES"/>
    <n v="270107"/>
    <s v="Atenciones médicas"/>
    <n v="270107004"/>
    <s v="Abuso Sexual"/>
    <n v="85"/>
    <n v="2011"/>
  </r>
  <r>
    <x v="5"/>
    <x v="5"/>
    <s v="S.S. Viña del Mar Quillota"/>
    <n v="29"/>
    <s v="MUJERES"/>
    <n v="270107"/>
    <s v="Atenciones médicas"/>
    <n v="270107005"/>
    <s v="Otra violencia"/>
    <n v="278"/>
    <n v="2011"/>
  </r>
  <r>
    <x v="5"/>
    <x v="5"/>
    <s v="S.S. Aconcagua"/>
    <n v="1"/>
    <s v="HOMBRES"/>
    <n v="270107"/>
    <s v="Atenciones médicas"/>
    <n v="270107001"/>
    <s v="Atención por violación (con entrega de anticoncepción de emergencia)"/>
    <m/>
    <n v="2011"/>
  </r>
  <r>
    <x v="5"/>
    <x v="5"/>
    <s v="S.S. Aconcagua"/>
    <n v="1"/>
    <s v="HOMBRES"/>
    <n v="270107"/>
    <s v="Atenciones médicas"/>
    <n v="270107002"/>
    <s v="Atención por violación (sin entrega de anticoncepción de emergencia )"/>
    <n v="4"/>
    <n v="2011"/>
  </r>
  <r>
    <x v="5"/>
    <x v="5"/>
    <s v="S.S. Aconcagua"/>
    <n v="1"/>
    <s v="HOMBRES"/>
    <n v="270107"/>
    <s v="Atenciones médicas"/>
    <n v="270107003"/>
    <s v="Estupro"/>
    <n v="0"/>
    <n v="2011"/>
  </r>
  <r>
    <x v="5"/>
    <x v="5"/>
    <s v="S.S. Aconcagua"/>
    <n v="1"/>
    <s v="HOMBRES"/>
    <n v="270107"/>
    <s v="Atenciones médicas"/>
    <n v="270107004"/>
    <s v="Abuso Sexual"/>
    <n v="1"/>
    <n v="2011"/>
  </r>
  <r>
    <x v="5"/>
    <x v="5"/>
    <s v="S.S. Aconcagua"/>
    <n v="1"/>
    <s v="HOMBRES"/>
    <n v="270107"/>
    <s v="Atenciones médicas"/>
    <n v="270107005"/>
    <s v="Otra violencia"/>
    <n v="198"/>
    <n v="2011"/>
  </r>
  <r>
    <x v="5"/>
    <x v="5"/>
    <s v="S.S. Aconcagua"/>
    <n v="1"/>
    <s v="MUJERES"/>
    <n v="270107"/>
    <s v="Atenciones médicas"/>
    <n v="270107001"/>
    <s v="Atención por violación (con entrega de anticoncepción de emergencia)"/>
    <n v="6"/>
    <n v="2011"/>
  </r>
  <r>
    <x v="5"/>
    <x v="5"/>
    <s v="S.S. Aconcagua"/>
    <n v="1"/>
    <s v="MUJERES"/>
    <n v="270107"/>
    <s v="Atenciones médicas"/>
    <n v="270107002"/>
    <s v="Atención por violación (sin entrega de anticoncepción de emergencia )"/>
    <n v="38"/>
    <n v="2011"/>
  </r>
  <r>
    <x v="5"/>
    <x v="5"/>
    <s v="S.S. Aconcagua"/>
    <n v="1"/>
    <s v="MUJERES"/>
    <n v="270107"/>
    <s v="Atenciones médicas"/>
    <n v="270107003"/>
    <s v="Estupro"/>
    <n v="2"/>
    <n v="2011"/>
  </r>
  <r>
    <x v="5"/>
    <x v="5"/>
    <s v="S.S. Aconcagua"/>
    <n v="1"/>
    <s v="MUJERES"/>
    <n v="270107"/>
    <s v="Atenciones médicas"/>
    <n v="270107004"/>
    <s v="Abuso Sexual"/>
    <n v="14"/>
    <n v="2011"/>
  </r>
  <r>
    <x v="5"/>
    <x v="5"/>
    <s v="S.S. Aconcagua"/>
    <n v="1"/>
    <s v="MUJERES"/>
    <n v="270107"/>
    <s v="Atenciones médicas"/>
    <n v="270107005"/>
    <s v="Otra violencia"/>
    <n v="277"/>
    <n v="2011"/>
  </r>
  <r>
    <x v="6"/>
    <x v="6"/>
    <s v="S.S. Metropolitano Norte"/>
    <n v="19"/>
    <s v="HOMBRES"/>
    <n v="270107"/>
    <s v="Atenciones médicas"/>
    <n v="270107001"/>
    <s v="Atención por violación (con entrega de anticoncepción de emergencia)"/>
    <m/>
    <n v="2011"/>
  </r>
  <r>
    <x v="6"/>
    <x v="6"/>
    <s v="S.S. Metropolitano Norte"/>
    <n v="19"/>
    <s v="HOMBRES"/>
    <n v="270107"/>
    <s v="Atenciones médicas"/>
    <n v="270107002"/>
    <s v="Atención por violación (sin entrega de anticoncepción de emergencia )"/>
    <n v="1"/>
    <n v="2011"/>
  </r>
  <r>
    <x v="6"/>
    <x v="6"/>
    <s v="S.S. Metropolitano Norte"/>
    <n v="19"/>
    <s v="HOMBRES"/>
    <n v="270107"/>
    <s v="Atenciones médicas"/>
    <n v="270107003"/>
    <s v="Estupro"/>
    <n v="0"/>
    <n v="2011"/>
  </r>
  <r>
    <x v="6"/>
    <x v="6"/>
    <s v="S.S. Metropolitano Norte"/>
    <n v="19"/>
    <s v="HOMBRES"/>
    <n v="270107"/>
    <s v="Atenciones médicas"/>
    <n v="270107004"/>
    <s v="Abuso Sexual"/>
    <n v="5"/>
    <n v="2011"/>
  </r>
  <r>
    <x v="6"/>
    <x v="6"/>
    <s v="S.S. Metropolitano Norte"/>
    <n v="19"/>
    <s v="HOMBRES"/>
    <n v="270107"/>
    <s v="Atenciones médicas"/>
    <n v="270107005"/>
    <s v="Otra violencia"/>
    <n v="1054"/>
    <n v="2011"/>
  </r>
  <r>
    <x v="6"/>
    <x v="6"/>
    <s v="S.S. Metropolitano Norte"/>
    <n v="19"/>
    <s v="MUJERES"/>
    <n v="270107"/>
    <s v="Atenciones médicas"/>
    <n v="270107001"/>
    <s v="Atención por violación (con entrega de anticoncepción de emergencia)"/>
    <n v="468"/>
    <n v="2011"/>
  </r>
  <r>
    <x v="6"/>
    <x v="6"/>
    <s v="S.S. Metropolitano Norte"/>
    <n v="19"/>
    <s v="MUJERES"/>
    <n v="270107"/>
    <s v="Atenciones médicas"/>
    <n v="270107002"/>
    <s v="Atención por violación (sin entrega de anticoncepción de emergencia )"/>
    <n v="1"/>
    <n v="2011"/>
  </r>
  <r>
    <x v="6"/>
    <x v="6"/>
    <s v="S.S. Metropolitano Norte"/>
    <n v="19"/>
    <s v="MUJERES"/>
    <n v="270107"/>
    <s v="Atenciones médicas"/>
    <n v="270107003"/>
    <s v="Estupro"/>
    <n v="2"/>
    <n v="2011"/>
  </r>
  <r>
    <x v="6"/>
    <x v="6"/>
    <s v="S.S. Metropolitano Norte"/>
    <n v="19"/>
    <s v="MUJERES"/>
    <n v="270107"/>
    <s v="Atenciones médicas"/>
    <n v="270107004"/>
    <s v="Abuso Sexual"/>
    <n v="24"/>
    <n v="2011"/>
  </r>
  <r>
    <x v="6"/>
    <x v="6"/>
    <s v="S.S. Metropolitano Norte"/>
    <n v="19"/>
    <s v="MUJERES"/>
    <n v="270107"/>
    <s v="Atenciones médicas"/>
    <n v="270107005"/>
    <s v="Otra violencia"/>
    <n v="1488"/>
    <n v="2011"/>
  </r>
  <r>
    <x v="6"/>
    <x v="6"/>
    <s v="S.S. Metropolitano Occidente"/>
    <n v="20"/>
    <s v="HOMBRES"/>
    <n v="270107"/>
    <s v="Atenciones médicas"/>
    <n v="270107001"/>
    <s v="Atención por violación (con entrega de anticoncepción de emergencia)"/>
    <m/>
    <n v="2011"/>
  </r>
  <r>
    <x v="6"/>
    <x v="6"/>
    <s v="S.S. Metropolitano Occidente"/>
    <n v="20"/>
    <s v="HOMBRES"/>
    <n v="270107"/>
    <s v="Atenciones médicas"/>
    <n v="270107002"/>
    <s v="Atención por violación (sin entrega de anticoncepción de emergencia )"/>
    <n v="1"/>
    <n v="2011"/>
  </r>
  <r>
    <x v="6"/>
    <x v="6"/>
    <s v="S.S. Metropolitano Occidente"/>
    <n v="20"/>
    <s v="HOMBRES"/>
    <n v="270107"/>
    <s v="Atenciones médicas"/>
    <n v="270107003"/>
    <s v="Estupro"/>
    <n v="0"/>
    <n v="2011"/>
  </r>
  <r>
    <x v="6"/>
    <x v="6"/>
    <s v="S.S. Metropolitano Occidente"/>
    <n v="20"/>
    <s v="HOMBRES"/>
    <n v="270107"/>
    <s v="Atenciones médicas"/>
    <n v="270107004"/>
    <s v="Abuso Sexual"/>
    <n v="19"/>
    <n v="2011"/>
  </r>
  <r>
    <x v="6"/>
    <x v="6"/>
    <s v="S.S. Metropolitano Occidente"/>
    <n v="20"/>
    <s v="HOMBRES"/>
    <n v="270107"/>
    <s v="Atenciones médicas"/>
    <n v="270107005"/>
    <s v="Otra violencia"/>
    <n v="1129"/>
    <n v="2011"/>
  </r>
  <r>
    <x v="6"/>
    <x v="6"/>
    <s v="S.S. Metropolitano Occidente"/>
    <n v="20"/>
    <s v="MUJERES"/>
    <n v="270107"/>
    <s v="Atenciones médicas"/>
    <n v="270107001"/>
    <s v="Atención por violación (con entrega de anticoncepción de emergencia)"/>
    <n v="8"/>
    <n v="2011"/>
  </r>
  <r>
    <x v="6"/>
    <x v="6"/>
    <s v="S.S. Metropolitano Occidente"/>
    <n v="20"/>
    <s v="MUJERES"/>
    <n v="270107"/>
    <s v="Atenciones médicas"/>
    <n v="270107002"/>
    <s v="Atención por violación (sin entrega de anticoncepción de emergencia )"/>
    <n v="4"/>
    <n v="2011"/>
  </r>
  <r>
    <x v="6"/>
    <x v="6"/>
    <s v="S.S. Metropolitano Occidente"/>
    <n v="20"/>
    <s v="MUJERES"/>
    <n v="270107"/>
    <s v="Atenciones médicas"/>
    <n v="270107003"/>
    <s v="Estupro"/>
    <n v="4"/>
    <n v="2011"/>
  </r>
  <r>
    <x v="6"/>
    <x v="6"/>
    <s v="S.S. Metropolitano Occidente"/>
    <n v="20"/>
    <s v="MUJERES"/>
    <n v="270107"/>
    <s v="Atenciones médicas"/>
    <n v="270107004"/>
    <s v="Abuso Sexual"/>
    <n v="54"/>
    <n v="2011"/>
  </r>
  <r>
    <x v="6"/>
    <x v="6"/>
    <s v="S.S. Metropolitano Occidente"/>
    <n v="20"/>
    <s v="MUJERES"/>
    <n v="270107"/>
    <s v="Atenciones médicas"/>
    <n v="270107005"/>
    <s v="Otra violencia"/>
    <n v="1067"/>
    <n v="2011"/>
  </r>
  <r>
    <x v="6"/>
    <x v="6"/>
    <s v="S.S. Metropolitano Central"/>
    <n v="18"/>
    <s v="HOMBRES"/>
    <n v="270107"/>
    <s v="Atenciones médicas"/>
    <n v="270107001"/>
    <s v="Atención por violación (con entrega de anticoncepción de emergencia)"/>
    <m/>
    <n v="2011"/>
  </r>
  <r>
    <x v="6"/>
    <x v="6"/>
    <s v="S.S. Metropolitano Central"/>
    <n v="18"/>
    <s v="HOMBRES"/>
    <n v="270107"/>
    <s v="Atenciones médicas"/>
    <n v="270107002"/>
    <s v="Atención por violación (sin entrega de anticoncepción de emergencia )"/>
    <n v="0"/>
    <n v="2011"/>
  </r>
  <r>
    <x v="6"/>
    <x v="6"/>
    <s v="S.S. Metropolitano Central"/>
    <n v="18"/>
    <s v="HOMBRES"/>
    <n v="270107"/>
    <s v="Atenciones médicas"/>
    <n v="270107003"/>
    <s v="Estupro"/>
    <n v="0"/>
    <n v="2011"/>
  </r>
  <r>
    <x v="6"/>
    <x v="6"/>
    <s v="S.S. Metropolitano Central"/>
    <n v="18"/>
    <s v="HOMBRES"/>
    <n v="270107"/>
    <s v="Atenciones médicas"/>
    <n v="270107004"/>
    <s v="Abuso Sexual"/>
    <n v="2"/>
    <n v="2011"/>
  </r>
  <r>
    <x v="6"/>
    <x v="6"/>
    <s v="S.S. Metropolitano Central"/>
    <n v="18"/>
    <s v="HOMBRES"/>
    <n v="270107"/>
    <s v="Atenciones médicas"/>
    <n v="270107005"/>
    <s v="Otra violencia"/>
    <n v="143"/>
    <n v="2011"/>
  </r>
  <r>
    <x v="6"/>
    <x v="6"/>
    <s v="S.S. Metropolitano Central"/>
    <n v="18"/>
    <s v="MUJERES"/>
    <n v="270107"/>
    <s v="Atenciones médicas"/>
    <n v="270107001"/>
    <s v="Atención por violación (con entrega de anticoncepción de emergencia)"/>
    <n v="1"/>
    <n v="2011"/>
  </r>
  <r>
    <x v="6"/>
    <x v="6"/>
    <s v="S.S. Metropolitano Central"/>
    <n v="18"/>
    <s v="MUJERES"/>
    <n v="270107"/>
    <s v="Atenciones médicas"/>
    <n v="270107002"/>
    <s v="Atención por violación (sin entrega de anticoncepción de emergencia )"/>
    <n v="3"/>
    <n v="2011"/>
  </r>
  <r>
    <x v="6"/>
    <x v="6"/>
    <s v="S.S. Metropolitano Central"/>
    <n v="18"/>
    <s v="MUJERES"/>
    <n v="270107"/>
    <s v="Atenciones médicas"/>
    <n v="270107003"/>
    <s v="Estupro"/>
    <n v="0"/>
    <n v="2011"/>
  </r>
  <r>
    <x v="6"/>
    <x v="6"/>
    <s v="S.S. Metropolitano Central"/>
    <n v="18"/>
    <s v="MUJERES"/>
    <n v="270107"/>
    <s v="Atenciones médicas"/>
    <n v="270107004"/>
    <s v="Abuso Sexual"/>
    <n v="15"/>
    <n v="2011"/>
  </r>
  <r>
    <x v="6"/>
    <x v="6"/>
    <s v="S.S. Metropolitano Central"/>
    <n v="18"/>
    <s v="MUJERES"/>
    <n v="270107"/>
    <s v="Atenciones médicas"/>
    <n v="270107005"/>
    <s v="Otra violencia"/>
    <n v="294"/>
    <n v="2011"/>
  </r>
  <r>
    <x v="6"/>
    <x v="6"/>
    <s v="S.S. Metropolitano Oriente"/>
    <n v="21"/>
    <s v="HOMBRES"/>
    <n v="270107"/>
    <s v="Atenciones médicas"/>
    <n v="270107001"/>
    <s v="Atención por violación (con entrega de anticoncepción de emergencia)"/>
    <m/>
    <n v="2011"/>
  </r>
  <r>
    <x v="6"/>
    <x v="6"/>
    <s v="S.S. Metropolitano Oriente"/>
    <n v="21"/>
    <s v="HOMBRES"/>
    <n v="270107"/>
    <s v="Atenciones médicas"/>
    <n v="270107002"/>
    <s v="Atención por violación (sin entrega de anticoncepción de emergencia )"/>
    <n v="0"/>
    <n v="2011"/>
  </r>
  <r>
    <x v="6"/>
    <x v="6"/>
    <s v="S.S. Metropolitano Oriente"/>
    <n v="21"/>
    <s v="HOMBRES"/>
    <n v="270107"/>
    <s v="Atenciones médicas"/>
    <n v="270107003"/>
    <s v="Estupro"/>
    <n v="0"/>
    <n v="2011"/>
  </r>
  <r>
    <x v="6"/>
    <x v="6"/>
    <s v="S.S. Metropolitano Oriente"/>
    <n v="21"/>
    <s v="HOMBRES"/>
    <n v="270107"/>
    <s v="Atenciones médicas"/>
    <n v="270107004"/>
    <s v="Abuso Sexual"/>
    <n v="0"/>
    <n v="2011"/>
  </r>
  <r>
    <x v="6"/>
    <x v="6"/>
    <s v="S.S. Metropolitano Oriente"/>
    <n v="21"/>
    <s v="HOMBRES"/>
    <n v="270107"/>
    <s v="Atenciones médicas"/>
    <n v="270107005"/>
    <s v="Otra violencia"/>
    <n v="59"/>
    <n v="2011"/>
  </r>
  <r>
    <x v="6"/>
    <x v="6"/>
    <s v="S.S. Metropolitano Oriente"/>
    <n v="21"/>
    <s v="MUJERES"/>
    <n v="270107"/>
    <s v="Atenciones médicas"/>
    <n v="270107001"/>
    <s v="Atención por violación (con entrega de anticoncepción de emergencia)"/>
    <n v="1"/>
    <n v="2011"/>
  </r>
  <r>
    <x v="6"/>
    <x v="6"/>
    <s v="S.S. Metropolitano Oriente"/>
    <n v="21"/>
    <s v="MUJERES"/>
    <n v="270107"/>
    <s v="Atenciones médicas"/>
    <n v="270107002"/>
    <s v="Atención por violación (sin entrega de anticoncepción de emergencia )"/>
    <n v="0"/>
    <n v="2011"/>
  </r>
  <r>
    <x v="6"/>
    <x v="6"/>
    <s v="S.S. Metropolitano Oriente"/>
    <n v="21"/>
    <s v="MUJERES"/>
    <n v="270107"/>
    <s v="Atenciones médicas"/>
    <n v="270107003"/>
    <s v="Estupro"/>
    <n v="0"/>
    <n v="2011"/>
  </r>
  <r>
    <x v="6"/>
    <x v="6"/>
    <s v="S.S. Metropolitano Oriente"/>
    <n v="21"/>
    <s v="MUJERES"/>
    <n v="270107"/>
    <s v="Atenciones médicas"/>
    <n v="270107004"/>
    <s v="Abuso Sexual"/>
    <n v="3"/>
    <n v="2011"/>
  </r>
  <r>
    <x v="6"/>
    <x v="6"/>
    <s v="S.S. Metropolitano Oriente"/>
    <n v="21"/>
    <s v="MUJERES"/>
    <n v="270107"/>
    <s v="Atenciones médicas"/>
    <n v="270107005"/>
    <s v="Otra violencia"/>
    <n v="184"/>
    <n v="2011"/>
  </r>
  <r>
    <x v="6"/>
    <x v="6"/>
    <s v="S.S. Metropolitano Sur"/>
    <n v="22"/>
    <s v="HOMBRES"/>
    <n v="270107"/>
    <s v="Atenciones médicas"/>
    <n v="270107001"/>
    <s v="Atención por violación (con entrega de anticoncepción de emergencia)"/>
    <m/>
    <n v="2011"/>
  </r>
  <r>
    <x v="6"/>
    <x v="6"/>
    <s v="S.S. Metropolitano Sur"/>
    <n v="22"/>
    <s v="HOMBRES"/>
    <n v="270107"/>
    <s v="Atenciones médicas"/>
    <n v="270107002"/>
    <s v="Atención por violación (sin entrega de anticoncepción de emergencia )"/>
    <n v="0"/>
    <n v="2011"/>
  </r>
  <r>
    <x v="6"/>
    <x v="6"/>
    <s v="S.S. Metropolitano Sur"/>
    <n v="22"/>
    <s v="HOMBRES"/>
    <n v="270107"/>
    <s v="Atenciones médicas"/>
    <n v="270107003"/>
    <s v="Estupro"/>
    <n v="0"/>
    <n v="2011"/>
  </r>
  <r>
    <x v="6"/>
    <x v="6"/>
    <s v="S.S. Metropolitano Sur"/>
    <n v="22"/>
    <s v="HOMBRES"/>
    <n v="270107"/>
    <s v="Atenciones médicas"/>
    <n v="270107004"/>
    <s v="Abuso Sexual"/>
    <n v="40"/>
    <n v="2011"/>
  </r>
  <r>
    <x v="6"/>
    <x v="6"/>
    <s v="S.S. Metropolitano Sur"/>
    <n v="22"/>
    <s v="HOMBRES"/>
    <n v="270107"/>
    <s v="Atenciones médicas"/>
    <n v="270107005"/>
    <s v="Otra violencia"/>
    <n v="1344"/>
    <n v="2011"/>
  </r>
  <r>
    <x v="6"/>
    <x v="6"/>
    <s v="S.S. Metropolitano Sur"/>
    <n v="22"/>
    <s v="MUJERES"/>
    <n v="270107"/>
    <s v="Atenciones médicas"/>
    <n v="270107001"/>
    <s v="Atención por violación (con entrega de anticoncepción de emergencia)"/>
    <n v="3"/>
    <n v="2011"/>
  </r>
  <r>
    <x v="6"/>
    <x v="6"/>
    <s v="S.S. Metropolitano Sur"/>
    <n v="22"/>
    <s v="MUJERES"/>
    <n v="270107"/>
    <s v="Atenciones médicas"/>
    <n v="270107002"/>
    <s v="Atención por violación (sin entrega de anticoncepción de emergencia )"/>
    <n v="1"/>
    <n v="2011"/>
  </r>
  <r>
    <x v="6"/>
    <x v="6"/>
    <s v="S.S. Metropolitano Sur"/>
    <n v="22"/>
    <s v="MUJERES"/>
    <n v="270107"/>
    <s v="Atenciones médicas"/>
    <n v="270107003"/>
    <s v="Estupro"/>
    <n v="0"/>
    <n v="2011"/>
  </r>
  <r>
    <x v="6"/>
    <x v="6"/>
    <s v="S.S. Metropolitano Sur"/>
    <n v="22"/>
    <s v="MUJERES"/>
    <n v="270107"/>
    <s v="Atenciones médicas"/>
    <n v="270107004"/>
    <s v="Abuso Sexual"/>
    <n v="48"/>
    <n v="2011"/>
  </r>
  <r>
    <x v="6"/>
    <x v="6"/>
    <s v="S.S. Metropolitano Sur"/>
    <n v="22"/>
    <s v="MUJERES"/>
    <n v="270107"/>
    <s v="Atenciones médicas"/>
    <n v="270107005"/>
    <s v="Otra violencia"/>
    <n v="1463"/>
    <n v="2011"/>
  </r>
  <r>
    <x v="6"/>
    <x v="6"/>
    <s v="S.S. Metropolitano Sur Oriente"/>
    <n v="23"/>
    <s v="HOMBRES"/>
    <n v="270107"/>
    <s v="Atenciones médicas"/>
    <n v="270107001"/>
    <s v="Atención por violación (con entrega de anticoncepción de emergencia)"/>
    <m/>
    <n v="2011"/>
  </r>
  <r>
    <x v="6"/>
    <x v="6"/>
    <s v="S.S. Metropolitano Sur Oriente"/>
    <n v="23"/>
    <s v="HOMBRES"/>
    <n v="270107"/>
    <s v="Atenciones médicas"/>
    <n v="270107002"/>
    <s v="Atención por violación (sin entrega de anticoncepción de emergencia )"/>
    <n v="0"/>
    <n v="2011"/>
  </r>
  <r>
    <x v="6"/>
    <x v="6"/>
    <s v="S.S. Metropolitano Sur Oriente"/>
    <n v="23"/>
    <s v="HOMBRES"/>
    <n v="270107"/>
    <s v="Atenciones médicas"/>
    <n v="270107003"/>
    <s v="Estupro"/>
    <n v="0"/>
    <n v="2011"/>
  </r>
  <r>
    <x v="6"/>
    <x v="6"/>
    <s v="S.S. Metropolitano Sur Oriente"/>
    <n v="23"/>
    <s v="HOMBRES"/>
    <n v="270107"/>
    <s v="Atenciones médicas"/>
    <n v="270107004"/>
    <s v="Abuso Sexual"/>
    <n v="2"/>
    <n v="2011"/>
  </r>
  <r>
    <x v="6"/>
    <x v="6"/>
    <s v="S.S. Metropolitano Sur Oriente"/>
    <n v="23"/>
    <s v="HOMBRES"/>
    <n v="270107"/>
    <s v="Atenciones médicas"/>
    <n v="270107005"/>
    <s v="Otra violencia"/>
    <n v="1312"/>
    <n v="2011"/>
  </r>
  <r>
    <x v="6"/>
    <x v="6"/>
    <s v="S.S. Metropolitano Sur Oriente"/>
    <n v="23"/>
    <s v="MUJERES"/>
    <n v="270107"/>
    <s v="Atenciones médicas"/>
    <n v="270107001"/>
    <s v="Atención por violación (con entrega de anticoncepción de emergencia)"/>
    <n v="0"/>
    <n v="2011"/>
  </r>
  <r>
    <x v="6"/>
    <x v="6"/>
    <s v="S.S. Metropolitano Sur Oriente"/>
    <n v="23"/>
    <s v="MUJERES"/>
    <n v="270107"/>
    <s v="Atenciones médicas"/>
    <n v="270107002"/>
    <s v="Atención por violación (sin entrega de anticoncepción de emergencia )"/>
    <n v="0"/>
    <n v="2011"/>
  </r>
  <r>
    <x v="6"/>
    <x v="6"/>
    <s v="S.S. Metropolitano Sur Oriente"/>
    <n v="23"/>
    <s v="MUJERES"/>
    <n v="270107"/>
    <s v="Atenciones médicas"/>
    <n v="270107003"/>
    <s v="Estupro"/>
    <n v="0"/>
    <n v="2011"/>
  </r>
  <r>
    <x v="6"/>
    <x v="6"/>
    <s v="S.S. Metropolitano Sur Oriente"/>
    <n v="23"/>
    <s v="MUJERES"/>
    <n v="270107"/>
    <s v="Atenciones médicas"/>
    <n v="270107004"/>
    <s v="Abuso Sexual"/>
    <n v="3"/>
    <n v="2011"/>
  </r>
  <r>
    <x v="6"/>
    <x v="6"/>
    <s v="S.S. Metropolitano Sur Oriente"/>
    <n v="23"/>
    <s v="MUJERES"/>
    <n v="270107"/>
    <s v="Atenciones médicas"/>
    <n v="270107005"/>
    <s v="Otra violencia"/>
    <n v="1297"/>
    <n v="2011"/>
  </r>
  <r>
    <x v="7"/>
    <x v="7"/>
    <s v="S.S. Del Libertador B. O´Higgins"/>
    <n v="13"/>
    <s v="HOMBRES"/>
    <n v="270107"/>
    <s v="Atenciones médicas"/>
    <n v="270107001"/>
    <s v="Atención por violación (con entrega de anticoncepción de emergencia)"/>
    <m/>
    <n v="2011"/>
  </r>
  <r>
    <x v="7"/>
    <x v="7"/>
    <s v="S.S. Del Libertador B. O´Higgins"/>
    <n v="13"/>
    <s v="HOMBRES"/>
    <n v="270107"/>
    <s v="Atenciones médicas"/>
    <n v="270107002"/>
    <s v="Atención por violación (sin entrega de anticoncepción de emergencia )"/>
    <n v="1"/>
    <n v="2011"/>
  </r>
  <r>
    <x v="7"/>
    <x v="7"/>
    <s v="S.S. Del Libertador B. O´Higgins"/>
    <n v="13"/>
    <s v="HOMBRES"/>
    <n v="270107"/>
    <s v="Atenciones médicas"/>
    <n v="270107003"/>
    <s v="Estupro"/>
    <n v="0"/>
    <n v="2011"/>
  </r>
  <r>
    <x v="7"/>
    <x v="7"/>
    <s v="S.S. Del Libertador B. O´Higgins"/>
    <n v="13"/>
    <s v="HOMBRES"/>
    <n v="270107"/>
    <s v="Atenciones médicas"/>
    <n v="270107004"/>
    <s v="Abuso Sexual"/>
    <n v="9"/>
    <n v="2011"/>
  </r>
  <r>
    <x v="7"/>
    <x v="7"/>
    <s v="S.S. Del Libertador B. O´Higgins"/>
    <n v="13"/>
    <s v="HOMBRES"/>
    <n v="270107"/>
    <s v="Atenciones médicas"/>
    <n v="270107005"/>
    <s v="Otra violencia"/>
    <n v="153"/>
    <n v="2011"/>
  </r>
  <r>
    <x v="7"/>
    <x v="7"/>
    <s v="S.S. Del Libertador B. O´Higgins"/>
    <n v="13"/>
    <s v="MUJERES"/>
    <n v="270107"/>
    <s v="Atenciones médicas"/>
    <n v="270107001"/>
    <s v="Atención por violación (con entrega de anticoncepción de emergencia)"/>
    <n v="16"/>
    <n v="2011"/>
  </r>
  <r>
    <x v="7"/>
    <x v="7"/>
    <s v="S.S. Del Libertador B. O´Higgins"/>
    <n v="13"/>
    <s v="MUJERES"/>
    <n v="270107"/>
    <s v="Atenciones médicas"/>
    <n v="270107002"/>
    <s v="Atención por violación (sin entrega de anticoncepción de emergencia )"/>
    <n v="14"/>
    <n v="2011"/>
  </r>
  <r>
    <x v="7"/>
    <x v="7"/>
    <s v="S.S. Del Libertador B. O´Higgins"/>
    <n v="13"/>
    <s v="MUJERES"/>
    <n v="270107"/>
    <s v="Atenciones médicas"/>
    <n v="270107003"/>
    <s v="Estupro"/>
    <n v="1"/>
    <n v="2011"/>
  </r>
  <r>
    <x v="7"/>
    <x v="7"/>
    <s v="S.S. Del Libertador B. O´Higgins"/>
    <n v="13"/>
    <s v="MUJERES"/>
    <n v="270107"/>
    <s v="Atenciones médicas"/>
    <n v="270107004"/>
    <s v="Abuso Sexual"/>
    <n v="39"/>
    <n v="2011"/>
  </r>
  <r>
    <x v="7"/>
    <x v="7"/>
    <s v="S.S. Del Libertador B. O´Higgins"/>
    <n v="13"/>
    <s v="MUJERES"/>
    <n v="270107"/>
    <s v="Atenciones médicas"/>
    <n v="270107005"/>
    <s v="Otra violencia"/>
    <n v="426"/>
    <n v="2011"/>
  </r>
  <r>
    <x v="8"/>
    <x v="8"/>
    <s v="S.S. Del Maule"/>
    <n v="14"/>
    <s v="HOMBRES"/>
    <n v="270107"/>
    <s v="Atenciones médicas"/>
    <n v="270107001"/>
    <s v="Atención por violación (con entrega de anticoncepción de emergencia)"/>
    <m/>
    <n v="2011"/>
  </r>
  <r>
    <x v="8"/>
    <x v="8"/>
    <s v="S.S. Del Maule"/>
    <n v="14"/>
    <s v="HOMBRES"/>
    <n v="270107"/>
    <s v="Atenciones médicas"/>
    <n v="270107002"/>
    <s v="Atención por violación (sin entrega de anticoncepción de emergencia )"/>
    <n v="0"/>
    <n v="2011"/>
  </r>
  <r>
    <x v="8"/>
    <x v="8"/>
    <s v="S.S. Del Maule"/>
    <n v="14"/>
    <s v="HOMBRES"/>
    <n v="270107"/>
    <s v="Atenciones médicas"/>
    <n v="270107003"/>
    <s v="Estupro"/>
    <n v="0"/>
    <n v="2011"/>
  </r>
  <r>
    <x v="8"/>
    <x v="8"/>
    <s v="S.S. Del Maule"/>
    <n v="14"/>
    <s v="HOMBRES"/>
    <n v="270107"/>
    <s v="Atenciones médicas"/>
    <n v="270107004"/>
    <s v="Abuso Sexual"/>
    <n v="7"/>
    <n v="2011"/>
  </r>
  <r>
    <x v="8"/>
    <x v="8"/>
    <s v="S.S. Del Maule"/>
    <n v="14"/>
    <s v="HOMBRES"/>
    <n v="270107"/>
    <s v="Atenciones médicas"/>
    <n v="270107005"/>
    <s v="Otra violencia"/>
    <n v="1249"/>
    <n v="2011"/>
  </r>
  <r>
    <x v="8"/>
    <x v="8"/>
    <s v="S.S. Del Maule"/>
    <n v="14"/>
    <s v="MUJERES"/>
    <n v="270107"/>
    <s v="Atenciones médicas"/>
    <n v="270107001"/>
    <s v="Atención por violación (con entrega de anticoncepción de emergencia)"/>
    <n v="27"/>
    <n v="2011"/>
  </r>
  <r>
    <x v="8"/>
    <x v="8"/>
    <s v="S.S. Del Maule"/>
    <n v="14"/>
    <s v="MUJERES"/>
    <n v="270107"/>
    <s v="Atenciones médicas"/>
    <n v="270107002"/>
    <s v="Atención por violación (sin entrega de anticoncepción de emergencia )"/>
    <n v="31"/>
    <n v="2011"/>
  </r>
  <r>
    <x v="8"/>
    <x v="8"/>
    <s v="S.S. Del Maule"/>
    <n v="14"/>
    <s v="MUJERES"/>
    <n v="270107"/>
    <s v="Atenciones médicas"/>
    <n v="270107003"/>
    <s v="Estupro"/>
    <n v="5"/>
    <n v="2011"/>
  </r>
  <r>
    <x v="8"/>
    <x v="8"/>
    <s v="S.S. Del Maule"/>
    <n v="14"/>
    <s v="MUJERES"/>
    <n v="270107"/>
    <s v="Atenciones médicas"/>
    <n v="270107004"/>
    <s v="Abuso Sexual"/>
    <n v="57"/>
    <n v="2011"/>
  </r>
  <r>
    <x v="8"/>
    <x v="8"/>
    <s v="S.S. Del Maule"/>
    <n v="14"/>
    <s v="MUJERES"/>
    <n v="270107"/>
    <s v="Atenciones médicas"/>
    <n v="270107005"/>
    <s v="Otra violencia"/>
    <n v="870"/>
    <n v="2011"/>
  </r>
  <r>
    <x v="9"/>
    <x v="9"/>
    <s v="S.S. Ñuble"/>
    <n v="24"/>
    <s v="HOMBRES"/>
    <n v="270107"/>
    <s v="Atenciones médicas"/>
    <n v="270107001"/>
    <s v="Atención por violación (con entrega de anticoncepción de emergencia)"/>
    <m/>
    <n v="2011"/>
  </r>
  <r>
    <x v="9"/>
    <x v="9"/>
    <s v="S.S. Ñuble"/>
    <n v="24"/>
    <s v="HOMBRES"/>
    <n v="270107"/>
    <s v="Atenciones médicas"/>
    <n v="270107002"/>
    <s v="Atención por violación (sin entrega de anticoncepción de emergencia )"/>
    <n v="4"/>
    <n v="2011"/>
  </r>
  <r>
    <x v="9"/>
    <x v="9"/>
    <s v="S.S. Ñuble"/>
    <n v="24"/>
    <s v="HOMBRES"/>
    <n v="270107"/>
    <s v="Atenciones médicas"/>
    <n v="270107003"/>
    <s v="Estupro"/>
    <n v="0"/>
    <n v="2011"/>
  </r>
  <r>
    <x v="9"/>
    <x v="9"/>
    <s v="S.S. Ñuble"/>
    <n v="24"/>
    <s v="HOMBRES"/>
    <n v="270107"/>
    <s v="Atenciones médicas"/>
    <n v="270107004"/>
    <s v="Abuso Sexual"/>
    <n v="7"/>
    <n v="2011"/>
  </r>
  <r>
    <x v="9"/>
    <x v="9"/>
    <s v="S.S. Ñuble"/>
    <n v="24"/>
    <s v="HOMBRES"/>
    <n v="270107"/>
    <s v="Atenciones médicas"/>
    <n v="270107005"/>
    <s v="Otra violencia"/>
    <n v="128"/>
    <n v="2011"/>
  </r>
  <r>
    <x v="9"/>
    <x v="9"/>
    <s v="S.S. Ñuble"/>
    <n v="24"/>
    <s v="MUJERES"/>
    <n v="270107"/>
    <s v="Atenciones médicas"/>
    <n v="270107001"/>
    <s v="Atención por violación (con entrega de anticoncepción de emergencia)"/>
    <n v="6"/>
    <n v="2011"/>
  </r>
  <r>
    <x v="9"/>
    <x v="9"/>
    <s v="S.S. Ñuble"/>
    <n v="24"/>
    <s v="MUJERES"/>
    <n v="270107"/>
    <s v="Atenciones médicas"/>
    <n v="270107002"/>
    <s v="Atención por violación (sin entrega de anticoncepción de emergencia )"/>
    <n v="15"/>
    <n v="2011"/>
  </r>
  <r>
    <x v="9"/>
    <x v="9"/>
    <s v="S.S. Ñuble"/>
    <n v="24"/>
    <s v="MUJERES"/>
    <n v="270107"/>
    <s v="Atenciones médicas"/>
    <n v="270107003"/>
    <s v="Estupro"/>
    <n v="0"/>
    <n v="2011"/>
  </r>
  <r>
    <x v="9"/>
    <x v="9"/>
    <s v="S.S. Ñuble"/>
    <n v="24"/>
    <s v="MUJERES"/>
    <n v="270107"/>
    <s v="Atenciones médicas"/>
    <n v="270107004"/>
    <s v="Abuso Sexual"/>
    <n v="81"/>
    <n v="2011"/>
  </r>
  <r>
    <x v="9"/>
    <x v="9"/>
    <s v="S.S. Ñuble"/>
    <n v="24"/>
    <s v="MUJERES"/>
    <n v="270107"/>
    <s v="Atenciones médicas"/>
    <n v="270107005"/>
    <s v="Otra violencia"/>
    <n v="245"/>
    <n v="2011"/>
  </r>
  <r>
    <x v="10"/>
    <x v="10"/>
    <s v="S.S. Concepción"/>
    <n v="11"/>
    <s v="HOMBRES"/>
    <n v="270107"/>
    <s v="Atenciones médicas"/>
    <n v="270107001"/>
    <s v="Atención por violación (con entrega de anticoncepción de emergencia)"/>
    <m/>
    <n v="2011"/>
  </r>
  <r>
    <x v="10"/>
    <x v="10"/>
    <s v="S.S. Concepción"/>
    <n v="11"/>
    <s v="HOMBRES"/>
    <n v="270107"/>
    <s v="Atenciones médicas"/>
    <n v="270107002"/>
    <s v="Atención por violación (sin entrega de anticoncepción de emergencia )"/>
    <n v="0"/>
    <n v="2011"/>
  </r>
  <r>
    <x v="10"/>
    <x v="10"/>
    <s v="S.S. Concepción"/>
    <n v="11"/>
    <s v="HOMBRES"/>
    <n v="270107"/>
    <s v="Atenciones médicas"/>
    <n v="270107003"/>
    <s v="Estupro"/>
    <n v="0"/>
    <n v="2011"/>
  </r>
  <r>
    <x v="10"/>
    <x v="10"/>
    <s v="S.S. Concepción"/>
    <n v="11"/>
    <s v="HOMBRES"/>
    <n v="270107"/>
    <s v="Atenciones médicas"/>
    <n v="270107004"/>
    <s v="Abuso Sexual"/>
    <n v="0"/>
    <n v="2011"/>
  </r>
  <r>
    <x v="10"/>
    <x v="10"/>
    <s v="S.S. Concepción"/>
    <n v="11"/>
    <s v="HOMBRES"/>
    <n v="270107"/>
    <s v="Atenciones médicas"/>
    <n v="270107005"/>
    <s v="Otra violencia"/>
    <n v="305"/>
    <n v="2011"/>
  </r>
  <r>
    <x v="10"/>
    <x v="10"/>
    <s v="S.S. Concepción"/>
    <n v="11"/>
    <s v="MUJERES"/>
    <n v="270107"/>
    <s v="Atenciones médicas"/>
    <n v="270107001"/>
    <s v="Atención por violación (con entrega de anticoncepción de emergencia)"/>
    <n v="42"/>
    <n v="2011"/>
  </r>
  <r>
    <x v="10"/>
    <x v="10"/>
    <s v="S.S. Concepción"/>
    <n v="11"/>
    <s v="MUJERES"/>
    <n v="270107"/>
    <s v="Atenciones médicas"/>
    <n v="270107002"/>
    <s v="Atención por violación (sin entrega de anticoncepción de emergencia )"/>
    <n v="3"/>
    <n v="2011"/>
  </r>
  <r>
    <x v="10"/>
    <x v="10"/>
    <s v="S.S. Concepción"/>
    <n v="11"/>
    <s v="MUJERES"/>
    <n v="270107"/>
    <s v="Atenciones médicas"/>
    <n v="270107003"/>
    <s v="Estupro"/>
    <n v="1"/>
    <n v="2011"/>
  </r>
  <r>
    <x v="10"/>
    <x v="10"/>
    <s v="S.S. Concepción"/>
    <n v="11"/>
    <s v="MUJERES"/>
    <n v="270107"/>
    <s v="Atenciones médicas"/>
    <n v="270107004"/>
    <s v="Abuso Sexual"/>
    <n v="11"/>
    <n v="2011"/>
  </r>
  <r>
    <x v="10"/>
    <x v="10"/>
    <s v="S.S. Concepción"/>
    <n v="11"/>
    <s v="MUJERES"/>
    <n v="270107"/>
    <s v="Atenciones médicas"/>
    <n v="270107005"/>
    <s v="Otra violencia"/>
    <n v="671"/>
    <n v="2011"/>
  </r>
  <r>
    <x v="10"/>
    <x v="10"/>
    <s v="S.S. Arauco"/>
    <n v="6"/>
    <s v="HOMBRES"/>
    <n v="270107"/>
    <s v="Atenciones médicas"/>
    <n v="270107001"/>
    <s v="Atención por violación (con entrega de anticoncepción de emergencia)"/>
    <m/>
    <n v="2011"/>
  </r>
  <r>
    <x v="10"/>
    <x v="10"/>
    <s v="S.S. Arauco"/>
    <n v="6"/>
    <s v="HOMBRES"/>
    <n v="270107"/>
    <s v="Atenciones médicas"/>
    <n v="270107002"/>
    <s v="Atención por violación (sin entrega de anticoncepción de emergencia )"/>
    <n v="4"/>
    <n v="2011"/>
  </r>
  <r>
    <x v="10"/>
    <x v="10"/>
    <s v="S.S. Arauco"/>
    <n v="6"/>
    <s v="HOMBRES"/>
    <n v="270107"/>
    <s v="Atenciones médicas"/>
    <n v="270107003"/>
    <s v="Estupro"/>
    <n v="0"/>
    <n v="2011"/>
  </r>
  <r>
    <x v="10"/>
    <x v="10"/>
    <s v="S.S. Arauco"/>
    <n v="6"/>
    <s v="HOMBRES"/>
    <n v="270107"/>
    <s v="Atenciones médicas"/>
    <n v="270107004"/>
    <s v="Abuso Sexual"/>
    <n v="3"/>
    <n v="2011"/>
  </r>
  <r>
    <x v="10"/>
    <x v="10"/>
    <s v="S.S. Arauco"/>
    <n v="6"/>
    <s v="HOMBRES"/>
    <n v="270107"/>
    <s v="Atenciones médicas"/>
    <n v="270107005"/>
    <s v="Otra violencia"/>
    <n v="22"/>
    <n v="2011"/>
  </r>
  <r>
    <x v="10"/>
    <x v="10"/>
    <s v="S.S. Arauco"/>
    <n v="6"/>
    <s v="MUJERES"/>
    <n v="270107"/>
    <s v="Atenciones médicas"/>
    <n v="270107001"/>
    <s v="Atención por violación (con entrega de anticoncepción de emergencia)"/>
    <n v="4"/>
    <n v="2011"/>
  </r>
  <r>
    <x v="10"/>
    <x v="10"/>
    <s v="S.S. Arauco"/>
    <n v="6"/>
    <s v="MUJERES"/>
    <n v="270107"/>
    <s v="Atenciones médicas"/>
    <n v="270107002"/>
    <s v="Atención por violación (sin entrega de anticoncepción de emergencia )"/>
    <n v="5"/>
    <n v="2011"/>
  </r>
  <r>
    <x v="10"/>
    <x v="10"/>
    <s v="S.S. Arauco"/>
    <n v="6"/>
    <s v="MUJERES"/>
    <n v="270107"/>
    <s v="Atenciones médicas"/>
    <n v="270107003"/>
    <s v="Estupro"/>
    <n v="0"/>
    <n v="2011"/>
  </r>
  <r>
    <x v="10"/>
    <x v="10"/>
    <s v="S.S. Arauco"/>
    <n v="6"/>
    <s v="MUJERES"/>
    <n v="270107"/>
    <s v="Atenciones médicas"/>
    <n v="270107004"/>
    <s v="Abuso Sexual"/>
    <n v="12"/>
    <n v="2011"/>
  </r>
  <r>
    <x v="10"/>
    <x v="10"/>
    <s v="S.S. Arauco"/>
    <n v="6"/>
    <s v="MUJERES"/>
    <n v="270107"/>
    <s v="Atenciones médicas"/>
    <n v="270107005"/>
    <s v="Otra violencia"/>
    <n v="34"/>
    <n v="2011"/>
  </r>
  <r>
    <x v="10"/>
    <x v="10"/>
    <s v="S.S. Talcahuano"/>
    <n v="26"/>
    <s v="HOMBRES"/>
    <n v="270107"/>
    <s v="Atenciones médicas"/>
    <n v="270107001"/>
    <s v="Atención por violación (con entrega de anticoncepción de emergencia)"/>
    <m/>
    <n v="2011"/>
  </r>
  <r>
    <x v="10"/>
    <x v="10"/>
    <s v="S.S. Talcahuano"/>
    <n v="26"/>
    <s v="HOMBRES"/>
    <n v="270107"/>
    <s v="Atenciones médicas"/>
    <n v="270107002"/>
    <s v="Atención por violación (sin entrega de anticoncepción de emergencia )"/>
    <n v="0"/>
    <n v="2011"/>
  </r>
  <r>
    <x v="10"/>
    <x v="10"/>
    <s v="S.S. Talcahuano"/>
    <n v="26"/>
    <s v="HOMBRES"/>
    <n v="270107"/>
    <s v="Atenciones médicas"/>
    <n v="270107003"/>
    <s v="Estupro"/>
    <n v="0"/>
    <n v="2011"/>
  </r>
  <r>
    <x v="10"/>
    <x v="10"/>
    <s v="S.S. Talcahuano"/>
    <n v="26"/>
    <s v="HOMBRES"/>
    <n v="270107"/>
    <s v="Atenciones médicas"/>
    <n v="270107004"/>
    <s v="Abuso Sexual"/>
    <n v="0"/>
    <n v="2011"/>
  </r>
  <r>
    <x v="10"/>
    <x v="10"/>
    <s v="S.S. Talcahuano"/>
    <n v="26"/>
    <s v="HOMBRES"/>
    <n v="270107"/>
    <s v="Atenciones médicas"/>
    <n v="270107005"/>
    <s v="Otra violencia"/>
    <n v="6"/>
    <n v="2011"/>
  </r>
  <r>
    <x v="10"/>
    <x v="10"/>
    <s v="S.S. Talcahuano"/>
    <n v="26"/>
    <s v="MUJERES"/>
    <n v="270107"/>
    <s v="Atenciones médicas"/>
    <n v="270107001"/>
    <s v="Atención por violación (con entrega de anticoncepción de emergencia)"/>
    <n v="1"/>
    <n v="2011"/>
  </r>
  <r>
    <x v="10"/>
    <x v="10"/>
    <s v="S.S. Talcahuano"/>
    <n v="26"/>
    <s v="MUJERES"/>
    <n v="270107"/>
    <s v="Atenciones médicas"/>
    <n v="270107002"/>
    <s v="Atención por violación (sin entrega de anticoncepción de emergencia )"/>
    <n v="0"/>
    <n v="2011"/>
  </r>
  <r>
    <x v="10"/>
    <x v="10"/>
    <s v="S.S. Talcahuano"/>
    <n v="26"/>
    <s v="MUJERES"/>
    <n v="270107"/>
    <s v="Atenciones médicas"/>
    <n v="270107003"/>
    <s v="Estupro"/>
    <n v="0"/>
    <n v="2011"/>
  </r>
  <r>
    <x v="10"/>
    <x v="10"/>
    <s v="S.S. Talcahuano"/>
    <n v="26"/>
    <s v="MUJERES"/>
    <n v="270107"/>
    <s v="Atenciones médicas"/>
    <n v="270107004"/>
    <s v="Abuso Sexual"/>
    <n v="0"/>
    <n v="2011"/>
  </r>
  <r>
    <x v="10"/>
    <x v="10"/>
    <s v="S.S. Talcahuano"/>
    <n v="26"/>
    <s v="MUJERES"/>
    <n v="270107"/>
    <s v="Atenciones médicas"/>
    <n v="270107005"/>
    <s v="Otra violencia"/>
    <n v="28"/>
    <n v="2011"/>
  </r>
  <r>
    <x v="10"/>
    <x v="10"/>
    <s v="S.S. Biobío"/>
    <n v="9"/>
    <s v="HOMBRES"/>
    <n v="270107"/>
    <s v="Atenciones médicas"/>
    <n v="270107001"/>
    <s v="Atención por violación (con entrega de anticoncepción de emergencia)"/>
    <m/>
    <n v="2011"/>
  </r>
  <r>
    <x v="10"/>
    <x v="10"/>
    <s v="S.S. Biobío"/>
    <n v="9"/>
    <s v="HOMBRES"/>
    <n v="270107"/>
    <s v="Atenciones médicas"/>
    <n v="270107002"/>
    <s v="Atención por violación (sin entrega de anticoncepción de emergencia )"/>
    <n v="3"/>
    <n v="2011"/>
  </r>
  <r>
    <x v="10"/>
    <x v="10"/>
    <s v="S.S. Biobío"/>
    <n v="9"/>
    <s v="HOMBRES"/>
    <n v="270107"/>
    <s v="Atenciones médicas"/>
    <n v="270107003"/>
    <s v="Estupro"/>
    <n v="3"/>
    <n v="2011"/>
  </r>
  <r>
    <x v="10"/>
    <x v="10"/>
    <s v="S.S. Biobío"/>
    <n v="9"/>
    <s v="HOMBRES"/>
    <n v="270107"/>
    <s v="Atenciones médicas"/>
    <n v="270107004"/>
    <s v="Abuso Sexual"/>
    <n v="19"/>
    <n v="2011"/>
  </r>
  <r>
    <x v="10"/>
    <x v="10"/>
    <s v="S.S. Biobío"/>
    <n v="9"/>
    <s v="HOMBRES"/>
    <n v="270107"/>
    <s v="Atenciones médicas"/>
    <n v="270107005"/>
    <s v="Otra violencia"/>
    <n v="215"/>
    <n v="2011"/>
  </r>
  <r>
    <x v="10"/>
    <x v="10"/>
    <s v="S.S. Biobío"/>
    <n v="9"/>
    <s v="MUJERES"/>
    <n v="270107"/>
    <s v="Atenciones médicas"/>
    <n v="270107001"/>
    <s v="Atención por violación (con entrega de anticoncepción de emergencia)"/>
    <n v="9"/>
    <n v="2011"/>
  </r>
  <r>
    <x v="10"/>
    <x v="10"/>
    <s v="S.S. Biobío"/>
    <n v="9"/>
    <s v="MUJERES"/>
    <n v="270107"/>
    <s v="Atenciones médicas"/>
    <n v="270107002"/>
    <s v="Atención por violación (sin entrega de anticoncepción de emergencia )"/>
    <n v="9"/>
    <n v="2011"/>
  </r>
  <r>
    <x v="10"/>
    <x v="10"/>
    <s v="S.S. Biobío"/>
    <n v="9"/>
    <s v="MUJERES"/>
    <n v="270107"/>
    <s v="Atenciones médicas"/>
    <n v="270107003"/>
    <s v="Estupro"/>
    <n v="6"/>
    <n v="2011"/>
  </r>
  <r>
    <x v="10"/>
    <x v="10"/>
    <s v="S.S. Biobío"/>
    <n v="9"/>
    <s v="MUJERES"/>
    <n v="270107"/>
    <s v="Atenciones médicas"/>
    <n v="270107004"/>
    <s v="Abuso Sexual"/>
    <n v="30"/>
    <n v="2011"/>
  </r>
  <r>
    <x v="10"/>
    <x v="10"/>
    <s v="S.S. Biobío"/>
    <n v="9"/>
    <s v="MUJERES"/>
    <n v="270107"/>
    <s v="Atenciones médicas"/>
    <n v="270107005"/>
    <s v="Otra violencia"/>
    <n v="233"/>
    <n v="2011"/>
  </r>
  <r>
    <x v="11"/>
    <x v="11"/>
    <s v="S.S. Araucanía Norte"/>
    <n v="4"/>
    <s v="HOMBRES"/>
    <n v="270107"/>
    <s v="Atenciones médicas"/>
    <n v="270107001"/>
    <s v="Atención por violación (con entrega de anticoncepción de emergencia)"/>
    <m/>
    <n v="2011"/>
  </r>
  <r>
    <x v="11"/>
    <x v="11"/>
    <s v="S.S. Araucanía Norte"/>
    <n v="4"/>
    <s v="HOMBRES"/>
    <n v="270107"/>
    <s v="Atenciones médicas"/>
    <n v="270107002"/>
    <s v="Atención por violación (sin entrega de anticoncepción de emergencia )"/>
    <n v="0"/>
    <n v="2011"/>
  </r>
  <r>
    <x v="11"/>
    <x v="11"/>
    <s v="S.S. Araucanía Norte"/>
    <n v="4"/>
    <s v="HOMBRES"/>
    <n v="270107"/>
    <s v="Atenciones médicas"/>
    <n v="270107003"/>
    <s v="Estupro"/>
    <n v="0"/>
    <n v="2011"/>
  </r>
  <r>
    <x v="11"/>
    <x v="11"/>
    <s v="S.S. Araucanía Norte"/>
    <n v="4"/>
    <s v="HOMBRES"/>
    <n v="270107"/>
    <s v="Atenciones médicas"/>
    <n v="270107004"/>
    <s v="Abuso Sexual"/>
    <n v="0"/>
    <n v="2011"/>
  </r>
  <r>
    <x v="11"/>
    <x v="11"/>
    <s v="S.S. Araucanía Norte"/>
    <n v="4"/>
    <s v="HOMBRES"/>
    <n v="270107"/>
    <s v="Atenciones médicas"/>
    <n v="270107005"/>
    <s v="Otra violencia"/>
    <n v="11"/>
    <n v="2011"/>
  </r>
  <r>
    <x v="11"/>
    <x v="11"/>
    <s v="S.S. Araucanía Norte"/>
    <n v="4"/>
    <s v="MUJERES"/>
    <n v="270107"/>
    <s v="Atenciones médicas"/>
    <n v="270107001"/>
    <s v="Atención por violación (con entrega de anticoncepción de emergencia)"/>
    <n v="2"/>
    <n v="2011"/>
  </r>
  <r>
    <x v="11"/>
    <x v="11"/>
    <s v="S.S. Araucanía Norte"/>
    <n v="4"/>
    <s v="MUJERES"/>
    <n v="270107"/>
    <s v="Atenciones médicas"/>
    <n v="270107002"/>
    <s v="Atención por violación (sin entrega de anticoncepción de emergencia )"/>
    <n v="3"/>
    <n v="2011"/>
  </r>
  <r>
    <x v="11"/>
    <x v="11"/>
    <s v="S.S. Araucanía Norte"/>
    <n v="4"/>
    <s v="MUJERES"/>
    <n v="270107"/>
    <s v="Atenciones médicas"/>
    <n v="270107003"/>
    <s v="Estupro"/>
    <n v="1"/>
    <n v="2011"/>
  </r>
  <r>
    <x v="11"/>
    <x v="11"/>
    <s v="S.S. Araucanía Norte"/>
    <n v="4"/>
    <s v="MUJERES"/>
    <n v="270107"/>
    <s v="Atenciones médicas"/>
    <n v="270107004"/>
    <s v="Abuso Sexual"/>
    <n v="11"/>
    <n v="2011"/>
  </r>
  <r>
    <x v="11"/>
    <x v="11"/>
    <s v="S.S. Araucanía Norte"/>
    <n v="4"/>
    <s v="MUJERES"/>
    <n v="270107"/>
    <s v="Atenciones médicas"/>
    <n v="270107005"/>
    <s v="Otra violencia"/>
    <n v="32"/>
    <n v="2011"/>
  </r>
  <r>
    <x v="11"/>
    <x v="11"/>
    <s v="S.S. Araucanía Sur"/>
    <n v="5"/>
    <s v="HOMBRES"/>
    <n v="270107"/>
    <s v="Atenciones médicas"/>
    <n v="270107001"/>
    <s v="Atención por violación (con entrega de anticoncepción de emergencia)"/>
    <m/>
    <n v="2011"/>
  </r>
  <r>
    <x v="11"/>
    <x v="11"/>
    <s v="S.S. Araucanía Sur"/>
    <n v="5"/>
    <s v="HOMBRES"/>
    <n v="270107"/>
    <s v="Atenciones médicas"/>
    <n v="270107002"/>
    <s v="Atención por violación (sin entrega de anticoncepción de emergencia )"/>
    <n v="0"/>
    <n v="2011"/>
  </r>
  <r>
    <x v="11"/>
    <x v="11"/>
    <s v="S.S. Araucanía Sur"/>
    <n v="5"/>
    <s v="HOMBRES"/>
    <n v="270107"/>
    <s v="Atenciones médicas"/>
    <n v="270107003"/>
    <s v="Estupro"/>
    <n v="0"/>
    <n v="2011"/>
  </r>
  <r>
    <x v="11"/>
    <x v="11"/>
    <s v="S.S. Araucanía Sur"/>
    <n v="5"/>
    <s v="HOMBRES"/>
    <n v="270107"/>
    <s v="Atenciones médicas"/>
    <n v="270107004"/>
    <s v="Abuso Sexual"/>
    <n v="0"/>
    <n v="2011"/>
  </r>
  <r>
    <x v="11"/>
    <x v="11"/>
    <s v="S.S. Araucanía Sur"/>
    <n v="5"/>
    <s v="HOMBRES"/>
    <n v="270107"/>
    <s v="Atenciones médicas"/>
    <n v="270107005"/>
    <s v="Otra violencia"/>
    <n v="165"/>
    <n v="2011"/>
  </r>
  <r>
    <x v="11"/>
    <x v="11"/>
    <s v="S.S. Araucanía Sur"/>
    <n v="5"/>
    <s v="MUJERES"/>
    <n v="270107"/>
    <s v="Atenciones médicas"/>
    <n v="270107001"/>
    <s v="Atención por violación (con entrega de anticoncepción de emergencia)"/>
    <n v="16"/>
    <n v="2011"/>
  </r>
  <r>
    <x v="11"/>
    <x v="11"/>
    <s v="S.S. Araucanía Sur"/>
    <n v="5"/>
    <s v="MUJERES"/>
    <n v="270107"/>
    <s v="Atenciones médicas"/>
    <n v="270107002"/>
    <s v="Atención por violación (sin entrega de anticoncepción de emergencia )"/>
    <n v="28"/>
    <n v="2011"/>
  </r>
  <r>
    <x v="11"/>
    <x v="11"/>
    <s v="S.S. Araucanía Sur"/>
    <n v="5"/>
    <s v="MUJERES"/>
    <n v="270107"/>
    <s v="Atenciones médicas"/>
    <n v="270107003"/>
    <s v="Estupro"/>
    <n v="0"/>
    <n v="2011"/>
  </r>
  <r>
    <x v="11"/>
    <x v="11"/>
    <s v="S.S. Araucanía Sur"/>
    <n v="5"/>
    <s v="MUJERES"/>
    <n v="270107"/>
    <s v="Atenciones médicas"/>
    <n v="270107004"/>
    <s v="Abuso Sexual"/>
    <n v="21"/>
    <n v="2011"/>
  </r>
  <r>
    <x v="11"/>
    <x v="11"/>
    <s v="S.S. Araucanía Sur"/>
    <n v="5"/>
    <s v="MUJERES"/>
    <n v="270107"/>
    <s v="Atenciones médicas"/>
    <n v="270107005"/>
    <s v="Otra violencia"/>
    <n v="415"/>
    <n v="2011"/>
  </r>
  <r>
    <x v="12"/>
    <x v="12"/>
    <s v="S.S. Valdivia"/>
    <n v="27"/>
    <s v="HOMBRES"/>
    <n v="270107"/>
    <s v="Atenciones médicas"/>
    <n v="270107001"/>
    <s v="Atención por violación (con entrega de anticoncepción de emergencia)"/>
    <m/>
    <n v="2011"/>
  </r>
  <r>
    <x v="12"/>
    <x v="12"/>
    <s v="S.S. Valdivia"/>
    <n v="27"/>
    <s v="HOMBRES"/>
    <n v="270107"/>
    <s v="Atenciones médicas"/>
    <n v="270107002"/>
    <s v="Atención por violación (sin entrega de anticoncepción de emergencia )"/>
    <n v="0"/>
    <n v="2011"/>
  </r>
  <r>
    <x v="12"/>
    <x v="12"/>
    <s v="S.S. Valdivia"/>
    <n v="27"/>
    <s v="HOMBRES"/>
    <n v="270107"/>
    <s v="Atenciones médicas"/>
    <n v="270107003"/>
    <s v="Estupro"/>
    <n v="0"/>
    <n v="2011"/>
  </r>
  <r>
    <x v="12"/>
    <x v="12"/>
    <s v="S.S. Valdivia"/>
    <n v="27"/>
    <s v="HOMBRES"/>
    <n v="270107"/>
    <s v="Atenciones médicas"/>
    <n v="270107004"/>
    <s v="Abuso Sexual"/>
    <n v="0"/>
    <n v="2011"/>
  </r>
  <r>
    <x v="12"/>
    <x v="12"/>
    <s v="S.S. Valdivia"/>
    <n v="27"/>
    <s v="HOMBRES"/>
    <n v="270107"/>
    <s v="Atenciones médicas"/>
    <n v="270107005"/>
    <s v="Otra violencia"/>
    <n v="110"/>
    <n v="2011"/>
  </r>
  <r>
    <x v="12"/>
    <x v="12"/>
    <s v="S.S. Valdivia"/>
    <n v="27"/>
    <s v="MUJERES"/>
    <n v="270107"/>
    <s v="Atenciones médicas"/>
    <n v="270107001"/>
    <s v="Atención por violación (con entrega de anticoncepción de emergencia)"/>
    <n v="15"/>
    <n v="2011"/>
  </r>
  <r>
    <x v="12"/>
    <x v="12"/>
    <s v="S.S. Valdivia"/>
    <n v="27"/>
    <s v="MUJERES"/>
    <n v="270107"/>
    <s v="Atenciones médicas"/>
    <n v="270107002"/>
    <s v="Atención por violación (sin entrega de anticoncepción de emergencia )"/>
    <n v="14"/>
    <n v="2011"/>
  </r>
  <r>
    <x v="12"/>
    <x v="12"/>
    <s v="S.S. Valdivia"/>
    <n v="27"/>
    <s v="MUJERES"/>
    <n v="270107"/>
    <s v="Atenciones médicas"/>
    <n v="270107003"/>
    <s v="Estupro"/>
    <n v="11"/>
    <n v="2011"/>
  </r>
  <r>
    <x v="12"/>
    <x v="12"/>
    <s v="S.S. Valdivia"/>
    <n v="27"/>
    <s v="MUJERES"/>
    <n v="270107"/>
    <s v="Atenciones médicas"/>
    <n v="270107004"/>
    <s v="Abuso Sexual"/>
    <n v="17"/>
    <n v="2011"/>
  </r>
  <r>
    <x v="12"/>
    <x v="12"/>
    <s v="S.S. Valdivia"/>
    <n v="27"/>
    <s v="MUJERES"/>
    <n v="270107"/>
    <s v="Atenciones médicas"/>
    <n v="270107005"/>
    <s v="Otra violencia"/>
    <n v="180"/>
    <n v="2011"/>
  </r>
  <r>
    <x v="13"/>
    <x v="13"/>
    <s v="S.S. Osorno"/>
    <n v="25"/>
    <s v="HOMBRES"/>
    <n v="270107"/>
    <s v="Atenciones médicas"/>
    <n v="270107001"/>
    <s v="Atención por violación (con entrega de anticoncepción de emergencia)"/>
    <m/>
    <n v="2011"/>
  </r>
  <r>
    <x v="13"/>
    <x v="13"/>
    <s v="S.S. Osorno"/>
    <n v="25"/>
    <s v="HOMBRES"/>
    <n v="270107"/>
    <s v="Atenciones médicas"/>
    <n v="270107002"/>
    <s v="Atención por violación (sin entrega de anticoncepción de emergencia )"/>
    <n v="3"/>
    <n v="2011"/>
  </r>
  <r>
    <x v="13"/>
    <x v="13"/>
    <s v="S.S. Osorno"/>
    <n v="25"/>
    <s v="HOMBRES"/>
    <n v="270107"/>
    <s v="Atenciones médicas"/>
    <n v="270107003"/>
    <s v="Estupro"/>
    <n v="1"/>
    <n v="2011"/>
  </r>
  <r>
    <x v="13"/>
    <x v="13"/>
    <s v="S.S. Osorno"/>
    <n v="25"/>
    <s v="HOMBRES"/>
    <n v="270107"/>
    <s v="Atenciones médicas"/>
    <n v="270107004"/>
    <s v="Abuso Sexual"/>
    <n v="2"/>
    <n v="2011"/>
  </r>
  <r>
    <x v="13"/>
    <x v="13"/>
    <s v="S.S. Osorno"/>
    <n v="25"/>
    <s v="HOMBRES"/>
    <n v="270107"/>
    <s v="Atenciones médicas"/>
    <n v="270107005"/>
    <s v="Otra violencia"/>
    <n v="60"/>
    <n v="2011"/>
  </r>
  <r>
    <x v="13"/>
    <x v="13"/>
    <s v="S.S. Osorno"/>
    <n v="25"/>
    <s v="MUJERES"/>
    <n v="270107"/>
    <s v="Atenciones médicas"/>
    <n v="270107001"/>
    <s v="Atención por violación (con entrega de anticoncepción de emergencia)"/>
    <n v="30"/>
    <n v="2011"/>
  </r>
  <r>
    <x v="13"/>
    <x v="13"/>
    <s v="S.S. Osorno"/>
    <n v="25"/>
    <s v="MUJERES"/>
    <n v="270107"/>
    <s v="Atenciones médicas"/>
    <n v="270107002"/>
    <s v="Atención por violación (sin entrega de anticoncepción de emergencia )"/>
    <n v="13"/>
    <n v="2011"/>
  </r>
  <r>
    <x v="13"/>
    <x v="13"/>
    <s v="S.S. Osorno"/>
    <n v="25"/>
    <s v="MUJERES"/>
    <n v="270107"/>
    <s v="Atenciones médicas"/>
    <n v="270107003"/>
    <s v="Estupro"/>
    <n v="15"/>
    <n v="2011"/>
  </r>
  <r>
    <x v="13"/>
    <x v="13"/>
    <s v="S.S. Osorno"/>
    <n v="25"/>
    <s v="MUJERES"/>
    <n v="270107"/>
    <s v="Atenciones médicas"/>
    <n v="270107004"/>
    <s v="Abuso Sexual"/>
    <n v="25"/>
    <n v="2011"/>
  </r>
  <r>
    <x v="13"/>
    <x v="13"/>
    <s v="S.S. Osorno"/>
    <n v="25"/>
    <s v="MUJERES"/>
    <n v="270107"/>
    <s v="Atenciones médicas"/>
    <n v="270107005"/>
    <s v="Otra violencia"/>
    <n v="191"/>
    <n v="2011"/>
  </r>
  <r>
    <x v="13"/>
    <x v="13"/>
    <s v="S.S. Del Reloncaví"/>
    <n v="15"/>
    <s v="HOMBRES"/>
    <n v="270107"/>
    <s v="Atenciones médicas"/>
    <n v="270107001"/>
    <s v="Atención por violación (con entrega de anticoncepción de emergencia)"/>
    <m/>
    <n v="2011"/>
  </r>
  <r>
    <x v="13"/>
    <x v="13"/>
    <s v="S.S. Del Reloncaví"/>
    <n v="15"/>
    <s v="HOMBRES"/>
    <n v="270107"/>
    <s v="Atenciones médicas"/>
    <n v="270107002"/>
    <s v="Atención por violación (sin entrega de anticoncepción de emergencia )"/>
    <n v="0"/>
    <n v="2011"/>
  </r>
  <r>
    <x v="13"/>
    <x v="13"/>
    <s v="S.S. Del Reloncaví"/>
    <n v="15"/>
    <s v="HOMBRES"/>
    <n v="270107"/>
    <s v="Atenciones médicas"/>
    <n v="270107003"/>
    <s v="Estupro"/>
    <n v="0"/>
    <n v="2011"/>
  </r>
  <r>
    <x v="13"/>
    <x v="13"/>
    <s v="S.S. Del Reloncaví"/>
    <n v="15"/>
    <s v="HOMBRES"/>
    <n v="270107"/>
    <s v="Atenciones médicas"/>
    <n v="270107004"/>
    <s v="Abuso Sexual"/>
    <n v="0"/>
    <n v="2011"/>
  </r>
  <r>
    <x v="13"/>
    <x v="13"/>
    <s v="S.S. Del Reloncaví"/>
    <n v="15"/>
    <s v="HOMBRES"/>
    <n v="270107"/>
    <s v="Atenciones médicas"/>
    <n v="270107005"/>
    <s v="Otra violencia"/>
    <n v="191"/>
    <n v="2011"/>
  </r>
  <r>
    <x v="13"/>
    <x v="13"/>
    <s v="S.S. Del Reloncaví"/>
    <n v="15"/>
    <s v="MUJERES"/>
    <n v="270107"/>
    <s v="Atenciones médicas"/>
    <n v="270107001"/>
    <s v="Atención por violación (con entrega de anticoncepción de emergencia)"/>
    <n v="5"/>
    <n v="2011"/>
  </r>
  <r>
    <x v="13"/>
    <x v="13"/>
    <s v="S.S. Del Reloncaví"/>
    <n v="15"/>
    <s v="MUJERES"/>
    <n v="270107"/>
    <s v="Atenciones médicas"/>
    <n v="270107002"/>
    <s v="Atención por violación (sin entrega de anticoncepción de emergencia )"/>
    <n v="8"/>
    <n v="2011"/>
  </r>
  <r>
    <x v="13"/>
    <x v="13"/>
    <s v="S.S. Del Reloncaví"/>
    <n v="15"/>
    <s v="MUJERES"/>
    <n v="270107"/>
    <s v="Atenciones médicas"/>
    <n v="270107003"/>
    <s v="Estupro"/>
    <n v="1"/>
    <n v="2011"/>
  </r>
  <r>
    <x v="13"/>
    <x v="13"/>
    <s v="S.S. Del Reloncaví"/>
    <n v="15"/>
    <s v="MUJERES"/>
    <n v="270107"/>
    <s v="Atenciones médicas"/>
    <n v="270107004"/>
    <s v="Abuso Sexual"/>
    <n v="13"/>
    <n v="2011"/>
  </r>
  <r>
    <x v="13"/>
    <x v="13"/>
    <s v="S.S. Del Reloncaví"/>
    <n v="15"/>
    <s v="MUJERES"/>
    <n v="270107"/>
    <s v="Atenciones médicas"/>
    <n v="270107005"/>
    <s v="Otra violencia"/>
    <n v="347"/>
    <n v="2011"/>
  </r>
  <r>
    <x v="13"/>
    <x v="13"/>
    <s v="S.S. Chiloé"/>
    <n v="10"/>
    <s v="HOMBRES"/>
    <n v="270107"/>
    <s v="Atenciones médicas"/>
    <n v="270107001"/>
    <s v="Atención por violación (con entrega de anticoncepción de emergencia)"/>
    <m/>
    <n v="2011"/>
  </r>
  <r>
    <x v="13"/>
    <x v="13"/>
    <s v="S.S. Chiloé"/>
    <n v="10"/>
    <s v="HOMBRES"/>
    <n v="270107"/>
    <s v="Atenciones médicas"/>
    <n v="270107002"/>
    <s v="Atención por violación (sin entrega de anticoncepción de emergencia )"/>
    <n v="2"/>
    <n v="2011"/>
  </r>
  <r>
    <x v="13"/>
    <x v="13"/>
    <s v="S.S. Chiloé"/>
    <n v="10"/>
    <s v="HOMBRES"/>
    <n v="270107"/>
    <s v="Atenciones médicas"/>
    <n v="270107003"/>
    <s v="Estupro"/>
    <n v="0"/>
    <n v="2011"/>
  </r>
  <r>
    <x v="13"/>
    <x v="13"/>
    <s v="S.S. Chiloé"/>
    <n v="10"/>
    <s v="HOMBRES"/>
    <n v="270107"/>
    <s v="Atenciones médicas"/>
    <n v="270107004"/>
    <s v="Abuso Sexual"/>
    <n v="2"/>
    <n v="2011"/>
  </r>
  <r>
    <x v="13"/>
    <x v="13"/>
    <s v="S.S. Chiloé"/>
    <n v="10"/>
    <s v="HOMBRES"/>
    <n v="270107"/>
    <s v="Atenciones médicas"/>
    <n v="270107005"/>
    <s v="Otra violencia"/>
    <n v="500"/>
    <n v="2011"/>
  </r>
  <r>
    <x v="13"/>
    <x v="13"/>
    <s v="S.S. Chiloé"/>
    <n v="10"/>
    <s v="MUJERES"/>
    <n v="270107"/>
    <s v="Atenciones médicas"/>
    <n v="270107001"/>
    <s v="Atención por violación (con entrega de anticoncepción de emergencia)"/>
    <n v="4"/>
    <n v="2011"/>
  </r>
  <r>
    <x v="13"/>
    <x v="13"/>
    <s v="S.S. Chiloé"/>
    <n v="10"/>
    <s v="MUJERES"/>
    <n v="270107"/>
    <s v="Atenciones médicas"/>
    <n v="270107002"/>
    <s v="Atención por violación (sin entrega de anticoncepción de emergencia )"/>
    <n v="18"/>
    <n v="2011"/>
  </r>
  <r>
    <x v="13"/>
    <x v="13"/>
    <s v="S.S. Chiloé"/>
    <n v="10"/>
    <s v="MUJERES"/>
    <n v="270107"/>
    <s v="Atenciones médicas"/>
    <n v="270107003"/>
    <s v="Estupro"/>
    <n v="2"/>
    <n v="2011"/>
  </r>
  <r>
    <x v="13"/>
    <x v="13"/>
    <s v="S.S. Chiloé"/>
    <n v="10"/>
    <s v="MUJERES"/>
    <n v="270107"/>
    <s v="Atenciones médicas"/>
    <n v="270107004"/>
    <s v="Abuso Sexual"/>
    <n v="31"/>
    <n v="2011"/>
  </r>
  <r>
    <x v="13"/>
    <x v="13"/>
    <s v="S.S. Chiloé"/>
    <n v="10"/>
    <s v="MUJERES"/>
    <n v="270107"/>
    <s v="Atenciones médicas"/>
    <n v="270107005"/>
    <s v="Otra violencia"/>
    <n v="506"/>
    <n v="2011"/>
  </r>
  <r>
    <x v="14"/>
    <x v="14"/>
    <s v="S.S. Aisén"/>
    <n v="2"/>
    <s v="HOMBRES"/>
    <n v="270107"/>
    <s v="Atenciones médicas"/>
    <n v="270107001"/>
    <s v="Atención por violación (con entrega de anticoncepción de emergencia)"/>
    <m/>
    <n v="2011"/>
  </r>
  <r>
    <x v="14"/>
    <x v="14"/>
    <s v="S.S. Aisén"/>
    <n v="2"/>
    <s v="HOMBRES"/>
    <n v="270107"/>
    <s v="Atenciones médicas"/>
    <n v="270107002"/>
    <s v="Atención por violación (sin entrega de anticoncepción de emergencia )"/>
    <n v="0"/>
    <n v="2011"/>
  </r>
  <r>
    <x v="14"/>
    <x v="14"/>
    <s v="S.S. Aisén"/>
    <n v="2"/>
    <s v="HOMBRES"/>
    <n v="270107"/>
    <s v="Atenciones médicas"/>
    <n v="270107003"/>
    <s v="Estupro"/>
    <n v="0"/>
    <n v="2011"/>
  </r>
  <r>
    <x v="14"/>
    <x v="14"/>
    <s v="S.S. Aisén"/>
    <n v="2"/>
    <s v="HOMBRES"/>
    <n v="270107"/>
    <s v="Atenciones médicas"/>
    <n v="270107004"/>
    <s v="Abuso Sexual"/>
    <n v="0"/>
    <n v="2011"/>
  </r>
  <r>
    <x v="14"/>
    <x v="14"/>
    <s v="S.S. Aisén"/>
    <n v="2"/>
    <s v="HOMBRES"/>
    <n v="270107"/>
    <s v="Atenciones médicas"/>
    <n v="270107005"/>
    <s v="Otra violencia"/>
    <n v="10"/>
    <n v="2011"/>
  </r>
  <r>
    <x v="14"/>
    <x v="14"/>
    <s v="S.S. Aisén"/>
    <n v="2"/>
    <s v="MUJERES"/>
    <n v="270107"/>
    <s v="Atenciones médicas"/>
    <n v="270107001"/>
    <s v="Atención por violación (con entrega de anticoncepción de emergencia)"/>
    <n v="0"/>
    <n v="2011"/>
  </r>
  <r>
    <x v="14"/>
    <x v="14"/>
    <s v="S.S. Aisén"/>
    <n v="2"/>
    <s v="MUJERES"/>
    <n v="270107"/>
    <s v="Atenciones médicas"/>
    <n v="270107002"/>
    <s v="Atención por violación (sin entrega de anticoncepción de emergencia )"/>
    <n v="0"/>
    <n v="2011"/>
  </r>
  <r>
    <x v="14"/>
    <x v="14"/>
    <s v="S.S. Aisén"/>
    <n v="2"/>
    <s v="MUJERES"/>
    <n v="270107"/>
    <s v="Atenciones médicas"/>
    <n v="270107003"/>
    <s v="Estupro"/>
    <n v="0"/>
    <n v="2011"/>
  </r>
  <r>
    <x v="14"/>
    <x v="14"/>
    <s v="S.S. Aisén"/>
    <n v="2"/>
    <s v="MUJERES"/>
    <n v="270107"/>
    <s v="Atenciones médicas"/>
    <n v="270107004"/>
    <s v="Abuso Sexual"/>
    <n v="0"/>
    <n v="2011"/>
  </r>
  <r>
    <x v="14"/>
    <x v="14"/>
    <s v="S.S. Aisén"/>
    <n v="2"/>
    <s v="MUJERES"/>
    <n v="270107"/>
    <s v="Atenciones médicas"/>
    <n v="270107005"/>
    <s v="Otra violencia"/>
    <n v="42"/>
    <n v="2011"/>
  </r>
  <r>
    <x v="15"/>
    <x v="15"/>
    <s v="S.S. Magallanes"/>
    <n v="17"/>
    <s v="HOMBRES"/>
    <n v="270107"/>
    <s v="Atenciones médicas"/>
    <n v="270107001"/>
    <s v="Atención por violación (con entrega de anticoncepción de emergencia)"/>
    <m/>
    <n v="2011"/>
  </r>
  <r>
    <x v="15"/>
    <x v="15"/>
    <s v="S.S. Magallanes"/>
    <n v="17"/>
    <s v="HOMBRES"/>
    <n v="270107"/>
    <s v="Atenciones médicas"/>
    <n v="270107002"/>
    <s v="Atención por violación (sin entrega de anticoncepción de emergencia )"/>
    <n v="0"/>
    <n v="2011"/>
  </r>
  <r>
    <x v="15"/>
    <x v="15"/>
    <s v="S.S. Magallanes"/>
    <n v="17"/>
    <s v="HOMBRES"/>
    <n v="270107"/>
    <s v="Atenciones médicas"/>
    <n v="270107003"/>
    <s v="Estupro"/>
    <n v="0"/>
    <n v="2011"/>
  </r>
  <r>
    <x v="15"/>
    <x v="15"/>
    <s v="S.S. Magallanes"/>
    <n v="17"/>
    <s v="HOMBRES"/>
    <n v="270107"/>
    <s v="Atenciones médicas"/>
    <n v="270107004"/>
    <s v="Abuso Sexual"/>
    <n v="0"/>
    <n v="2011"/>
  </r>
  <r>
    <x v="15"/>
    <x v="15"/>
    <s v="S.S. Magallanes"/>
    <n v="17"/>
    <s v="HOMBRES"/>
    <n v="270107"/>
    <s v="Atenciones médicas"/>
    <n v="270107005"/>
    <s v="Otra violencia"/>
    <n v="77"/>
    <n v="2011"/>
  </r>
  <r>
    <x v="15"/>
    <x v="15"/>
    <s v="S.S. Magallanes"/>
    <n v="17"/>
    <s v="MUJERES"/>
    <n v="270107"/>
    <s v="Atenciones médicas"/>
    <n v="270107001"/>
    <s v="Atención por violación (con entrega de anticoncepción de emergencia)"/>
    <n v="4"/>
    <n v="2011"/>
  </r>
  <r>
    <x v="15"/>
    <x v="15"/>
    <s v="S.S. Magallanes"/>
    <n v="17"/>
    <s v="MUJERES"/>
    <n v="270107"/>
    <s v="Atenciones médicas"/>
    <n v="270107002"/>
    <s v="Atención por violación (sin entrega de anticoncepción de emergencia )"/>
    <n v="16"/>
    <n v="2011"/>
  </r>
  <r>
    <x v="15"/>
    <x v="15"/>
    <s v="S.S. Magallanes"/>
    <n v="17"/>
    <s v="MUJERES"/>
    <n v="270107"/>
    <s v="Atenciones médicas"/>
    <n v="270107003"/>
    <s v="Estupro"/>
    <n v="1"/>
    <n v="2011"/>
  </r>
  <r>
    <x v="15"/>
    <x v="15"/>
    <s v="S.S. Magallanes"/>
    <n v="17"/>
    <s v="MUJERES"/>
    <n v="270107"/>
    <s v="Atenciones médicas"/>
    <n v="270107004"/>
    <s v="Abuso Sexual"/>
    <n v="34"/>
    <n v="2011"/>
  </r>
  <r>
    <x v="15"/>
    <x v="15"/>
    <s v="S.S. Magallanes"/>
    <n v="17"/>
    <s v="MUJERES"/>
    <n v="270107"/>
    <s v="Atenciones médicas"/>
    <n v="270107005"/>
    <s v="Otra violencia"/>
    <n v="145"/>
    <n v="2011"/>
  </r>
  <r>
    <x v="0"/>
    <x v="0"/>
    <s v="S.S. Arica"/>
    <n v="7"/>
    <s v="HOMBRES"/>
    <n v="270107"/>
    <s v="Atenciones médicas"/>
    <n v="270107001"/>
    <s v="Atención por violación (con entrega de anticoncepción de emergencia)"/>
    <n v="0"/>
    <n v="2014"/>
  </r>
  <r>
    <x v="0"/>
    <x v="0"/>
    <s v="S.S. Arica"/>
    <n v="7"/>
    <s v="HOMBRES"/>
    <n v="270107"/>
    <s v="Atenciones médicas"/>
    <n v="270107002"/>
    <s v="Atención por violación (sin entrega de anticoncepción de emergencia )"/>
    <n v="1"/>
    <n v="2014"/>
  </r>
  <r>
    <x v="0"/>
    <x v="0"/>
    <s v="S.S. Arica"/>
    <n v="7"/>
    <s v="HOMBRES"/>
    <n v="270107"/>
    <s v="Atenciones médicas"/>
    <n v="270107004"/>
    <s v="Abuso Sexual"/>
    <n v="2"/>
    <n v="2014"/>
  </r>
  <r>
    <x v="0"/>
    <x v="0"/>
    <s v="S.S. Arica"/>
    <n v="7"/>
    <s v="HOMBRES"/>
    <n v="270107"/>
    <s v="Atenciones médicas"/>
    <n v="270107005"/>
    <s v="Otra violencia"/>
    <n v="0"/>
    <n v="2014"/>
  </r>
  <r>
    <x v="1"/>
    <x v="1"/>
    <s v="S.S. Iquique"/>
    <n v="16"/>
    <s v="HOMBRES"/>
    <n v="270107"/>
    <s v="Atenciones médicas"/>
    <n v="270107001"/>
    <s v="Atención por violación (con entrega de anticoncepción de emergencia)"/>
    <n v="0"/>
    <n v="2014"/>
  </r>
  <r>
    <x v="1"/>
    <x v="1"/>
    <s v="S.S. Iquique"/>
    <n v="16"/>
    <s v="HOMBRES"/>
    <n v="270107"/>
    <s v="Atenciones médicas"/>
    <n v="270107002"/>
    <s v="Atención por violación (sin entrega de anticoncepción de emergencia )"/>
    <n v="25"/>
    <n v="2014"/>
  </r>
  <r>
    <x v="1"/>
    <x v="1"/>
    <s v="S.S. Iquique"/>
    <n v="16"/>
    <s v="HOMBRES"/>
    <n v="270107"/>
    <s v="Atenciones médicas"/>
    <n v="270107004"/>
    <s v="Abuso Sexual"/>
    <n v="26"/>
    <n v="2014"/>
  </r>
  <r>
    <x v="1"/>
    <x v="1"/>
    <s v="S.S. Iquique"/>
    <n v="16"/>
    <s v="HOMBRES"/>
    <n v="270107"/>
    <s v="Atenciones médicas"/>
    <n v="270107005"/>
    <s v="Otra violencia"/>
    <n v="64"/>
    <n v="2014"/>
  </r>
  <r>
    <x v="2"/>
    <x v="2"/>
    <s v="S.S. Antofagasta"/>
    <n v="3"/>
    <s v="HOMBRES"/>
    <n v="270107"/>
    <s v="Atenciones médicas"/>
    <n v="270107001"/>
    <s v="Atención por violación (con entrega de anticoncepción de emergencia)"/>
    <n v="0"/>
    <n v="2014"/>
  </r>
  <r>
    <x v="2"/>
    <x v="2"/>
    <s v="S.S. Antofagasta"/>
    <n v="3"/>
    <s v="HOMBRES"/>
    <n v="270107"/>
    <s v="Atenciones médicas"/>
    <n v="270107002"/>
    <s v="Atención por violación (sin entrega de anticoncepción de emergencia )"/>
    <n v="0"/>
    <n v="2014"/>
  </r>
  <r>
    <x v="2"/>
    <x v="2"/>
    <s v="S.S. Antofagasta"/>
    <n v="3"/>
    <s v="HOMBRES"/>
    <n v="270107"/>
    <s v="Atenciones médicas"/>
    <n v="270107004"/>
    <s v="Abuso Sexual"/>
    <n v="1"/>
    <n v="2014"/>
  </r>
  <r>
    <x v="2"/>
    <x v="2"/>
    <s v="S.S. Antofagasta"/>
    <n v="3"/>
    <s v="HOMBRES"/>
    <n v="270107"/>
    <s v="Atenciones médicas"/>
    <n v="270107005"/>
    <s v="Otra violencia"/>
    <n v="627"/>
    <n v="2014"/>
  </r>
  <r>
    <x v="4"/>
    <x v="4"/>
    <s v="S.S. Coquimbo"/>
    <n v="12"/>
    <s v="HOMBRES"/>
    <n v="270107"/>
    <s v="Atenciones médicas"/>
    <n v="270107001"/>
    <s v="Atención por violación (con entrega de anticoncepción de emergencia)"/>
    <n v="0"/>
    <n v="2014"/>
  </r>
  <r>
    <x v="4"/>
    <x v="4"/>
    <s v="S.S. Coquimbo"/>
    <n v="12"/>
    <s v="HOMBRES"/>
    <n v="270107"/>
    <s v="Atenciones médicas"/>
    <n v="270107002"/>
    <s v="Atención por violación (sin entrega de anticoncepción de emergencia )"/>
    <n v="2"/>
    <n v="2014"/>
  </r>
  <r>
    <x v="4"/>
    <x v="4"/>
    <s v="S.S. Coquimbo"/>
    <n v="12"/>
    <s v="HOMBRES"/>
    <n v="270107"/>
    <s v="Atenciones médicas"/>
    <n v="270107004"/>
    <s v="Abuso Sexual"/>
    <n v="0"/>
    <n v="2014"/>
  </r>
  <r>
    <x v="4"/>
    <x v="4"/>
    <s v="S.S. Coquimbo"/>
    <n v="12"/>
    <s v="HOMBRES"/>
    <n v="270107"/>
    <s v="Atenciones médicas"/>
    <n v="270107005"/>
    <s v="Otra violencia"/>
    <n v="223"/>
    <n v="2014"/>
  </r>
  <r>
    <x v="5"/>
    <x v="5"/>
    <s v="S.S. Valparaíso San Antonio"/>
    <n v="28"/>
    <s v="HOMBRES"/>
    <n v="270107"/>
    <s v="Atenciones médicas"/>
    <n v="270107001"/>
    <s v="Atención por violación (con entrega de anticoncepción de emergencia)"/>
    <n v="0"/>
    <n v="2014"/>
  </r>
  <r>
    <x v="5"/>
    <x v="5"/>
    <s v="S.S. Valparaíso San Antonio"/>
    <n v="28"/>
    <s v="HOMBRES"/>
    <n v="270107"/>
    <s v="Atenciones médicas"/>
    <n v="270107002"/>
    <s v="Atención por violación (sin entrega de anticoncepción de emergencia )"/>
    <n v="0"/>
    <n v="2014"/>
  </r>
  <r>
    <x v="5"/>
    <x v="5"/>
    <s v="S.S. Valparaíso San Antonio"/>
    <n v="28"/>
    <s v="HOMBRES"/>
    <n v="270107"/>
    <s v="Atenciones médicas"/>
    <n v="270107004"/>
    <s v="Abuso Sexual"/>
    <n v="0"/>
    <n v="2014"/>
  </r>
  <r>
    <x v="5"/>
    <x v="5"/>
    <s v="S.S. Valparaíso San Antonio"/>
    <n v="28"/>
    <s v="HOMBRES"/>
    <n v="270107"/>
    <s v="Atenciones médicas"/>
    <n v="270107005"/>
    <s v="Otra violencia"/>
    <n v="178"/>
    <n v="2014"/>
  </r>
  <r>
    <x v="5"/>
    <x v="5"/>
    <s v="S.S. Viña del Mar Quillota"/>
    <n v="29"/>
    <s v="HOMBRES"/>
    <n v="270107"/>
    <s v="Atenciones médicas"/>
    <n v="270107001"/>
    <s v="Atención por violación (con entrega de anticoncepción de emergencia)"/>
    <n v="0"/>
    <n v="2014"/>
  </r>
  <r>
    <x v="5"/>
    <x v="5"/>
    <s v="S.S. Viña del Mar Quillota"/>
    <n v="29"/>
    <s v="HOMBRES"/>
    <n v="270107"/>
    <s v="Atenciones médicas"/>
    <n v="270107002"/>
    <s v="Atención por violación (sin entrega de anticoncepción de emergencia )"/>
    <n v="2"/>
    <n v="2014"/>
  </r>
  <r>
    <x v="5"/>
    <x v="5"/>
    <s v="S.S. Viña del Mar Quillota"/>
    <n v="29"/>
    <s v="HOMBRES"/>
    <n v="270107"/>
    <s v="Atenciones médicas"/>
    <n v="270107004"/>
    <s v="Abuso Sexual"/>
    <n v="14"/>
    <n v="2014"/>
  </r>
  <r>
    <x v="5"/>
    <x v="5"/>
    <s v="S.S. Viña del Mar Quillota"/>
    <n v="29"/>
    <s v="HOMBRES"/>
    <n v="270107"/>
    <s v="Atenciones médicas"/>
    <n v="270107005"/>
    <s v="Otra violencia"/>
    <n v="1872"/>
    <n v="2014"/>
  </r>
  <r>
    <x v="5"/>
    <x v="5"/>
    <s v="S.S. Aconcagua"/>
    <n v="1"/>
    <s v="HOMBRES"/>
    <n v="270107"/>
    <s v="Atenciones médicas"/>
    <n v="270107001"/>
    <s v="Atención por violación (con entrega de anticoncepción de emergencia)"/>
    <n v="0"/>
    <n v="2014"/>
  </r>
  <r>
    <x v="5"/>
    <x v="5"/>
    <s v="S.S. Aconcagua"/>
    <n v="1"/>
    <s v="HOMBRES"/>
    <n v="270107"/>
    <s v="Atenciones médicas"/>
    <n v="270107002"/>
    <s v="Atención por violación (sin entrega de anticoncepción de emergencia )"/>
    <n v="7"/>
    <n v="2014"/>
  </r>
  <r>
    <x v="5"/>
    <x v="5"/>
    <s v="S.S. Aconcagua"/>
    <n v="1"/>
    <s v="HOMBRES"/>
    <n v="270107"/>
    <s v="Atenciones médicas"/>
    <n v="270107004"/>
    <s v="Abuso Sexual"/>
    <n v="2"/>
    <n v="2014"/>
  </r>
  <r>
    <x v="5"/>
    <x v="5"/>
    <s v="S.S. Aconcagua"/>
    <n v="1"/>
    <s v="HOMBRES"/>
    <n v="270107"/>
    <s v="Atenciones médicas"/>
    <n v="270107005"/>
    <s v="Otra violencia"/>
    <n v="103"/>
    <n v="2014"/>
  </r>
  <r>
    <x v="6"/>
    <x v="6"/>
    <s v="S.S. Metropolitano Norte"/>
    <n v="19"/>
    <s v="HOMBRES"/>
    <n v="270107"/>
    <s v="Atenciones médicas"/>
    <n v="270107001"/>
    <s v="Atención por violación (con entrega de anticoncepción de emergencia)"/>
    <n v="0"/>
    <n v="2014"/>
  </r>
  <r>
    <x v="6"/>
    <x v="6"/>
    <s v="S.S. Metropolitano Norte"/>
    <n v="19"/>
    <s v="HOMBRES"/>
    <n v="270107"/>
    <s v="Atenciones médicas"/>
    <n v="270107002"/>
    <s v="Atención por violación (sin entrega de anticoncepción de emergencia )"/>
    <n v="0"/>
    <n v="2014"/>
  </r>
  <r>
    <x v="6"/>
    <x v="6"/>
    <s v="S.S. Metropolitano Norte"/>
    <n v="19"/>
    <s v="HOMBRES"/>
    <n v="270107"/>
    <s v="Atenciones médicas"/>
    <n v="270107004"/>
    <s v="Abuso Sexual"/>
    <n v="2"/>
    <n v="2014"/>
  </r>
  <r>
    <x v="6"/>
    <x v="6"/>
    <s v="S.S. Metropolitano Norte"/>
    <n v="19"/>
    <s v="HOMBRES"/>
    <n v="270107"/>
    <s v="Atenciones médicas"/>
    <n v="270107005"/>
    <s v="Otra violencia"/>
    <n v="4185"/>
    <n v="2014"/>
  </r>
  <r>
    <x v="6"/>
    <x v="6"/>
    <s v="S.S. Metropolitano Occidente"/>
    <n v="20"/>
    <s v="HOMBRES"/>
    <n v="270107"/>
    <s v="Atenciones médicas"/>
    <n v="270107001"/>
    <s v="Atención por violación (con entrega de anticoncepción de emergencia)"/>
    <n v="0"/>
    <n v="2014"/>
  </r>
  <r>
    <x v="6"/>
    <x v="6"/>
    <s v="S.S. Metropolitano Occidente"/>
    <n v="20"/>
    <s v="HOMBRES"/>
    <n v="270107"/>
    <s v="Atenciones médicas"/>
    <n v="270107002"/>
    <s v="Atención por violación (sin entrega de anticoncepción de emergencia )"/>
    <n v="0"/>
    <n v="2014"/>
  </r>
  <r>
    <x v="6"/>
    <x v="6"/>
    <s v="S.S. Metropolitano Occidente"/>
    <n v="20"/>
    <s v="HOMBRES"/>
    <n v="270107"/>
    <s v="Atenciones médicas"/>
    <n v="270107004"/>
    <s v="Abuso Sexual"/>
    <n v="4"/>
    <n v="2014"/>
  </r>
  <r>
    <x v="6"/>
    <x v="6"/>
    <s v="S.S. Metropolitano Occidente"/>
    <n v="20"/>
    <s v="HOMBRES"/>
    <n v="270107"/>
    <s v="Atenciones médicas"/>
    <n v="270107005"/>
    <s v="Otra violencia"/>
    <n v="1296"/>
    <n v="2014"/>
  </r>
  <r>
    <x v="6"/>
    <x v="6"/>
    <s v="S.S. Metropolitano Central"/>
    <n v="18"/>
    <s v="HOMBRES"/>
    <n v="270107"/>
    <s v="Atenciones médicas"/>
    <n v="270107001"/>
    <s v="Atención por violación (con entrega de anticoncepción de emergencia)"/>
    <n v="0"/>
    <n v="2014"/>
  </r>
  <r>
    <x v="6"/>
    <x v="6"/>
    <s v="S.S. Metropolitano Central"/>
    <n v="18"/>
    <s v="HOMBRES"/>
    <n v="270107"/>
    <s v="Atenciones médicas"/>
    <n v="270107002"/>
    <s v="Atención por violación (sin entrega de anticoncepción de emergencia )"/>
    <n v="0"/>
    <n v="2014"/>
  </r>
  <r>
    <x v="6"/>
    <x v="6"/>
    <s v="S.S. Metropolitano Central"/>
    <n v="18"/>
    <s v="HOMBRES"/>
    <n v="270107"/>
    <s v="Atenciones médicas"/>
    <n v="270107004"/>
    <s v="Abuso Sexual"/>
    <n v="0"/>
    <n v="2014"/>
  </r>
  <r>
    <x v="6"/>
    <x v="6"/>
    <s v="S.S. Metropolitano Central"/>
    <n v="18"/>
    <s v="HOMBRES"/>
    <n v="270107"/>
    <s v="Atenciones médicas"/>
    <n v="270107005"/>
    <s v="Otra violencia"/>
    <n v="1"/>
    <n v="2014"/>
  </r>
  <r>
    <x v="6"/>
    <x v="6"/>
    <s v="S.S. Metropolitano Oriente"/>
    <n v="21"/>
    <s v="HOMBRES"/>
    <n v="270107"/>
    <s v="Atenciones médicas"/>
    <n v="270107001"/>
    <s v="Atención por violación (con entrega de anticoncepción de emergencia)"/>
    <n v="0"/>
    <n v="2014"/>
  </r>
  <r>
    <x v="6"/>
    <x v="6"/>
    <s v="S.S. Metropolitano Oriente"/>
    <n v="21"/>
    <s v="HOMBRES"/>
    <n v="270107"/>
    <s v="Atenciones médicas"/>
    <n v="270107002"/>
    <s v="Atención por violación (sin entrega de anticoncepción de emergencia )"/>
    <n v="0"/>
    <n v="2014"/>
  </r>
  <r>
    <x v="6"/>
    <x v="6"/>
    <s v="S.S. Metropolitano Oriente"/>
    <n v="21"/>
    <s v="HOMBRES"/>
    <n v="270107"/>
    <s v="Atenciones médicas"/>
    <n v="270107004"/>
    <s v="Abuso Sexual"/>
    <n v="2"/>
    <n v="2014"/>
  </r>
  <r>
    <x v="6"/>
    <x v="6"/>
    <s v="S.S. Metropolitano Oriente"/>
    <n v="21"/>
    <s v="HOMBRES"/>
    <n v="270107"/>
    <s v="Atenciones médicas"/>
    <n v="270107005"/>
    <s v="Otra violencia"/>
    <n v="93"/>
    <n v="2014"/>
  </r>
  <r>
    <x v="6"/>
    <x v="6"/>
    <s v="S.S. Metropolitano Sur"/>
    <n v="22"/>
    <s v="HOMBRES"/>
    <n v="270107"/>
    <s v="Atenciones médicas"/>
    <n v="270107001"/>
    <s v="Atención por violación (con entrega de anticoncepción de emergencia)"/>
    <n v="0"/>
    <n v="2014"/>
  </r>
  <r>
    <x v="6"/>
    <x v="6"/>
    <s v="S.S. Metropolitano Sur"/>
    <n v="22"/>
    <s v="HOMBRES"/>
    <n v="270107"/>
    <s v="Atenciones médicas"/>
    <n v="270107002"/>
    <s v="Atención por violación (sin entrega de anticoncepción de emergencia )"/>
    <n v="0"/>
    <n v="2014"/>
  </r>
  <r>
    <x v="6"/>
    <x v="6"/>
    <s v="S.S. Metropolitano Sur"/>
    <n v="22"/>
    <s v="HOMBRES"/>
    <n v="270107"/>
    <s v="Atenciones médicas"/>
    <n v="270107004"/>
    <s v="Abuso Sexual"/>
    <n v="31"/>
    <n v="2014"/>
  </r>
  <r>
    <x v="6"/>
    <x v="6"/>
    <s v="S.S. Metropolitano Sur"/>
    <n v="22"/>
    <s v="HOMBRES"/>
    <n v="270107"/>
    <s v="Atenciones médicas"/>
    <n v="270107005"/>
    <s v="Otra violencia"/>
    <n v="865"/>
    <n v="2014"/>
  </r>
  <r>
    <x v="6"/>
    <x v="6"/>
    <s v="S.S. Metropolitano Sur Oriente"/>
    <n v="23"/>
    <s v="HOMBRES"/>
    <n v="270107"/>
    <s v="Atenciones médicas"/>
    <n v="270107001"/>
    <s v="Atención por violación (con entrega de anticoncepción de emergencia)"/>
    <n v="0"/>
    <n v="2014"/>
  </r>
  <r>
    <x v="6"/>
    <x v="6"/>
    <s v="S.S. Metropolitano Sur Oriente"/>
    <n v="23"/>
    <s v="HOMBRES"/>
    <n v="270107"/>
    <s v="Atenciones médicas"/>
    <n v="270107002"/>
    <s v="Atención por violación (sin entrega de anticoncepción de emergencia )"/>
    <n v="0"/>
    <n v="2014"/>
  </r>
  <r>
    <x v="6"/>
    <x v="6"/>
    <s v="S.S. Metropolitano Sur Oriente"/>
    <n v="23"/>
    <s v="HOMBRES"/>
    <n v="270107"/>
    <s v="Atenciones médicas"/>
    <n v="270107004"/>
    <s v="Abuso Sexual"/>
    <n v="0"/>
    <n v="2014"/>
  </r>
  <r>
    <x v="6"/>
    <x v="6"/>
    <s v="S.S. Metropolitano Sur Oriente"/>
    <n v="23"/>
    <s v="HOMBRES"/>
    <n v="270107"/>
    <s v="Atenciones médicas"/>
    <n v="270107005"/>
    <s v="Otra violencia"/>
    <n v="941"/>
    <n v="2014"/>
  </r>
  <r>
    <x v="7"/>
    <x v="7"/>
    <s v="S.S. Del Libertador B. O´Higgins"/>
    <n v="13"/>
    <s v="HOMBRES"/>
    <n v="270107"/>
    <s v="Atenciones médicas"/>
    <n v="270107001"/>
    <s v="Atención por violación (con entrega de anticoncepción de emergencia)"/>
    <n v="0"/>
    <n v="2014"/>
  </r>
  <r>
    <x v="7"/>
    <x v="7"/>
    <s v="S.S. Del Libertador B. O´Higgins"/>
    <n v="13"/>
    <s v="HOMBRES"/>
    <n v="270107"/>
    <s v="Atenciones médicas"/>
    <n v="270107002"/>
    <s v="Atención por violación (sin entrega de anticoncepción de emergencia )"/>
    <n v="3"/>
    <n v="2014"/>
  </r>
  <r>
    <x v="7"/>
    <x v="7"/>
    <s v="S.S. Del Libertador B. O´Higgins"/>
    <n v="13"/>
    <s v="HOMBRES"/>
    <n v="270107"/>
    <s v="Atenciones médicas"/>
    <n v="270107004"/>
    <s v="Abuso Sexual"/>
    <n v="9"/>
    <n v="2014"/>
  </r>
  <r>
    <x v="7"/>
    <x v="7"/>
    <s v="S.S. Del Libertador B. O´Higgins"/>
    <n v="13"/>
    <s v="HOMBRES"/>
    <n v="270107"/>
    <s v="Atenciones médicas"/>
    <n v="270107005"/>
    <s v="Otra violencia"/>
    <n v="674"/>
    <n v="2014"/>
  </r>
  <r>
    <x v="8"/>
    <x v="8"/>
    <s v="S.S. Del Maule"/>
    <n v="14"/>
    <s v="HOMBRES"/>
    <n v="270107"/>
    <s v="Atenciones médicas"/>
    <n v="270107001"/>
    <s v="Atención por violación (con entrega de anticoncepción de emergencia)"/>
    <n v="0"/>
    <n v="2014"/>
  </r>
  <r>
    <x v="8"/>
    <x v="8"/>
    <s v="S.S. Del Maule"/>
    <n v="14"/>
    <s v="HOMBRES"/>
    <n v="270107"/>
    <s v="Atenciones médicas"/>
    <n v="270107002"/>
    <s v="Atención por violación (sin entrega de anticoncepción de emergencia )"/>
    <n v="3"/>
    <n v="2014"/>
  </r>
  <r>
    <x v="8"/>
    <x v="8"/>
    <s v="S.S. Del Maule"/>
    <n v="14"/>
    <s v="HOMBRES"/>
    <n v="270107"/>
    <s v="Atenciones médicas"/>
    <n v="270107004"/>
    <s v="Abuso Sexual"/>
    <n v="4"/>
    <n v="2014"/>
  </r>
  <r>
    <x v="8"/>
    <x v="8"/>
    <s v="S.S. Del Maule"/>
    <n v="14"/>
    <s v="HOMBRES"/>
    <n v="270107"/>
    <s v="Atenciones médicas"/>
    <n v="270107005"/>
    <s v="Otra violencia"/>
    <n v="308"/>
    <n v="2014"/>
  </r>
  <r>
    <x v="9"/>
    <x v="9"/>
    <s v="S.S. Ñuble"/>
    <n v="24"/>
    <s v="HOMBRES"/>
    <n v="270107"/>
    <s v="Atenciones médicas"/>
    <n v="270107001"/>
    <s v="Atención por violación (con entrega de anticoncepción de emergencia)"/>
    <n v="0"/>
    <n v="2014"/>
  </r>
  <r>
    <x v="9"/>
    <x v="9"/>
    <s v="S.S. Ñuble"/>
    <n v="24"/>
    <s v="HOMBRES"/>
    <n v="270107"/>
    <s v="Atenciones médicas"/>
    <n v="270107002"/>
    <s v="Atención por violación (sin entrega de anticoncepción de emergencia )"/>
    <n v="8"/>
    <n v="2014"/>
  </r>
  <r>
    <x v="9"/>
    <x v="9"/>
    <s v="S.S. Ñuble"/>
    <n v="24"/>
    <s v="HOMBRES"/>
    <n v="270107"/>
    <s v="Atenciones médicas"/>
    <n v="270107004"/>
    <s v="Abuso Sexual"/>
    <n v="6"/>
    <n v="2014"/>
  </r>
  <r>
    <x v="9"/>
    <x v="9"/>
    <s v="S.S. Ñuble"/>
    <n v="24"/>
    <s v="HOMBRES"/>
    <n v="270107"/>
    <s v="Atenciones médicas"/>
    <n v="270107005"/>
    <s v="Otra violencia"/>
    <n v="18"/>
    <n v="2014"/>
  </r>
  <r>
    <x v="10"/>
    <x v="10"/>
    <s v="S.S. Concepción"/>
    <n v="11"/>
    <s v="HOMBRES"/>
    <n v="270107"/>
    <s v="Atenciones médicas"/>
    <n v="270107001"/>
    <s v="Atención por violación (con entrega de anticoncepción de emergencia)"/>
    <n v="0"/>
    <n v="2014"/>
  </r>
  <r>
    <x v="10"/>
    <x v="10"/>
    <s v="S.S. Concepción"/>
    <n v="11"/>
    <s v="HOMBRES"/>
    <n v="270107"/>
    <s v="Atenciones médicas"/>
    <n v="270107002"/>
    <s v="Atención por violación (sin entrega de anticoncepción de emergencia )"/>
    <n v="1"/>
    <n v="2014"/>
  </r>
  <r>
    <x v="10"/>
    <x v="10"/>
    <s v="S.S. Concepción"/>
    <n v="11"/>
    <s v="HOMBRES"/>
    <n v="270107"/>
    <s v="Atenciones médicas"/>
    <n v="270107004"/>
    <s v="Abuso Sexual"/>
    <n v="1"/>
    <n v="2014"/>
  </r>
  <r>
    <x v="10"/>
    <x v="10"/>
    <s v="S.S. Concepción"/>
    <n v="11"/>
    <s v="HOMBRES"/>
    <n v="270107"/>
    <s v="Atenciones médicas"/>
    <n v="270107005"/>
    <s v="Otra violencia"/>
    <n v="232"/>
    <n v="2014"/>
  </r>
  <r>
    <x v="10"/>
    <x v="10"/>
    <s v="S.S. Arauco"/>
    <n v="6"/>
    <s v="HOMBRES"/>
    <n v="270107"/>
    <s v="Atenciones médicas"/>
    <n v="270107001"/>
    <s v="Atención por violación (con entrega de anticoncepción de emergencia)"/>
    <n v="0"/>
    <n v="2014"/>
  </r>
  <r>
    <x v="10"/>
    <x v="10"/>
    <s v="S.S. Arauco"/>
    <n v="6"/>
    <s v="HOMBRES"/>
    <n v="270107"/>
    <s v="Atenciones médicas"/>
    <n v="270107002"/>
    <s v="Atención por violación (sin entrega de anticoncepción de emergencia )"/>
    <n v="1"/>
    <n v="2014"/>
  </r>
  <r>
    <x v="10"/>
    <x v="10"/>
    <s v="S.S. Arauco"/>
    <n v="6"/>
    <s v="HOMBRES"/>
    <n v="270107"/>
    <s v="Atenciones médicas"/>
    <n v="270107004"/>
    <s v="Abuso Sexual"/>
    <n v="3"/>
    <n v="2014"/>
  </r>
  <r>
    <x v="10"/>
    <x v="10"/>
    <s v="S.S. Arauco"/>
    <n v="6"/>
    <s v="HOMBRES"/>
    <n v="270107"/>
    <s v="Atenciones médicas"/>
    <n v="270107005"/>
    <s v="Otra violencia"/>
    <n v="8"/>
    <n v="2014"/>
  </r>
  <r>
    <x v="10"/>
    <x v="10"/>
    <s v="S.S. Talcahuano"/>
    <n v="26"/>
    <s v="HOMBRES"/>
    <n v="270107"/>
    <s v="Atenciones médicas"/>
    <n v="270107001"/>
    <s v="Atención por violación (con entrega de anticoncepción de emergencia)"/>
    <n v="0"/>
    <n v="2014"/>
  </r>
  <r>
    <x v="10"/>
    <x v="10"/>
    <s v="S.S. Talcahuano"/>
    <n v="26"/>
    <s v="HOMBRES"/>
    <n v="270107"/>
    <s v="Atenciones médicas"/>
    <n v="270107002"/>
    <s v="Atención por violación (sin entrega de anticoncepción de emergencia )"/>
    <n v="5"/>
    <n v="2014"/>
  </r>
  <r>
    <x v="10"/>
    <x v="10"/>
    <s v="S.S. Talcahuano"/>
    <n v="26"/>
    <s v="HOMBRES"/>
    <n v="270107"/>
    <s v="Atenciones médicas"/>
    <n v="270107004"/>
    <s v="Abuso Sexual"/>
    <n v="11"/>
    <n v="2014"/>
  </r>
  <r>
    <x v="10"/>
    <x v="10"/>
    <s v="S.S. Talcahuano"/>
    <n v="26"/>
    <s v="HOMBRES"/>
    <n v="270107"/>
    <s v="Atenciones médicas"/>
    <n v="270107005"/>
    <s v="Otra violencia"/>
    <n v="4"/>
    <n v="2014"/>
  </r>
  <r>
    <x v="10"/>
    <x v="10"/>
    <s v="S.S. Biobío"/>
    <n v="9"/>
    <s v="HOMBRES"/>
    <n v="270107"/>
    <s v="Atenciones médicas"/>
    <n v="270107001"/>
    <s v="Atención por violación (con entrega de anticoncepción de emergencia)"/>
    <n v="0"/>
    <n v="2014"/>
  </r>
  <r>
    <x v="10"/>
    <x v="10"/>
    <s v="S.S. Biobío"/>
    <n v="9"/>
    <s v="HOMBRES"/>
    <n v="270107"/>
    <s v="Atenciones médicas"/>
    <n v="270107002"/>
    <s v="Atención por violación (sin entrega de anticoncepción de emergencia )"/>
    <n v="3"/>
    <n v="2014"/>
  </r>
  <r>
    <x v="10"/>
    <x v="10"/>
    <s v="S.S. Biobío"/>
    <n v="9"/>
    <s v="HOMBRES"/>
    <n v="270107"/>
    <s v="Atenciones médicas"/>
    <n v="270107004"/>
    <s v="Abuso Sexual"/>
    <n v="7"/>
    <n v="2014"/>
  </r>
  <r>
    <x v="10"/>
    <x v="10"/>
    <s v="S.S. Biobío"/>
    <n v="9"/>
    <s v="HOMBRES"/>
    <n v="270107"/>
    <s v="Atenciones médicas"/>
    <n v="270107005"/>
    <s v="Otra violencia"/>
    <n v="22"/>
    <n v="2014"/>
  </r>
  <r>
    <x v="11"/>
    <x v="11"/>
    <s v="S.S. Araucanía Norte"/>
    <n v="4"/>
    <s v="HOMBRES"/>
    <n v="270107"/>
    <s v="Atenciones médicas"/>
    <n v="270107001"/>
    <s v="Atención por violación (con entrega de anticoncepción de emergencia)"/>
    <n v="0"/>
    <n v="2014"/>
  </r>
  <r>
    <x v="11"/>
    <x v="11"/>
    <s v="S.S. Araucanía Norte"/>
    <n v="4"/>
    <s v="HOMBRES"/>
    <n v="270107"/>
    <s v="Atenciones médicas"/>
    <n v="270107002"/>
    <s v="Atención por violación (sin entrega de anticoncepción de emergencia )"/>
    <n v="2"/>
    <n v="2014"/>
  </r>
  <r>
    <x v="11"/>
    <x v="11"/>
    <s v="S.S. Araucanía Norte"/>
    <n v="4"/>
    <s v="HOMBRES"/>
    <n v="270107"/>
    <s v="Atenciones médicas"/>
    <n v="270107004"/>
    <s v="Abuso Sexual"/>
    <n v="1"/>
    <n v="2014"/>
  </r>
  <r>
    <x v="11"/>
    <x v="11"/>
    <s v="S.S. Araucanía Norte"/>
    <n v="4"/>
    <s v="HOMBRES"/>
    <n v="270107"/>
    <s v="Atenciones médicas"/>
    <n v="270107005"/>
    <s v="Otra violencia"/>
    <n v="36"/>
    <n v="2014"/>
  </r>
  <r>
    <x v="11"/>
    <x v="11"/>
    <s v="S.S. Araucanía Sur"/>
    <n v="5"/>
    <s v="HOMBRES"/>
    <n v="270107"/>
    <s v="Atenciones médicas"/>
    <n v="270107001"/>
    <s v="Atención por violación (con entrega de anticoncepción de emergencia)"/>
    <n v="0"/>
    <n v="2014"/>
  </r>
  <r>
    <x v="11"/>
    <x v="11"/>
    <s v="S.S. Araucanía Sur"/>
    <n v="5"/>
    <s v="HOMBRES"/>
    <n v="270107"/>
    <s v="Atenciones médicas"/>
    <n v="270107002"/>
    <s v="Atención por violación (sin entrega de anticoncepción de emergencia )"/>
    <n v="2"/>
    <n v="2014"/>
  </r>
  <r>
    <x v="11"/>
    <x v="11"/>
    <s v="S.S. Araucanía Sur"/>
    <n v="5"/>
    <s v="HOMBRES"/>
    <n v="270107"/>
    <s v="Atenciones médicas"/>
    <n v="270107004"/>
    <s v="Abuso Sexual"/>
    <n v="15"/>
    <n v="2014"/>
  </r>
  <r>
    <x v="11"/>
    <x v="11"/>
    <s v="S.S. Araucanía Sur"/>
    <n v="5"/>
    <s v="HOMBRES"/>
    <n v="270107"/>
    <s v="Atenciones médicas"/>
    <n v="270107005"/>
    <s v="Otra violencia"/>
    <n v="131"/>
    <n v="2014"/>
  </r>
  <r>
    <x v="12"/>
    <x v="12"/>
    <s v="S.S. Valdivia"/>
    <n v="27"/>
    <s v="HOMBRES"/>
    <n v="270107"/>
    <s v="Atenciones médicas"/>
    <n v="270107001"/>
    <s v="Atención por violación (con entrega de anticoncepción de emergencia)"/>
    <n v="0"/>
    <n v="2014"/>
  </r>
  <r>
    <x v="12"/>
    <x v="12"/>
    <s v="S.S. Valdivia"/>
    <n v="27"/>
    <s v="HOMBRES"/>
    <n v="270107"/>
    <s v="Atenciones médicas"/>
    <n v="270107002"/>
    <s v="Atención por violación (sin entrega de anticoncepción de emergencia )"/>
    <n v="0"/>
    <n v="2014"/>
  </r>
  <r>
    <x v="12"/>
    <x v="12"/>
    <s v="S.S. Valdivia"/>
    <n v="27"/>
    <s v="HOMBRES"/>
    <n v="270107"/>
    <s v="Atenciones médicas"/>
    <n v="270107004"/>
    <s v="Abuso Sexual"/>
    <n v="1"/>
    <n v="2014"/>
  </r>
  <r>
    <x v="12"/>
    <x v="12"/>
    <s v="S.S. Valdivia"/>
    <n v="27"/>
    <s v="HOMBRES"/>
    <n v="270107"/>
    <s v="Atenciones médicas"/>
    <n v="270107005"/>
    <s v="Otra violencia"/>
    <n v="62"/>
    <n v="2014"/>
  </r>
  <r>
    <x v="13"/>
    <x v="13"/>
    <s v="S.S. Osorno"/>
    <n v="25"/>
    <s v="HOMBRES"/>
    <n v="270107"/>
    <s v="Atenciones médicas"/>
    <n v="270107001"/>
    <s v="Atención por violación (con entrega de anticoncepción de emergencia)"/>
    <n v="0"/>
    <n v="2014"/>
  </r>
  <r>
    <x v="13"/>
    <x v="13"/>
    <s v="S.S. Osorno"/>
    <n v="25"/>
    <s v="HOMBRES"/>
    <n v="270107"/>
    <s v="Atenciones médicas"/>
    <n v="270107002"/>
    <s v="Atención por violación (sin entrega de anticoncepción de emergencia )"/>
    <n v="0"/>
    <n v="2014"/>
  </r>
  <r>
    <x v="13"/>
    <x v="13"/>
    <s v="S.S. Osorno"/>
    <n v="25"/>
    <s v="HOMBRES"/>
    <n v="270107"/>
    <s v="Atenciones médicas"/>
    <n v="270107004"/>
    <s v="Abuso Sexual"/>
    <n v="8"/>
    <n v="2014"/>
  </r>
  <r>
    <x v="13"/>
    <x v="13"/>
    <s v="S.S. Osorno"/>
    <n v="25"/>
    <s v="HOMBRES"/>
    <n v="270107"/>
    <s v="Atenciones médicas"/>
    <n v="270107005"/>
    <s v="Otra violencia"/>
    <n v="0"/>
    <n v="2014"/>
  </r>
  <r>
    <x v="13"/>
    <x v="13"/>
    <s v="S.S. Del Reloncaví"/>
    <n v="15"/>
    <s v="HOMBRES"/>
    <n v="270107"/>
    <s v="Atenciones médicas"/>
    <n v="270107001"/>
    <s v="Atención por violación (con entrega de anticoncepción de emergencia)"/>
    <n v="0"/>
    <n v="2014"/>
  </r>
  <r>
    <x v="13"/>
    <x v="13"/>
    <s v="S.S. Del Reloncaví"/>
    <n v="15"/>
    <s v="HOMBRES"/>
    <n v="270107"/>
    <s v="Atenciones médicas"/>
    <n v="270107002"/>
    <s v="Atención por violación (sin entrega de anticoncepción de emergencia )"/>
    <n v="0"/>
    <n v="2014"/>
  </r>
  <r>
    <x v="13"/>
    <x v="13"/>
    <s v="S.S. Del Reloncaví"/>
    <n v="15"/>
    <s v="HOMBRES"/>
    <n v="270107"/>
    <s v="Atenciones médicas"/>
    <n v="270107004"/>
    <s v="Abuso Sexual"/>
    <n v="5"/>
    <n v="2014"/>
  </r>
  <r>
    <x v="13"/>
    <x v="13"/>
    <s v="S.S. Del Reloncaví"/>
    <n v="15"/>
    <s v="HOMBRES"/>
    <n v="270107"/>
    <s v="Atenciones médicas"/>
    <n v="270107005"/>
    <s v="Otra violencia"/>
    <n v="127"/>
    <n v="2014"/>
  </r>
  <r>
    <x v="13"/>
    <x v="13"/>
    <s v="S.S. Chiloé"/>
    <n v="10"/>
    <s v="HOMBRES"/>
    <n v="270107"/>
    <s v="Atenciones médicas"/>
    <n v="270107001"/>
    <s v="Atención por violación (con entrega de anticoncepción de emergencia)"/>
    <n v="0"/>
    <n v="2014"/>
  </r>
  <r>
    <x v="13"/>
    <x v="13"/>
    <s v="S.S. Chiloé"/>
    <n v="10"/>
    <s v="HOMBRES"/>
    <n v="270107"/>
    <s v="Atenciones médicas"/>
    <n v="270107002"/>
    <s v="Atención por violación (sin entrega de anticoncepción de emergencia )"/>
    <n v="4"/>
    <n v="2014"/>
  </r>
  <r>
    <x v="13"/>
    <x v="13"/>
    <s v="S.S. Chiloé"/>
    <n v="10"/>
    <s v="HOMBRES"/>
    <n v="270107"/>
    <s v="Atenciones médicas"/>
    <n v="270107004"/>
    <s v="Abuso Sexual"/>
    <n v="3"/>
    <n v="2014"/>
  </r>
  <r>
    <x v="13"/>
    <x v="13"/>
    <s v="S.S. Chiloé"/>
    <n v="10"/>
    <s v="HOMBRES"/>
    <n v="270107"/>
    <s v="Atenciones médicas"/>
    <n v="270107005"/>
    <s v="Otra violencia"/>
    <n v="281"/>
    <n v="2014"/>
  </r>
  <r>
    <x v="14"/>
    <x v="14"/>
    <s v="S.S. Aisén"/>
    <n v="2"/>
    <s v="HOMBRES"/>
    <n v="270107"/>
    <s v="Atenciones médicas"/>
    <n v="270107001"/>
    <s v="Atención por violación (con entrega de anticoncepción de emergencia)"/>
    <n v="0"/>
    <n v="2014"/>
  </r>
  <r>
    <x v="14"/>
    <x v="14"/>
    <s v="S.S. Aisén"/>
    <n v="2"/>
    <s v="HOMBRES"/>
    <n v="270107"/>
    <s v="Atenciones médicas"/>
    <n v="270107002"/>
    <s v="Atención por violación (sin entrega de anticoncepción de emergencia )"/>
    <n v="0"/>
    <n v="2014"/>
  </r>
  <r>
    <x v="14"/>
    <x v="14"/>
    <s v="S.S. Aisén"/>
    <n v="2"/>
    <s v="HOMBRES"/>
    <n v="270107"/>
    <s v="Atenciones médicas"/>
    <n v="270107004"/>
    <s v="Abuso Sexual"/>
    <n v="2"/>
    <n v="2014"/>
  </r>
  <r>
    <x v="14"/>
    <x v="14"/>
    <s v="S.S. Aisén"/>
    <n v="2"/>
    <s v="HOMBRES"/>
    <n v="270107"/>
    <s v="Atenciones médicas"/>
    <n v="270107005"/>
    <s v="Otra violencia"/>
    <n v="3"/>
    <n v="2014"/>
  </r>
  <r>
    <x v="15"/>
    <x v="15"/>
    <s v="S.S. Magallanes"/>
    <n v="17"/>
    <s v="HOMBRES"/>
    <n v="270107"/>
    <s v="Atenciones médicas"/>
    <n v="270107001"/>
    <s v="Atención por violación (con entrega de anticoncepción de emergencia)"/>
    <n v="0"/>
    <n v="2014"/>
  </r>
  <r>
    <x v="15"/>
    <x v="15"/>
    <s v="S.S. Magallanes"/>
    <n v="17"/>
    <s v="HOMBRES"/>
    <n v="270107"/>
    <s v="Atenciones médicas"/>
    <n v="270107002"/>
    <s v="Atención por violación (sin entrega de anticoncepción de emergencia )"/>
    <n v="4"/>
    <n v="2014"/>
  </r>
  <r>
    <x v="15"/>
    <x v="15"/>
    <s v="S.S. Magallanes"/>
    <n v="17"/>
    <s v="HOMBRES"/>
    <n v="270107"/>
    <s v="Atenciones médicas"/>
    <n v="270107004"/>
    <s v="Abuso Sexual"/>
    <n v="0"/>
    <n v="2014"/>
  </r>
  <r>
    <x v="15"/>
    <x v="15"/>
    <s v="S.S. Magallanes"/>
    <n v="17"/>
    <s v="HOMBRES"/>
    <n v="270107"/>
    <s v="Atenciones médicas"/>
    <n v="270107005"/>
    <s v="Otra violencia"/>
    <n v="41"/>
    <n v="2014"/>
  </r>
  <r>
    <x v="0"/>
    <x v="0"/>
    <s v="S.S. Arica"/>
    <n v="7"/>
    <s v="MUJERES"/>
    <n v="270107"/>
    <s v="Atenciones médicas"/>
    <n v="270107001"/>
    <s v="Atención por violación (con entrega de anticoncepción de emergencia)"/>
    <n v="21"/>
    <n v="2014"/>
  </r>
  <r>
    <x v="0"/>
    <x v="0"/>
    <s v="S.S. Arica"/>
    <n v="7"/>
    <s v="MUJERES"/>
    <n v="270107"/>
    <s v="Atenciones médicas"/>
    <n v="270107002"/>
    <s v="Atención por violación (sin entrega de anticoncepción de emergencia )"/>
    <n v="12"/>
    <n v="2014"/>
  </r>
  <r>
    <x v="0"/>
    <x v="0"/>
    <s v="S.S. Arica"/>
    <n v="7"/>
    <s v="MUJERES"/>
    <n v="270107"/>
    <s v="Atenciones médicas"/>
    <n v="270107004"/>
    <s v="Abuso Sexual"/>
    <n v="34"/>
    <n v="2014"/>
  </r>
  <r>
    <x v="0"/>
    <x v="0"/>
    <s v="S.S. Arica"/>
    <n v="7"/>
    <s v="MUJERES"/>
    <n v="270107"/>
    <s v="Atenciones médicas"/>
    <n v="270107005"/>
    <s v="Otra violencia"/>
    <n v="10"/>
    <n v="2014"/>
  </r>
  <r>
    <x v="1"/>
    <x v="1"/>
    <s v="S.S. Iquique"/>
    <n v="16"/>
    <s v="MUJERES"/>
    <n v="270107"/>
    <s v="Atenciones médicas"/>
    <n v="270107001"/>
    <s v="Atención por violación (con entrega de anticoncepción de emergencia)"/>
    <n v="19"/>
    <n v="2014"/>
  </r>
  <r>
    <x v="1"/>
    <x v="1"/>
    <s v="S.S. Iquique"/>
    <n v="16"/>
    <s v="MUJERES"/>
    <n v="270107"/>
    <s v="Atenciones médicas"/>
    <n v="270107002"/>
    <s v="Atención por violación (sin entrega de anticoncepción de emergencia )"/>
    <n v="81"/>
    <n v="2014"/>
  </r>
  <r>
    <x v="1"/>
    <x v="1"/>
    <s v="S.S. Iquique"/>
    <n v="16"/>
    <s v="MUJERES"/>
    <n v="270107"/>
    <s v="Atenciones médicas"/>
    <n v="270107004"/>
    <s v="Abuso Sexual"/>
    <n v="101"/>
    <n v="2014"/>
  </r>
  <r>
    <x v="1"/>
    <x v="1"/>
    <s v="S.S. Iquique"/>
    <n v="16"/>
    <s v="MUJERES"/>
    <n v="270107"/>
    <s v="Atenciones médicas"/>
    <n v="270107005"/>
    <s v="Otra violencia"/>
    <n v="233"/>
    <n v="2014"/>
  </r>
  <r>
    <x v="2"/>
    <x v="2"/>
    <s v="S.S. Antofagasta"/>
    <n v="3"/>
    <s v="MUJERES"/>
    <n v="270107"/>
    <s v="Atenciones médicas"/>
    <n v="270107001"/>
    <s v="Atención por violación (con entrega de anticoncepción de emergencia)"/>
    <n v="3"/>
    <n v="2014"/>
  </r>
  <r>
    <x v="2"/>
    <x v="2"/>
    <s v="S.S. Antofagasta"/>
    <n v="3"/>
    <s v="MUJERES"/>
    <n v="270107"/>
    <s v="Atenciones médicas"/>
    <n v="270107002"/>
    <s v="Atención por violación (sin entrega de anticoncepción de emergencia )"/>
    <n v="0"/>
    <n v="2014"/>
  </r>
  <r>
    <x v="2"/>
    <x v="2"/>
    <s v="S.S. Antofagasta"/>
    <n v="3"/>
    <s v="MUJERES"/>
    <n v="270107"/>
    <s v="Atenciones médicas"/>
    <n v="270107004"/>
    <s v="Abuso Sexual"/>
    <n v="4"/>
    <n v="2014"/>
  </r>
  <r>
    <x v="2"/>
    <x v="2"/>
    <s v="S.S. Antofagasta"/>
    <n v="3"/>
    <s v="MUJERES"/>
    <n v="270107"/>
    <s v="Atenciones médicas"/>
    <n v="270107005"/>
    <s v="Otra violencia"/>
    <n v="564"/>
    <n v="2014"/>
  </r>
  <r>
    <x v="4"/>
    <x v="4"/>
    <s v="S.S. Coquimbo"/>
    <n v="12"/>
    <s v="MUJERES"/>
    <n v="270107"/>
    <s v="Atenciones médicas"/>
    <n v="270107001"/>
    <s v="Atención por violación (con entrega de anticoncepción de emergencia)"/>
    <n v="27"/>
    <n v="2014"/>
  </r>
  <r>
    <x v="4"/>
    <x v="4"/>
    <s v="S.S. Coquimbo"/>
    <n v="12"/>
    <s v="MUJERES"/>
    <n v="270107"/>
    <s v="Atenciones médicas"/>
    <n v="270107002"/>
    <s v="Atención por violación (sin entrega de anticoncepción de emergencia )"/>
    <n v="28"/>
    <n v="2014"/>
  </r>
  <r>
    <x v="4"/>
    <x v="4"/>
    <s v="S.S. Coquimbo"/>
    <n v="12"/>
    <s v="MUJERES"/>
    <n v="270107"/>
    <s v="Atenciones médicas"/>
    <n v="270107004"/>
    <s v="Abuso Sexual"/>
    <n v="18"/>
    <n v="2014"/>
  </r>
  <r>
    <x v="4"/>
    <x v="4"/>
    <s v="S.S. Coquimbo"/>
    <n v="12"/>
    <s v="MUJERES"/>
    <n v="270107"/>
    <s v="Atenciones médicas"/>
    <n v="270107005"/>
    <s v="Otra violencia"/>
    <n v="404"/>
    <n v="2014"/>
  </r>
  <r>
    <x v="5"/>
    <x v="5"/>
    <s v="S.S. Valparaíso San Antonio"/>
    <n v="28"/>
    <s v="MUJERES"/>
    <n v="270107"/>
    <s v="Atenciones médicas"/>
    <n v="270107001"/>
    <s v="Atención por violación (con entrega de anticoncepción de emergencia)"/>
    <n v="57"/>
    <n v="2014"/>
  </r>
  <r>
    <x v="5"/>
    <x v="5"/>
    <s v="S.S. Valparaíso San Antonio"/>
    <n v="28"/>
    <s v="MUJERES"/>
    <n v="270107"/>
    <s v="Atenciones médicas"/>
    <n v="270107002"/>
    <s v="Atención por violación (sin entrega de anticoncepción de emergencia )"/>
    <n v="35"/>
    <n v="2014"/>
  </r>
  <r>
    <x v="5"/>
    <x v="5"/>
    <s v="S.S. Valparaíso San Antonio"/>
    <n v="28"/>
    <s v="MUJERES"/>
    <n v="270107"/>
    <s v="Atenciones médicas"/>
    <n v="270107004"/>
    <s v="Abuso Sexual"/>
    <n v="64"/>
    <n v="2014"/>
  </r>
  <r>
    <x v="5"/>
    <x v="5"/>
    <s v="S.S. Valparaíso San Antonio"/>
    <n v="28"/>
    <s v="MUJERES"/>
    <n v="270107"/>
    <s v="Atenciones médicas"/>
    <n v="270107005"/>
    <s v="Otra violencia"/>
    <n v="298"/>
    <n v="2014"/>
  </r>
  <r>
    <x v="5"/>
    <x v="5"/>
    <s v="S.S. Viña del Mar Quillota"/>
    <n v="29"/>
    <s v="MUJERES"/>
    <n v="270107"/>
    <s v="Atenciones médicas"/>
    <n v="270107001"/>
    <s v="Atención por violación (con entrega de anticoncepción de emergencia)"/>
    <n v="4"/>
    <n v="2014"/>
  </r>
  <r>
    <x v="5"/>
    <x v="5"/>
    <s v="S.S. Viña del Mar Quillota"/>
    <n v="29"/>
    <s v="MUJERES"/>
    <n v="270107"/>
    <s v="Atenciones médicas"/>
    <n v="270107002"/>
    <s v="Atención por violación (sin entrega de anticoncepción de emergencia )"/>
    <n v="17"/>
    <n v="2014"/>
  </r>
  <r>
    <x v="5"/>
    <x v="5"/>
    <s v="S.S. Viña del Mar Quillota"/>
    <n v="29"/>
    <s v="MUJERES"/>
    <n v="270107"/>
    <s v="Atenciones médicas"/>
    <n v="270107004"/>
    <s v="Abuso Sexual"/>
    <n v="88"/>
    <n v="2014"/>
  </r>
  <r>
    <x v="5"/>
    <x v="5"/>
    <s v="S.S. Viña del Mar Quillota"/>
    <n v="29"/>
    <s v="MUJERES"/>
    <n v="270107"/>
    <s v="Atenciones médicas"/>
    <n v="270107005"/>
    <s v="Otra violencia"/>
    <n v="1061"/>
    <n v="2014"/>
  </r>
  <r>
    <x v="5"/>
    <x v="5"/>
    <s v="S.S. Aconcagua"/>
    <n v="1"/>
    <s v="MUJERES"/>
    <n v="270107"/>
    <s v="Atenciones médicas"/>
    <n v="270107001"/>
    <s v="Atención por violación (con entrega de anticoncepción de emergencia)"/>
    <n v="14"/>
    <n v="2014"/>
  </r>
  <r>
    <x v="5"/>
    <x v="5"/>
    <s v="S.S. Aconcagua"/>
    <n v="1"/>
    <s v="MUJERES"/>
    <n v="270107"/>
    <s v="Atenciones médicas"/>
    <n v="270107002"/>
    <s v="Atención por violación (sin entrega de anticoncepción de emergencia )"/>
    <n v="22"/>
    <n v="2014"/>
  </r>
  <r>
    <x v="5"/>
    <x v="5"/>
    <s v="S.S. Aconcagua"/>
    <n v="1"/>
    <s v="MUJERES"/>
    <n v="270107"/>
    <s v="Atenciones médicas"/>
    <n v="270107004"/>
    <s v="Abuso Sexual"/>
    <n v="10"/>
    <n v="2014"/>
  </r>
  <r>
    <x v="5"/>
    <x v="5"/>
    <s v="S.S. Aconcagua"/>
    <n v="1"/>
    <s v="MUJERES"/>
    <n v="270107"/>
    <s v="Atenciones médicas"/>
    <n v="270107005"/>
    <s v="Otra violencia"/>
    <n v="184"/>
    <n v="2014"/>
  </r>
  <r>
    <x v="6"/>
    <x v="6"/>
    <s v="S.S. Metropolitano Norte"/>
    <n v="19"/>
    <s v="MUJERES"/>
    <n v="270107"/>
    <s v="Atenciones médicas"/>
    <n v="270107001"/>
    <s v="Atención por violación (con entrega de anticoncepción de emergencia)"/>
    <n v="1"/>
    <n v="2014"/>
  </r>
  <r>
    <x v="6"/>
    <x v="6"/>
    <s v="S.S. Metropolitano Norte"/>
    <n v="19"/>
    <s v="MUJERES"/>
    <n v="270107"/>
    <s v="Atenciones médicas"/>
    <n v="270107002"/>
    <s v="Atención por violación (sin entrega de anticoncepción de emergencia )"/>
    <n v="0"/>
    <n v="2014"/>
  </r>
  <r>
    <x v="6"/>
    <x v="6"/>
    <s v="S.S. Metropolitano Norte"/>
    <n v="19"/>
    <s v="MUJERES"/>
    <n v="270107"/>
    <s v="Atenciones médicas"/>
    <n v="270107004"/>
    <s v="Abuso Sexual"/>
    <n v="8"/>
    <n v="2014"/>
  </r>
  <r>
    <x v="6"/>
    <x v="6"/>
    <s v="S.S. Metropolitano Norte"/>
    <n v="19"/>
    <s v="MUJERES"/>
    <n v="270107"/>
    <s v="Atenciones médicas"/>
    <n v="270107005"/>
    <s v="Otra violencia"/>
    <n v="2376"/>
    <n v="2014"/>
  </r>
  <r>
    <x v="6"/>
    <x v="6"/>
    <s v="S.S. Metropolitano Occidente"/>
    <n v="20"/>
    <s v="MUJERES"/>
    <n v="270107"/>
    <s v="Atenciones médicas"/>
    <n v="270107001"/>
    <s v="Atención por violación (con entrega de anticoncepción de emergencia)"/>
    <n v="15"/>
    <n v="2014"/>
  </r>
  <r>
    <x v="6"/>
    <x v="6"/>
    <s v="S.S. Metropolitano Occidente"/>
    <n v="20"/>
    <s v="MUJERES"/>
    <n v="270107"/>
    <s v="Atenciones médicas"/>
    <n v="270107002"/>
    <s v="Atención por violación (sin entrega de anticoncepción de emergencia )"/>
    <n v="22"/>
    <n v="2014"/>
  </r>
  <r>
    <x v="6"/>
    <x v="6"/>
    <s v="S.S. Metropolitano Occidente"/>
    <n v="20"/>
    <s v="MUJERES"/>
    <n v="270107"/>
    <s v="Atenciones médicas"/>
    <n v="270107004"/>
    <s v="Abuso Sexual"/>
    <n v="28"/>
    <n v="2014"/>
  </r>
  <r>
    <x v="6"/>
    <x v="6"/>
    <s v="S.S. Metropolitano Occidente"/>
    <n v="20"/>
    <s v="MUJERES"/>
    <n v="270107"/>
    <s v="Atenciones médicas"/>
    <n v="270107005"/>
    <s v="Otra violencia"/>
    <n v="1070"/>
    <n v="2014"/>
  </r>
  <r>
    <x v="6"/>
    <x v="6"/>
    <s v="S.S. Metropolitano Central"/>
    <n v="18"/>
    <s v="MUJERES"/>
    <n v="270107"/>
    <s v="Atenciones médicas"/>
    <n v="270107001"/>
    <s v="Atención por violación (con entrega de anticoncepción de emergencia)"/>
    <n v="2"/>
    <n v="2014"/>
  </r>
  <r>
    <x v="6"/>
    <x v="6"/>
    <s v="S.S. Metropolitano Central"/>
    <n v="18"/>
    <s v="MUJERES"/>
    <n v="270107"/>
    <s v="Atenciones médicas"/>
    <n v="270107002"/>
    <s v="Atención por violación (sin entrega de anticoncepción de emergencia )"/>
    <n v="0"/>
    <n v="2014"/>
  </r>
  <r>
    <x v="6"/>
    <x v="6"/>
    <s v="S.S. Metropolitano Central"/>
    <n v="18"/>
    <s v="MUJERES"/>
    <n v="270107"/>
    <s v="Atenciones médicas"/>
    <n v="270107004"/>
    <s v="Abuso Sexual"/>
    <n v="0"/>
    <n v="2014"/>
  </r>
  <r>
    <x v="6"/>
    <x v="6"/>
    <s v="S.S. Metropolitano Central"/>
    <n v="18"/>
    <s v="MUJERES"/>
    <n v="270107"/>
    <s v="Atenciones médicas"/>
    <n v="270107005"/>
    <s v="Otra violencia"/>
    <n v="5"/>
    <n v="2014"/>
  </r>
  <r>
    <x v="6"/>
    <x v="6"/>
    <s v="S.S. Metropolitano Oriente"/>
    <n v="21"/>
    <s v="MUJERES"/>
    <n v="270107"/>
    <s v="Atenciones médicas"/>
    <n v="270107001"/>
    <s v="Atención por violación (con entrega de anticoncepción de emergencia)"/>
    <n v="13"/>
    <n v="2014"/>
  </r>
  <r>
    <x v="6"/>
    <x v="6"/>
    <s v="S.S. Metropolitano Oriente"/>
    <n v="21"/>
    <s v="MUJERES"/>
    <n v="270107"/>
    <s v="Atenciones médicas"/>
    <n v="270107002"/>
    <s v="Atención por violación (sin entrega de anticoncepción de emergencia )"/>
    <n v="0"/>
    <n v="2014"/>
  </r>
  <r>
    <x v="6"/>
    <x v="6"/>
    <s v="S.S. Metropolitano Oriente"/>
    <n v="21"/>
    <s v="MUJERES"/>
    <n v="270107"/>
    <s v="Atenciones médicas"/>
    <n v="270107004"/>
    <s v="Abuso Sexual"/>
    <n v="2"/>
    <n v="2014"/>
  </r>
  <r>
    <x v="6"/>
    <x v="6"/>
    <s v="S.S. Metropolitano Oriente"/>
    <n v="21"/>
    <s v="MUJERES"/>
    <n v="270107"/>
    <s v="Atenciones médicas"/>
    <n v="270107005"/>
    <s v="Otra violencia"/>
    <n v="227"/>
    <n v="2014"/>
  </r>
  <r>
    <x v="6"/>
    <x v="6"/>
    <s v="S.S. Metropolitano Sur"/>
    <n v="22"/>
    <s v="MUJERES"/>
    <n v="270107"/>
    <s v="Atenciones médicas"/>
    <n v="270107001"/>
    <s v="Atención por violación (con entrega de anticoncepción de emergencia)"/>
    <n v="11"/>
    <n v="2014"/>
  </r>
  <r>
    <x v="6"/>
    <x v="6"/>
    <s v="S.S. Metropolitano Sur"/>
    <n v="22"/>
    <s v="MUJERES"/>
    <n v="270107"/>
    <s v="Atenciones médicas"/>
    <n v="270107002"/>
    <s v="Atención por violación (sin entrega de anticoncepción de emergencia )"/>
    <n v="4"/>
    <n v="2014"/>
  </r>
  <r>
    <x v="6"/>
    <x v="6"/>
    <s v="S.S. Metropolitano Sur"/>
    <n v="22"/>
    <s v="MUJERES"/>
    <n v="270107"/>
    <s v="Atenciones médicas"/>
    <n v="270107004"/>
    <s v="Abuso Sexual"/>
    <n v="50"/>
    <n v="2014"/>
  </r>
  <r>
    <x v="6"/>
    <x v="6"/>
    <s v="S.S. Metropolitano Sur"/>
    <n v="22"/>
    <s v="MUJERES"/>
    <n v="270107"/>
    <s v="Atenciones médicas"/>
    <n v="270107005"/>
    <s v="Otra violencia"/>
    <n v="1464"/>
    <n v="2014"/>
  </r>
  <r>
    <x v="6"/>
    <x v="6"/>
    <s v="S.S. Metropolitano Sur Oriente"/>
    <n v="23"/>
    <s v="MUJERES"/>
    <n v="270107"/>
    <s v="Atenciones médicas"/>
    <n v="270107001"/>
    <s v="Atención por violación (con entrega de anticoncepción de emergencia)"/>
    <n v="9"/>
    <n v="2014"/>
  </r>
  <r>
    <x v="6"/>
    <x v="6"/>
    <s v="S.S. Metropolitano Sur Oriente"/>
    <n v="23"/>
    <s v="MUJERES"/>
    <n v="270107"/>
    <s v="Atenciones médicas"/>
    <n v="270107002"/>
    <s v="Atención por violación (sin entrega de anticoncepción de emergencia )"/>
    <n v="0"/>
    <n v="2014"/>
  </r>
  <r>
    <x v="6"/>
    <x v="6"/>
    <s v="S.S. Metropolitano Sur Oriente"/>
    <n v="23"/>
    <s v="MUJERES"/>
    <n v="270107"/>
    <s v="Atenciones médicas"/>
    <n v="270107004"/>
    <s v="Abuso Sexual"/>
    <n v="4"/>
    <n v="2014"/>
  </r>
  <r>
    <x v="6"/>
    <x v="6"/>
    <s v="S.S. Metropolitano Sur Oriente"/>
    <n v="23"/>
    <s v="MUJERES"/>
    <n v="270107"/>
    <s v="Atenciones médicas"/>
    <n v="270107005"/>
    <s v="Otra violencia"/>
    <n v="862"/>
    <n v="2014"/>
  </r>
  <r>
    <x v="7"/>
    <x v="7"/>
    <s v="S.S. Del Libertador B. O´Higgins"/>
    <n v="13"/>
    <s v="MUJERES"/>
    <n v="270107"/>
    <s v="Atenciones médicas"/>
    <n v="270107001"/>
    <s v="Atención por violación (con entrega de anticoncepción de emergencia)"/>
    <n v="25"/>
    <n v="2014"/>
  </r>
  <r>
    <x v="7"/>
    <x v="7"/>
    <s v="S.S. Del Libertador B. O´Higgins"/>
    <n v="13"/>
    <s v="MUJERES"/>
    <n v="270107"/>
    <s v="Atenciones médicas"/>
    <n v="270107002"/>
    <s v="Atención por violación (sin entrega de anticoncepción de emergencia )"/>
    <n v="38"/>
    <n v="2014"/>
  </r>
  <r>
    <x v="7"/>
    <x v="7"/>
    <s v="S.S. Del Libertador B. O´Higgins"/>
    <n v="13"/>
    <s v="MUJERES"/>
    <n v="270107"/>
    <s v="Atenciones médicas"/>
    <n v="270107004"/>
    <s v="Abuso Sexual"/>
    <n v="60"/>
    <n v="2014"/>
  </r>
  <r>
    <x v="7"/>
    <x v="7"/>
    <s v="S.S. Del Libertador B. O´Higgins"/>
    <n v="13"/>
    <s v="MUJERES"/>
    <n v="270107"/>
    <s v="Atenciones médicas"/>
    <n v="270107005"/>
    <s v="Otra violencia"/>
    <n v="768"/>
    <n v="2014"/>
  </r>
  <r>
    <x v="8"/>
    <x v="8"/>
    <s v="S.S. Del Maule"/>
    <n v="14"/>
    <s v="MUJERES"/>
    <n v="270107"/>
    <s v="Atenciones médicas"/>
    <n v="270107001"/>
    <s v="Atención por violación (con entrega de anticoncepción de emergencia)"/>
    <n v="57"/>
    <n v="2014"/>
  </r>
  <r>
    <x v="8"/>
    <x v="8"/>
    <s v="S.S. Del Maule"/>
    <n v="14"/>
    <s v="MUJERES"/>
    <n v="270107"/>
    <s v="Atenciones médicas"/>
    <n v="270107002"/>
    <s v="Atención por violación (sin entrega de anticoncepción de emergencia )"/>
    <n v="34"/>
    <n v="2014"/>
  </r>
  <r>
    <x v="8"/>
    <x v="8"/>
    <s v="S.S. Del Maule"/>
    <n v="14"/>
    <s v="MUJERES"/>
    <n v="270107"/>
    <s v="Atenciones médicas"/>
    <n v="270107004"/>
    <s v="Abuso Sexual"/>
    <n v="63"/>
    <n v="2014"/>
  </r>
  <r>
    <x v="8"/>
    <x v="8"/>
    <s v="S.S. Del Maule"/>
    <n v="14"/>
    <s v="MUJERES"/>
    <n v="270107"/>
    <s v="Atenciones médicas"/>
    <n v="270107005"/>
    <s v="Otra violencia"/>
    <n v="402"/>
    <n v="2014"/>
  </r>
  <r>
    <x v="9"/>
    <x v="9"/>
    <s v="S.S. Ñuble"/>
    <n v="24"/>
    <s v="MUJERES"/>
    <n v="270107"/>
    <s v="Atenciones médicas"/>
    <n v="270107001"/>
    <s v="Atención por violación (con entrega de anticoncepción de emergencia)"/>
    <n v="12"/>
    <n v="2014"/>
  </r>
  <r>
    <x v="9"/>
    <x v="9"/>
    <s v="S.S. Ñuble"/>
    <n v="24"/>
    <s v="MUJERES"/>
    <n v="270107"/>
    <s v="Atenciones médicas"/>
    <n v="270107002"/>
    <s v="Atención por violación (sin entrega de anticoncepción de emergencia )"/>
    <n v="38"/>
    <n v="2014"/>
  </r>
  <r>
    <x v="9"/>
    <x v="9"/>
    <s v="S.S. Ñuble"/>
    <n v="24"/>
    <s v="MUJERES"/>
    <n v="270107"/>
    <s v="Atenciones médicas"/>
    <n v="270107004"/>
    <s v="Abuso Sexual"/>
    <n v="20"/>
    <n v="2014"/>
  </r>
  <r>
    <x v="9"/>
    <x v="9"/>
    <s v="S.S. Ñuble"/>
    <n v="24"/>
    <s v="MUJERES"/>
    <n v="270107"/>
    <s v="Atenciones médicas"/>
    <n v="270107005"/>
    <s v="Otra violencia"/>
    <n v="47"/>
    <n v="2014"/>
  </r>
  <r>
    <x v="10"/>
    <x v="10"/>
    <s v="S.S. Concepción"/>
    <n v="11"/>
    <s v="MUJERES"/>
    <n v="270107"/>
    <s v="Atenciones médicas"/>
    <n v="270107001"/>
    <s v="Atención por violación (con entrega de anticoncepción de emergencia)"/>
    <n v="5"/>
    <n v="2014"/>
  </r>
  <r>
    <x v="10"/>
    <x v="10"/>
    <s v="S.S. Concepción"/>
    <n v="11"/>
    <s v="MUJERES"/>
    <n v="270107"/>
    <s v="Atenciones médicas"/>
    <n v="270107002"/>
    <s v="Atención por violación (sin entrega de anticoncepción de emergencia )"/>
    <n v="7"/>
    <n v="2014"/>
  </r>
  <r>
    <x v="10"/>
    <x v="10"/>
    <s v="S.S. Concepción"/>
    <n v="11"/>
    <s v="MUJERES"/>
    <n v="270107"/>
    <s v="Atenciones médicas"/>
    <n v="270107004"/>
    <s v="Abuso Sexual"/>
    <n v="13"/>
    <n v="2014"/>
  </r>
  <r>
    <x v="10"/>
    <x v="10"/>
    <s v="S.S. Concepción"/>
    <n v="11"/>
    <s v="MUJERES"/>
    <n v="270107"/>
    <s v="Atenciones médicas"/>
    <n v="270107005"/>
    <s v="Otra violencia"/>
    <n v="439"/>
    <n v="2014"/>
  </r>
  <r>
    <x v="10"/>
    <x v="10"/>
    <s v="S.S. Arauco"/>
    <n v="6"/>
    <s v="MUJERES"/>
    <n v="270107"/>
    <s v="Atenciones médicas"/>
    <n v="270107001"/>
    <s v="Atención por violación (con entrega de anticoncepción de emergencia)"/>
    <n v="11"/>
    <n v="2014"/>
  </r>
  <r>
    <x v="10"/>
    <x v="10"/>
    <s v="S.S. Arauco"/>
    <n v="6"/>
    <s v="MUJERES"/>
    <n v="270107"/>
    <s v="Atenciones médicas"/>
    <n v="270107002"/>
    <s v="Atención por violación (sin entrega de anticoncepción de emergencia )"/>
    <n v="16"/>
    <n v="2014"/>
  </r>
  <r>
    <x v="10"/>
    <x v="10"/>
    <s v="S.S. Arauco"/>
    <n v="6"/>
    <s v="MUJERES"/>
    <n v="270107"/>
    <s v="Atenciones médicas"/>
    <n v="270107004"/>
    <s v="Abuso Sexual"/>
    <n v="14"/>
    <n v="2014"/>
  </r>
  <r>
    <x v="10"/>
    <x v="10"/>
    <s v="S.S. Arauco"/>
    <n v="6"/>
    <s v="MUJERES"/>
    <n v="270107"/>
    <s v="Atenciones médicas"/>
    <n v="270107005"/>
    <s v="Otra violencia"/>
    <n v="17"/>
    <n v="2014"/>
  </r>
  <r>
    <x v="10"/>
    <x v="10"/>
    <s v="S.S. Talcahuano"/>
    <n v="26"/>
    <s v="MUJERES"/>
    <n v="270107"/>
    <s v="Atenciones médicas"/>
    <n v="270107001"/>
    <s v="Atención por violación (con entrega de anticoncepción de emergencia)"/>
    <n v="14"/>
    <n v="2014"/>
  </r>
  <r>
    <x v="10"/>
    <x v="10"/>
    <s v="S.S. Talcahuano"/>
    <n v="26"/>
    <s v="MUJERES"/>
    <n v="270107"/>
    <s v="Atenciones médicas"/>
    <n v="270107002"/>
    <s v="Atención por violación (sin entrega de anticoncepción de emergencia )"/>
    <n v="13"/>
    <n v="2014"/>
  </r>
  <r>
    <x v="10"/>
    <x v="10"/>
    <s v="S.S. Talcahuano"/>
    <n v="26"/>
    <s v="MUJERES"/>
    <n v="270107"/>
    <s v="Atenciones médicas"/>
    <n v="270107004"/>
    <s v="Abuso Sexual"/>
    <n v="49"/>
    <n v="2014"/>
  </r>
  <r>
    <x v="10"/>
    <x v="10"/>
    <s v="S.S. Talcahuano"/>
    <n v="26"/>
    <s v="MUJERES"/>
    <n v="270107"/>
    <s v="Atenciones médicas"/>
    <n v="270107005"/>
    <s v="Otra violencia"/>
    <n v="2"/>
    <n v="2014"/>
  </r>
  <r>
    <x v="10"/>
    <x v="10"/>
    <s v="S.S. Biobío"/>
    <n v="9"/>
    <s v="MUJERES"/>
    <n v="270107"/>
    <s v="Atenciones médicas"/>
    <n v="270107001"/>
    <s v="Atención por violación (con entrega de anticoncepción de emergencia)"/>
    <n v="5"/>
    <n v="2014"/>
  </r>
  <r>
    <x v="10"/>
    <x v="10"/>
    <s v="S.S. Biobío"/>
    <n v="9"/>
    <s v="MUJERES"/>
    <n v="270107"/>
    <s v="Atenciones médicas"/>
    <n v="270107002"/>
    <s v="Atención por violación (sin entrega de anticoncepción de emergencia )"/>
    <n v="2"/>
    <n v="2014"/>
  </r>
  <r>
    <x v="10"/>
    <x v="10"/>
    <s v="S.S. Biobío"/>
    <n v="9"/>
    <s v="MUJERES"/>
    <n v="270107"/>
    <s v="Atenciones médicas"/>
    <n v="270107004"/>
    <s v="Abuso Sexual"/>
    <n v="12"/>
    <n v="2014"/>
  </r>
  <r>
    <x v="10"/>
    <x v="10"/>
    <s v="S.S. Biobío"/>
    <n v="9"/>
    <s v="MUJERES"/>
    <n v="270107"/>
    <s v="Atenciones médicas"/>
    <n v="270107005"/>
    <s v="Otra violencia"/>
    <n v="80"/>
    <n v="2014"/>
  </r>
  <r>
    <x v="11"/>
    <x v="11"/>
    <s v="S.S. Araucanía Norte"/>
    <n v="4"/>
    <s v="MUJERES"/>
    <n v="270107"/>
    <s v="Atenciones médicas"/>
    <n v="270107001"/>
    <s v="Atención por violación (con entrega de anticoncepción de emergencia)"/>
    <n v="1"/>
    <n v="2014"/>
  </r>
  <r>
    <x v="11"/>
    <x v="11"/>
    <s v="S.S. Araucanía Norte"/>
    <n v="4"/>
    <s v="MUJERES"/>
    <n v="270107"/>
    <s v="Atenciones médicas"/>
    <n v="270107002"/>
    <s v="Atención por violación (sin entrega de anticoncepción de emergencia )"/>
    <n v="4"/>
    <n v="2014"/>
  </r>
  <r>
    <x v="11"/>
    <x v="11"/>
    <s v="S.S. Araucanía Norte"/>
    <n v="4"/>
    <s v="MUJERES"/>
    <n v="270107"/>
    <s v="Atenciones médicas"/>
    <n v="270107004"/>
    <s v="Abuso Sexual"/>
    <n v="16"/>
    <n v="2014"/>
  </r>
  <r>
    <x v="11"/>
    <x v="11"/>
    <s v="S.S. Araucanía Norte"/>
    <n v="4"/>
    <s v="MUJERES"/>
    <n v="270107"/>
    <s v="Atenciones médicas"/>
    <n v="270107005"/>
    <s v="Otra violencia"/>
    <n v="100"/>
    <n v="2014"/>
  </r>
  <r>
    <x v="11"/>
    <x v="11"/>
    <s v="S.S. Araucanía Sur"/>
    <n v="5"/>
    <s v="MUJERES"/>
    <n v="270107"/>
    <s v="Atenciones médicas"/>
    <n v="270107001"/>
    <s v="Atención por violación (con entrega de anticoncepción de emergencia)"/>
    <n v="81"/>
    <n v="2014"/>
  </r>
  <r>
    <x v="11"/>
    <x v="11"/>
    <s v="S.S. Araucanía Sur"/>
    <n v="5"/>
    <s v="MUJERES"/>
    <n v="270107"/>
    <s v="Atenciones médicas"/>
    <n v="270107002"/>
    <s v="Atención por violación (sin entrega de anticoncepción de emergencia )"/>
    <n v="36"/>
    <n v="2014"/>
  </r>
  <r>
    <x v="11"/>
    <x v="11"/>
    <s v="S.S. Araucanía Sur"/>
    <n v="5"/>
    <s v="MUJERES"/>
    <n v="270107"/>
    <s v="Atenciones médicas"/>
    <n v="270107004"/>
    <s v="Abuso Sexual"/>
    <n v="54"/>
    <n v="2014"/>
  </r>
  <r>
    <x v="11"/>
    <x v="11"/>
    <s v="S.S. Araucanía Sur"/>
    <n v="5"/>
    <s v="MUJERES"/>
    <n v="270107"/>
    <s v="Atenciones médicas"/>
    <n v="270107005"/>
    <s v="Otra violencia"/>
    <n v="323"/>
    <n v="2014"/>
  </r>
  <r>
    <x v="12"/>
    <x v="12"/>
    <s v="S.S. Valdivia"/>
    <n v="27"/>
    <s v="MUJERES"/>
    <n v="270107"/>
    <s v="Atenciones médicas"/>
    <n v="270107001"/>
    <s v="Atención por violación (con entrega de anticoncepción de emergencia)"/>
    <n v="17"/>
    <n v="2014"/>
  </r>
  <r>
    <x v="12"/>
    <x v="12"/>
    <s v="S.S. Valdivia"/>
    <n v="27"/>
    <s v="MUJERES"/>
    <n v="270107"/>
    <s v="Atenciones médicas"/>
    <n v="270107002"/>
    <s v="Atención por violación (sin entrega de anticoncepción de emergencia )"/>
    <n v="15"/>
    <n v="2014"/>
  </r>
  <r>
    <x v="12"/>
    <x v="12"/>
    <s v="S.S. Valdivia"/>
    <n v="27"/>
    <s v="MUJERES"/>
    <n v="270107"/>
    <s v="Atenciones médicas"/>
    <n v="270107004"/>
    <s v="Abuso Sexual"/>
    <n v="26"/>
    <n v="2014"/>
  </r>
  <r>
    <x v="12"/>
    <x v="12"/>
    <s v="S.S. Valdivia"/>
    <n v="27"/>
    <s v="MUJERES"/>
    <n v="270107"/>
    <s v="Atenciones médicas"/>
    <n v="270107005"/>
    <s v="Otra violencia"/>
    <n v="154"/>
    <n v="2014"/>
  </r>
  <r>
    <x v="13"/>
    <x v="13"/>
    <s v="S.S. Osorno"/>
    <n v="25"/>
    <s v="MUJERES"/>
    <n v="270107"/>
    <s v="Atenciones médicas"/>
    <n v="270107001"/>
    <s v="Atención por violación (con entrega de anticoncepción de emergencia)"/>
    <n v="40"/>
    <n v="2014"/>
  </r>
  <r>
    <x v="13"/>
    <x v="13"/>
    <s v="S.S. Osorno"/>
    <n v="25"/>
    <s v="MUJERES"/>
    <n v="270107"/>
    <s v="Atenciones médicas"/>
    <n v="270107002"/>
    <s v="Atención por violación (sin entrega de anticoncepción de emergencia )"/>
    <n v="3"/>
    <n v="2014"/>
  </r>
  <r>
    <x v="13"/>
    <x v="13"/>
    <s v="S.S. Osorno"/>
    <n v="25"/>
    <s v="MUJERES"/>
    <n v="270107"/>
    <s v="Atenciones médicas"/>
    <n v="270107004"/>
    <s v="Abuso Sexual"/>
    <n v="36"/>
    <n v="2014"/>
  </r>
  <r>
    <x v="13"/>
    <x v="13"/>
    <s v="S.S. Osorno"/>
    <n v="25"/>
    <s v="MUJERES"/>
    <n v="270107"/>
    <s v="Atenciones médicas"/>
    <n v="270107005"/>
    <s v="Otra violencia"/>
    <n v="9"/>
    <n v="2014"/>
  </r>
  <r>
    <x v="13"/>
    <x v="13"/>
    <s v="S.S. Del Reloncaví"/>
    <n v="15"/>
    <s v="MUJERES"/>
    <n v="270107"/>
    <s v="Atenciones médicas"/>
    <n v="270107001"/>
    <s v="Atención por violación (con entrega de anticoncepción de emergencia)"/>
    <n v="47"/>
    <n v="2014"/>
  </r>
  <r>
    <x v="13"/>
    <x v="13"/>
    <s v="S.S. Del Reloncaví"/>
    <n v="15"/>
    <s v="MUJERES"/>
    <n v="270107"/>
    <s v="Atenciones médicas"/>
    <n v="270107002"/>
    <s v="Atención por violación (sin entrega de anticoncepción de emergencia )"/>
    <n v="15"/>
    <n v="2014"/>
  </r>
  <r>
    <x v="13"/>
    <x v="13"/>
    <s v="S.S. Del Reloncaví"/>
    <n v="15"/>
    <s v="MUJERES"/>
    <n v="270107"/>
    <s v="Atenciones médicas"/>
    <n v="270107004"/>
    <s v="Abuso Sexual"/>
    <n v="73"/>
    <n v="2014"/>
  </r>
  <r>
    <x v="13"/>
    <x v="13"/>
    <s v="S.S. Del Reloncaví"/>
    <n v="15"/>
    <s v="MUJERES"/>
    <n v="270107"/>
    <s v="Atenciones médicas"/>
    <n v="270107005"/>
    <s v="Otra violencia"/>
    <n v="372"/>
    <n v="2014"/>
  </r>
  <r>
    <x v="13"/>
    <x v="13"/>
    <s v="S.S. Chiloé"/>
    <n v="10"/>
    <s v="MUJERES"/>
    <n v="270107"/>
    <s v="Atenciones médicas"/>
    <n v="270107001"/>
    <s v="Atención por violación (con entrega de anticoncepción de emergencia)"/>
    <n v="5"/>
    <n v="2014"/>
  </r>
  <r>
    <x v="13"/>
    <x v="13"/>
    <s v="S.S. Chiloé"/>
    <n v="10"/>
    <s v="MUJERES"/>
    <n v="270107"/>
    <s v="Atenciones médicas"/>
    <n v="270107002"/>
    <s v="Atención por violación (sin entrega de anticoncepción de emergencia )"/>
    <n v="25"/>
    <n v="2014"/>
  </r>
  <r>
    <x v="13"/>
    <x v="13"/>
    <s v="S.S. Chiloé"/>
    <n v="10"/>
    <s v="MUJERES"/>
    <n v="270107"/>
    <s v="Atenciones médicas"/>
    <n v="270107004"/>
    <s v="Abuso Sexual"/>
    <n v="33"/>
    <n v="2014"/>
  </r>
  <r>
    <x v="13"/>
    <x v="13"/>
    <s v="S.S. Chiloé"/>
    <n v="10"/>
    <s v="MUJERES"/>
    <n v="270107"/>
    <s v="Atenciones médicas"/>
    <n v="270107005"/>
    <s v="Otra violencia"/>
    <n v="291"/>
    <n v="2014"/>
  </r>
  <r>
    <x v="14"/>
    <x v="14"/>
    <s v="S.S. Aisén"/>
    <n v="2"/>
    <s v="MUJERES"/>
    <n v="270107"/>
    <s v="Atenciones médicas"/>
    <n v="270107001"/>
    <s v="Atención por violación (con entrega de anticoncepción de emergencia)"/>
    <n v="2"/>
    <n v="2014"/>
  </r>
  <r>
    <x v="14"/>
    <x v="14"/>
    <s v="S.S. Aisén"/>
    <n v="2"/>
    <s v="MUJERES"/>
    <n v="270107"/>
    <s v="Atenciones médicas"/>
    <n v="270107002"/>
    <s v="Atención por violación (sin entrega de anticoncepción de emergencia )"/>
    <n v="0"/>
    <n v="2014"/>
  </r>
  <r>
    <x v="14"/>
    <x v="14"/>
    <s v="S.S. Aisén"/>
    <n v="2"/>
    <s v="MUJERES"/>
    <n v="270107"/>
    <s v="Atenciones médicas"/>
    <n v="270107004"/>
    <s v="Abuso Sexual"/>
    <n v="1"/>
    <n v="2014"/>
  </r>
  <r>
    <x v="14"/>
    <x v="14"/>
    <s v="S.S. Aisén"/>
    <n v="2"/>
    <s v="MUJERES"/>
    <n v="270107"/>
    <s v="Atenciones médicas"/>
    <n v="270107005"/>
    <s v="Otra violencia"/>
    <n v="1"/>
    <n v="2014"/>
  </r>
  <r>
    <x v="15"/>
    <x v="15"/>
    <s v="S.S. Magallanes"/>
    <n v="17"/>
    <s v="MUJERES"/>
    <n v="270107"/>
    <s v="Atenciones médicas"/>
    <n v="270107001"/>
    <s v="Atención por violación (con entrega de anticoncepción de emergencia)"/>
    <n v="8"/>
    <n v="2014"/>
  </r>
  <r>
    <x v="15"/>
    <x v="15"/>
    <s v="S.S. Magallanes"/>
    <n v="17"/>
    <s v="MUJERES"/>
    <n v="270107"/>
    <s v="Atenciones médicas"/>
    <n v="270107002"/>
    <s v="Atención por violación (sin entrega de anticoncepción de emergencia )"/>
    <n v="20"/>
    <n v="2014"/>
  </r>
  <r>
    <x v="15"/>
    <x v="15"/>
    <s v="S.S. Magallanes"/>
    <n v="17"/>
    <s v="MUJERES"/>
    <n v="270107"/>
    <s v="Atenciones médicas"/>
    <n v="270107004"/>
    <s v="Abuso Sexual"/>
    <n v="19"/>
    <n v="2014"/>
  </r>
  <r>
    <x v="15"/>
    <x v="15"/>
    <s v="S.S. Magallanes"/>
    <n v="17"/>
    <s v="MUJERES"/>
    <n v="270107"/>
    <s v="Atenciones médicas"/>
    <n v="270107005"/>
    <s v="Otra violencia"/>
    <n v="107"/>
    <n v="2014"/>
  </r>
  <r>
    <x v="0"/>
    <x v="0"/>
    <s v="S.S. Arica"/>
    <n v="7"/>
    <s v="HOMBRES"/>
    <n v="270107"/>
    <s v="Atenciones médicas"/>
    <n v="270107001"/>
    <s v="Atención por violación (con entrega de anticoncepción de emergencia)"/>
    <n v="0"/>
    <n v="2015"/>
  </r>
  <r>
    <x v="0"/>
    <x v="0"/>
    <s v="S.S. Arica"/>
    <n v="7"/>
    <s v="HOMBRES"/>
    <n v="270107"/>
    <s v="Atenciones médicas"/>
    <n v="270107002"/>
    <s v="Atención por violación (sin entrega de anticoncepción de emergencia )"/>
    <n v="2"/>
    <n v="2015"/>
  </r>
  <r>
    <x v="0"/>
    <x v="0"/>
    <s v="S.S. Arica"/>
    <n v="7"/>
    <s v="HOMBRES"/>
    <n v="270107"/>
    <s v="Atenciones médicas"/>
    <n v="270107004"/>
    <s v="Abuso Sexual"/>
    <n v="2"/>
    <n v="2015"/>
  </r>
  <r>
    <x v="0"/>
    <x v="0"/>
    <s v="S.S. Arica"/>
    <n v="7"/>
    <s v="HOMBRES"/>
    <n v="270107"/>
    <s v="Atenciones médicas"/>
    <n v="270107006"/>
    <s v="Violencia Física  "/>
    <n v="0"/>
    <n v="2015"/>
  </r>
  <r>
    <x v="0"/>
    <x v="0"/>
    <s v="S.S. Arica"/>
    <n v="7"/>
    <s v="HOMBRES"/>
    <n v="270107"/>
    <s v="Atenciones médicas"/>
    <n v="270107005"/>
    <s v="Otra violencia"/>
    <n v="0"/>
    <n v="2015"/>
  </r>
  <r>
    <x v="1"/>
    <x v="1"/>
    <s v="S.S. Iquique"/>
    <n v="16"/>
    <s v="HOMBRES"/>
    <n v="270107"/>
    <s v="Atenciones médicas"/>
    <n v="270107001"/>
    <s v="Atención por violación (con entrega de anticoncepción de emergencia)"/>
    <n v="1"/>
    <n v="2015"/>
  </r>
  <r>
    <x v="1"/>
    <x v="1"/>
    <s v="S.S. Iquique"/>
    <n v="16"/>
    <s v="HOMBRES"/>
    <n v="270107"/>
    <s v="Atenciones médicas"/>
    <n v="270107002"/>
    <s v="Atención por violación (sin entrega de anticoncepción de emergencia )"/>
    <n v="18"/>
    <n v="2015"/>
  </r>
  <r>
    <x v="1"/>
    <x v="1"/>
    <s v="S.S. Iquique"/>
    <n v="16"/>
    <s v="HOMBRES"/>
    <n v="270107"/>
    <s v="Atenciones médicas"/>
    <n v="270107004"/>
    <s v="Abuso Sexual"/>
    <n v="18"/>
    <n v="2015"/>
  </r>
  <r>
    <x v="1"/>
    <x v="1"/>
    <s v="S.S. Iquique"/>
    <n v="16"/>
    <s v="HOMBRES"/>
    <n v="270107"/>
    <s v="Atenciones médicas"/>
    <n v="270107006"/>
    <s v="Violencia Física  "/>
    <n v="48"/>
    <n v="2015"/>
  </r>
  <r>
    <x v="1"/>
    <x v="1"/>
    <s v="S.S. Iquique"/>
    <n v="16"/>
    <s v="HOMBRES"/>
    <n v="270107"/>
    <s v="Atenciones médicas"/>
    <n v="270107005"/>
    <s v="Otra violencia"/>
    <n v="80"/>
    <n v="2015"/>
  </r>
  <r>
    <x v="2"/>
    <x v="2"/>
    <s v="S.S. Antofagasta"/>
    <n v="3"/>
    <s v="HOMBRES"/>
    <n v="270107"/>
    <s v="Atenciones médicas"/>
    <n v="270107001"/>
    <s v="Atención por violación (con entrega de anticoncepción de emergencia)"/>
    <n v="0"/>
    <n v="2015"/>
  </r>
  <r>
    <x v="2"/>
    <x v="2"/>
    <s v="S.S. Antofagasta"/>
    <n v="3"/>
    <s v="HOMBRES"/>
    <n v="270107"/>
    <s v="Atenciones médicas"/>
    <n v="270107002"/>
    <s v="Atención por violación (sin entrega de anticoncepción de emergencia )"/>
    <n v="1"/>
    <n v="2015"/>
  </r>
  <r>
    <x v="2"/>
    <x v="2"/>
    <s v="S.S. Antofagasta"/>
    <n v="3"/>
    <s v="HOMBRES"/>
    <n v="270107"/>
    <s v="Atenciones médicas"/>
    <n v="270107004"/>
    <s v="Abuso Sexual"/>
    <n v="0"/>
    <n v="2015"/>
  </r>
  <r>
    <x v="2"/>
    <x v="2"/>
    <s v="S.S. Antofagasta"/>
    <n v="3"/>
    <s v="HOMBRES"/>
    <n v="270107"/>
    <s v="Atenciones médicas"/>
    <n v="270107006"/>
    <s v="Violencia Física  "/>
    <n v="515"/>
    <n v="2015"/>
  </r>
  <r>
    <x v="2"/>
    <x v="2"/>
    <s v="S.S. Antofagasta"/>
    <n v="3"/>
    <s v="HOMBRES"/>
    <n v="270107"/>
    <s v="Atenciones médicas"/>
    <n v="270107005"/>
    <s v="Otra violencia"/>
    <n v="376"/>
    <n v="2015"/>
  </r>
  <r>
    <x v="3"/>
    <x v="3"/>
    <s v="S.S. Atacama"/>
    <n v="8"/>
    <s v="HOMBRES"/>
    <n v="270107"/>
    <s v="Atenciones médicas"/>
    <n v="270107001"/>
    <s v="Atención por violación (con entrega de anticoncepción de emergencia)"/>
    <n v="0"/>
    <n v="2015"/>
  </r>
  <r>
    <x v="3"/>
    <x v="3"/>
    <s v="S.S. Atacama"/>
    <n v="8"/>
    <s v="HOMBRES"/>
    <n v="270107"/>
    <s v="Atenciones médicas"/>
    <n v="270107002"/>
    <s v="Atención por violación (sin entrega de anticoncepción de emergencia )"/>
    <n v="0"/>
    <n v="2015"/>
  </r>
  <r>
    <x v="3"/>
    <x v="3"/>
    <s v="S.S. Atacama"/>
    <n v="8"/>
    <s v="HOMBRES"/>
    <n v="270107"/>
    <s v="Atenciones médicas"/>
    <n v="270107004"/>
    <s v="Abuso Sexual"/>
    <n v="1"/>
    <n v="2015"/>
  </r>
  <r>
    <x v="3"/>
    <x v="3"/>
    <s v="S.S. Atacama"/>
    <n v="8"/>
    <s v="HOMBRES"/>
    <n v="270107"/>
    <s v="Atenciones médicas"/>
    <n v="270107006"/>
    <s v="Violencia Física  "/>
    <n v="30"/>
    <n v="2015"/>
  </r>
  <r>
    <x v="3"/>
    <x v="3"/>
    <s v="S.S. Atacama"/>
    <n v="8"/>
    <s v="HOMBRES"/>
    <n v="270107"/>
    <s v="Atenciones médicas"/>
    <n v="270107005"/>
    <s v="Otra violencia"/>
    <n v="174"/>
    <n v="2015"/>
  </r>
  <r>
    <x v="4"/>
    <x v="4"/>
    <s v="S.S. Coquimbo"/>
    <n v="12"/>
    <s v="HOMBRES"/>
    <n v="270107"/>
    <s v="Atenciones médicas"/>
    <n v="270107001"/>
    <s v="Atención por violación (con entrega de anticoncepción de emergencia)"/>
    <n v="0"/>
    <n v="2015"/>
  </r>
  <r>
    <x v="4"/>
    <x v="4"/>
    <s v="S.S. Coquimbo"/>
    <n v="12"/>
    <s v="HOMBRES"/>
    <n v="270107"/>
    <s v="Atenciones médicas"/>
    <n v="270107002"/>
    <s v="Atención por violación (sin entrega de anticoncepción de emergencia )"/>
    <n v="0"/>
    <n v="2015"/>
  </r>
  <r>
    <x v="4"/>
    <x v="4"/>
    <s v="S.S. Coquimbo"/>
    <n v="12"/>
    <s v="HOMBRES"/>
    <n v="270107"/>
    <s v="Atenciones médicas"/>
    <n v="270107004"/>
    <s v="Abuso Sexual"/>
    <n v="4"/>
    <n v="2015"/>
  </r>
  <r>
    <x v="4"/>
    <x v="4"/>
    <s v="S.S. Coquimbo"/>
    <n v="12"/>
    <s v="HOMBRES"/>
    <n v="270107"/>
    <s v="Atenciones médicas"/>
    <n v="270107006"/>
    <s v="Violencia Física  "/>
    <n v="97"/>
    <n v="2015"/>
  </r>
  <r>
    <x v="4"/>
    <x v="4"/>
    <s v="S.S. Coquimbo"/>
    <n v="12"/>
    <s v="HOMBRES"/>
    <n v="270107"/>
    <s v="Atenciones médicas"/>
    <n v="270107005"/>
    <s v="Otra violencia"/>
    <n v="170"/>
    <n v="2015"/>
  </r>
  <r>
    <x v="5"/>
    <x v="5"/>
    <s v="S.S. Valparaíso San Antonio"/>
    <n v="28"/>
    <s v="HOMBRES"/>
    <n v="270107"/>
    <s v="Atenciones médicas"/>
    <n v="270107001"/>
    <s v="Atención por violación (con entrega de anticoncepción de emergencia)"/>
    <n v="0"/>
    <n v="2015"/>
  </r>
  <r>
    <x v="5"/>
    <x v="5"/>
    <s v="S.S. Valparaíso San Antonio"/>
    <n v="28"/>
    <s v="HOMBRES"/>
    <n v="270107"/>
    <s v="Atenciones médicas"/>
    <n v="270107002"/>
    <s v="Atención por violación (sin entrega de anticoncepción de emergencia )"/>
    <n v="1"/>
    <n v="2015"/>
  </r>
  <r>
    <x v="5"/>
    <x v="5"/>
    <s v="S.S. Valparaíso San Antonio"/>
    <n v="28"/>
    <s v="HOMBRES"/>
    <n v="270107"/>
    <s v="Atenciones médicas"/>
    <n v="270107004"/>
    <s v="Abuso Sexual"/>
    <n v="0"/>
    <n v="2015"/>
  </r>
  <r>
    <x v="5"/>
    <x v="5"/>
    <s v="S.S. Valparaíso San Antonio"/>
    <n v="28"/>
    <s v="HOMBRES"/>
    <n v="270107"/>
    <s v="Atenciones médicas"/>
    <n v="270107006"/>
    <s v="Violencia Física  "/>
    <n v="65"/>
    <n v="2015"/>
  </r>
  <r>
    <x v="5"/>
    <x v="5"/>
    <s v="S.S. Valparaíso San Antonio"/>
    <n v="28"/>
    <s v="HOMBRES"/>
    <n v="270107"/>
    <s v="Atenciones médicas"/>
    <n v="270107005"/>
    <s v="Otra violencia"/>
    <n v="130"/>
    <n v="2015"/>
  </r>
  <r>
    <x v="5"/>
    <x v="5"/>
    <s v="S.S. Viña del Mar Quillota"/>
    <n v="29"/>
    <s v="HOMBRES"/>
    <n v="270107"/>
    <s v="Atenciones médicas"/>
    <n v="270107001"/>
    <s v="Atención por violación (con entrega de anticoncepción de emergencia)"/>
    <n v="2"/>
    <n v="2015"/>
  </r>
  <r>
    <x v="5"/>
    <x v="5"/>
    <s v="S.S. Viña del Mar Quillota"/>
    <n v="29"/>
    <s v="HOMBRES"/>
    <n v="270107"/>
    <s v="Atenciones médicas"/>
    <n v="270107002"/>
    <s v="Atención por violación (sin entrega de anticoncepción de emergencia )"/>
    <n v="2"/>
    <n v="2015"/>
  </r>
  <r>
    <x v="5"/>
    <x v="5"/>
    <s v="S.S. Viña del Mar Quillota"/>
    <n v="29"/>
    <s v="HOMBRES"/>
    <n v="270107"/>
    <s v="Atenciones médicas"/>
    <n v="270107004"/>
    <s v="Abuso Sexual"/>
    <n v="10"/>
    <n v="2015"/>
  </r>
  <r>
    <x v="5"/>
    <x v="5"/>
    <s v="S.S. Viña del Mar Quillota"/>
    <n v="29"/>
    <s v="HOMBRES"/>
    <n v="270107"/>
    <s v="Atenciones médicas"/>
    <n v="270107006"/>
    <s v="Violencia Física  "/>
    <n v="12"/>
    <n v="2015"/>
  </r>
  <r>
    <x v="5"/>
    <x v="5"/>
    <s v="S.S. Viña del Mar Quillota"/>
    <n v="29"/>
    <s v="HOMBRES"/>
    <n v="270107"/>
    <s v="Atenciones médicas"/>
    <n v="270107005"/>
    <s v="Otra violencia"/>
    <n v="1312"/>
    <n v="2015"/>
  </r>
  <r>
    <x v="5"/>
    <x v="5"/>
    <s v="S.S. Aconcagua"/>
    <n v="1"/>
    <s v="HOMBRES"/>
    <n v="270107"/>
    <s v="Atenciones médicas"/>
    <n v="270107001"/>
    <s v="Atención por violación (con entrega de anticoncepción de emergencia)"/>
    <n v="0"/>
    <n v="2015"/>
  </r>
  <r>
    <x v="5"/>
    <x v="5"/>
    <s v="S.S. Aconcagua"/>
    <n v="1"/>
    <s v="HOMBRES"/>
    <n v="270107"/>
    <s v="Atenciones médicas"/>
    <n v="270107002"/>
    <s v="Atención por violación (sin entrega de anticoncepción de emergencia )"/>
    <n v="4"/>
    <n v="2015"/>
  </r>
  <r>
    <x v="5"/>
    <x v="5"/>
    <s v="S.S. Aconcagua"/>
    <n v="1"/>
    <s v="HOMBRES"/>
    <n v="270107"/>
    <s v="Atenciones médicas"/>
    <n v="270107004"/>
    <s v="Abuso Sexual"/>
    <n v="1"/>
    <n v="2015"/>
  </r>
  <r>
    <x v="5"/>
    <x v="5"/>
    <s v="S.S. Aconcagua"/>
    <n v="1"/>
    <s v="HOMBRES"/>
    <n v="270107"/>
    <s v="Atenciones médicas"/>
    <n v="270107006"/>
    <s v="Violencia Física  "/>
    <n v="26"/>
    <n v="2015"/>
  </r>
  <r>
    <x v="5"/>
    <x v="5"/>
    <s v="S.S. Aconcagua"/>
    <n v="1"/>
    <s v="HOMBRES"/>
    <n v="270107"/>
    <s v="Atenciones médicas"/>
    <n v="270107005"/>
    <s v="Otra violencia"/>
    <n v="176"/>
    <n v="2015"/>
  </r>
  <r>
    <x v="6"/>
    <x v="6"/>
    <s v="S.S. Metropolitano Norte"/>
    <n v="19"/>
    <s v="HOMBRES"/>
    <n v="270107"/>
    <s v="Atenciones médicas"/>
    <n v="270107001"/>
    <s v="Atención por violación (con entrega de anticoncepción de emergencia)"/>
    <n v="0"/>
    <n v="2015"/>
  </r>
  <r>
    <x v="6"/>
    <x v="6"/>
    <s v="S.S. Metropolitano Norte"/>
    <n v="19"/>
    <s v="HOMBRES"/>
    <n v="270107"/>
    <s v="Atenciones médicas"/>
    <n v="270107002"/>
    <s v="Atención por violación (sin entrega de anticoncepción de emergencia )"/>
    <n v="0"/>
    <n v="2015"/>
  </r>
  <r>
    <x v="6"/>
    <x v="6"/>
    <s v="S.S. Metropolitano Norte"/>
    <n v="19"/>
    <s v="HOMBRES"/>
    <n v="270107"/>
    <s v="Atenciones médicas"/>
    <n v="270107004"/>
    <s v="Abuso Sexual"/>
    <n v="8"/>
    <n v="2015"/>
  </r>
  <r>
    <x v="6"/>
    <x v="6"/>
    <s v="S.S. Metropolitano Norte"/>
    <n v="19"/>
    <s v="HOMBRES"/>
    <n v="270107"/>
    <s v="Atenciones médicas"/>
    <n v="270107006"/>
    <s v="Violencia Física  "/>
    <n v="65"/>
    <n v="2015"/>
  </r>
  <r>
    <x v="6"/>
    <x v="6"/>
    <s v="S.S. Metropolitano Norte"/>
    <n v="19"/>
    <s v="HOMBRES"/>
    <n v="270107"/>
    <s v="Atenciones médicas"/>
    <n v="270107005"/>
    <s v="Otra violencia"/>
    <n v="4536"/>
    <n v="2015"/>
  </r>
  <r>
    <x v="6"/>
    <x v="6"/>
    <s v="S.S. Metropolitano Occidente"/>
    <n v="20"/>
    <s v="HOMBRES"/>
    <n v="270107"/>
    <s v="Atenciones médicas"/>
    <n v="270107001"/>
    <s v="Atención por violación (con entrega de anticoncepción de emergencia)"/>
    <n v="0"/>
    <n v="2015"/>
  </r>
  <r>
    <x v="6"/>
    <x v="6"/>
    <s v="S.S. Metropolitano Occidente"/>
    <n v="20"/>
    <s v="HOMBRES"/>
    <n v="270107"/>
    <s v="Atenciones médicas"/>
    <n v="270107002"/>
    <s v="Atención por violación (sin entrega de anticoncepción de emergencia )"/>
    <n v="1"/>
    <n v="2015"/>
  </r>
  <r>
    <x v="6"/>
    <x v="6"/>
    <s v="S.S. Metropolitano Occidente"/>
    <n v="20"/>
    <s v="HOMBRES"/>
    <n v="270107"/>
    <s v="Atenciones médicas"/>
    <n v="270107004"/>
    <s v="Abuso Sexual"/>
    <n v="6"/>
    <n v="2015"/>
  </r>
  <r>
    <x v="6"/>
    <x v="6"/>
    <s v="S.S. Metropolitano Occidente"/>
    <n v="20"/>
    <s v="HOMBRES"/>
    <n v="270107"/>
    <s v="Atenciones médicas"/>
    <n v="270107006"/>
    <s v="Violencia Física  "/>
    <n v="382"/>
    <n v="2015"/>
  </r>
  <r>
    <x v="6"/>
    <x v="6"/>
    <s v="S.S. Metropolitano Occidente"/>
    <n v="20"/>
    <s v="HOMBRES"/>
    <n v="270107"/>
    <s v="Atenciones médicas"/>
    <n v="270107005"/>
    <s v="Otra violencia"/>
    <n v="1449"/>
    <n v="2015"/>
  </r>
  <r>
    <x v="6"/>
    <x v="6"/>
    <s v="S.S. Metropolitano Central"/>
    <n v="18"/>
    <s v="HOMBRES"/>
    <n v="270107"/>
    <s v="Atenciones médicas"/>
    <n v="270107001"/>
    <s v="Atención por violación (con entrega de anticoncepción de emergencia)"/>
    <n v="0"/>
    <n v="2015"/>
  </r>
  <r>
    <x v="6"/>
    <x v="6"/>
    <s v="S.S. Metropolitano Central"/>
    <n v="18"/>
    <s v="HOMBRES"/>
    <n v="270107"/>
    <s v="Atenciones médicas"/>
    <n v="270107002"/>
    <s v="Atención por violación (sin entrega de anticoncepción de emergencia )"/>
    <n v="1"/>
    <n v="2015"/>
  </r>
  <r>
    <x v="6"/>
    <x v="6"/>
    <s v="S.S. Metropolitano Central"/>
    <n v="18"/>
    <s v="HOMBRES"/>
    <n v="270107"/>
    <s v="Atenciones médicas"/>
    <n v="270107004"/>
    <s v="Abuso Sexual"/>
    <n v="2"/>
    <n v="2015"/>
  </r>
  <r>
    <x v="6"/>
    <x v="6"/>
    <s v="S.S. Metropolitano Central"/>
    <n v="18"/>
    <s v="HOMBRES"/>
    <n v="270107"/>
    <s v="Atenciones médicas"/>
    <n v="270107006"/>
    <s v="Violencia Física  "/>
    <n v="10"/>
    <n v="2015"/>
  </r>
  <r>
    <x v="6"/>
    <x v="6"/>
    <s v="S.S. Metropolitano Central"/>
    <n v="18"/>
    <s v="HOMBRES"/>
    <n v="270107"/>
    <s v="Atenciones médicas"/>
    <n v="270107005"/>
    <s v="Otra violencia"/>
    <n v="1"/>
    <n v="2015"/>
  </r>
  <r>
    <x v="6"/>
    <x v="6"/>
    <s v="S.S. Metropolitano Oriente"/>
    <n v="21"/>
    <s v="HOMBRES"/>
    <n v="270107"/>
    <s v="Atenciones médicas"/>
    <n v="270107001"/>
    <s v="Atención por violación (con entrega de anticoncepción de emergencia)"/>
    <n v="0"/>
    <n v="2015"/>
  </r>
  <r>
    <x v="6"/>
    <x v="6"/>
    <s v="S.S. Metropolitano Oriente"/>
    <n v="21"/>
    <s v="HOMBRES"/>
    <n v="270107"/>
    <s v="Atenciones médicas"/>
    <n v="270107002"/>
    <s v="Atención por violación (sin entrega de anticoncepción de emergencia )"/>
    <n v="0"/>
    <n v="2015"/>
  </r>
  <r>
    <x v="6"/>
    <x v="6"/>
    <s v="S.S. Metropolitano Oriente"/>
    <n v="21"/>
    <s v="HOMBRES"/>
    <n v="270107"/>
    <s v="Atenciones médicas"/>
    <n v="270107004"/>
    <s v="Abuso Sexual"/>
    <n v="0"/>
    <n v="2015"/>
  </r>
  <r>
    <x v="6"/>
    <x v="6"/>
    <s v="S.S. Metropolitano Oriente"/>
    <n v="21"/>
    <s v="HOMBRES"/>
    <n v="270107"/>
    <s v="Atenciones médicas"/>
    <n v="270107006"/>
    <s v="Violencia Física  "/>
    <n v="33"/>
    <n v="2015"/>
  </r>
  <r>
    <x v="6"/>
    <x v="6"/>
    <s v="S.S. Metropolitano Oriente"/>
    <n v="21"/>
    <s v="HOMBRES"/>
    <n v="270107"/>
    <s v="Atenciones médicas"/>
    <n v="270107005"/>
    <s v="Otra violencia"/>
    <n v="47"/>
    <n v="2015"/>
  </r>
  <r>
    <x v="6"/>
    <x v="6"/>
    <s v="S.S. Metropolitano Sur"/>
    <n v="22"/>
    <s v="HOMBRES"/>
    <n v="270107"/>
    <s v="Atenciones médicas"/>
    <n v="270107001"/>
    <s v="Atención por violación (con entrega de anticoncepción de emergencia)"/>
    <n v="0"/>
    <n v="2015"/>
  </r>
  <r>
    <x v="6"/>
    <x v="6"/>
    <s v="S.S. Metropolitano Sur"/>
    <n v="22"/>
    <s v="HOMBRES"/>
    <n v="270107"/>
    <s v="Atenciones médicas"/>
    <n v="270107002"/>
    <s v="Atención por violación (sin entrega de anticoncepción de emergencia )"/>
    <n v="6"/>
    <n v="2015"/>
  </r>
  <r>
    <x v="6"/>
    <x v="6"/>
    <s v="S.S. Metropolitano Sur"/>
    <n v="22"/>
    <s v="HOMBRES"/>
    <n v="270107"/>
    <s v="Atenciones médicas"/>
    <n v="270107004"/>
    <s v="Abuso Sexual"/>
    <n v="12"/>
    <n v="2015"/>
  </r>
  <r>
    <x v="6"/>
    <x v="6"/>
    <s v="S.S. Metropolitano Sur"/>
    <n v="22"/>
    <s v="HOMBRES"/>
    <n v="270107"/>
    <s v="Atenciones médicas"/>
    <n v="270107006"/>
    <s v="Violencia Física  "/>
    <n v="68"/>
    <n v="2015"/>
  </r>
  <r>
    <x v="6"/>
    <x v="6"/>
    <s v="S.S. Metropolitano Sur"/>
    <n v="22"/>
    <s v="HOMBRES"/>
    <n v="270107"/>
    <s v="Atenciones médicas"/>
    <n v="270107005"/>
    <s v="Otra violencia"/>
    <n v="1257"/>
    <n v="2015"/>
  </r>
  <r>
    <x v="6"/>
    <x v="6"/>
    <s v="S.S. Metropolitano Sur Oriente"/>
    <n v="23"/>
    <s v="HOMBRES"/>
    <n v="270107"/>
    <s v="Atenciones médicas"/>
    <n v="270107001"/>
    <s v="Atención por violación (con entrega de anticoncepción de emergencia)"/>
    <n v="0"/>
    <n v="2015"/>
  </r>
  <r>
    <x v="6"/>
    <x v="6"/>
    <s v="S.S. Metropolitano Sur Oriente"/>
    <n v="23"/>
    <s v="HOMBRES"/>
    <n v="270107"/>
    <s v="Atenciones médicas"/>
    <n v="270107002"/>
    <s v="Atención por violación (sin entrega de anticoncepción de emergencia )"/>
    <n v="48"/>
    <n v="2015"/>
  </r>
  <r>
    <x v="6"/>
    <x v="6"/>
    <s v="S.S. Metropolitano Sur Oriente"/>
    <n v="23"/>
    <s v="HOMBRES"/>
    <n v="270107"/>
    <s v="Atenciones médicas"/>
    <n v="270107004"/>
    <s v="Abuso Sexual"/>
    <n v="10"/>
    <n v="2015"/>
  </r>
  <r>
    <x v="6"/>
    <x v="6"/>
    <s v="S.S. Metropolitano Sur Oriente"/>
    <n v="23"/>
    <s v="HOMBRES"/>
    <n v="270107"/>
    <s v="Atenciones médicas"/>
    <n v="270107006"/>
    <s v="Violencia Física  "/>
    <n v="699"/>
    <n v="2015"/>
  </r>
  <r>
    <x v="6"/>
    <x v="6"/>
    <s v="S.S. Metropolitano Sur Oriente"/>
    <n v="23"/>
    <s v="HOMBRES"/>
    <n v="270107"/>
    <s v="Atenciones médicas"/>
    <n v="270107005"/>
    <s v="Otra violencia"/>
    <n v="362"/>
    <n v="2015"/>
  </r>
  <r>
    <x v="7"/>
    <x v="7"/>
    <s v="S.S. Del Libertador B. O´Higgins"/>
    <n v="13"/>
    <s v="HOMBRES"/>
    <n v="270107"/>
    <s v="Atenciones médicas"/>
    <n v="270107001"/>
    <s v="Atención por violación (con entrega de anticoncepción de emergencia)"/>
    <n v="0"/>
    <n v="2015"/>
  </r>
  <r>
    <x v="7"/>
    <x v="7"/>
    <s v="S.S. Del Libertador B. O´Higgins"/>
    <n v="13"/>
    <s v="HOMBRES"/>
    <n v="270107"/>
    <s v="Atenciones médicas"/>
    <n v="270107002"/>
    <s v="Atención por violación (sin entrega de anticoncepción de emergencia )"/>
    <n v="4"/>
    <n v="2015"/>
  </r>
  <r>
    <x v="7"/>
    <x v="7"/>
    <s v="S.S. Del Libertador B. O´Higgins"/>
    <n v="13"/>
    <s v="HOMBRES"/>
    <n v="270107"/>
    <s v="Atenciones médicas"/>
    <n v="270107004"/>
    <s v="Abuso Sexual"/>
    <n v="9"/>
    <n v="2015"/>
  </r>
  <r>
    <x v="7"/>
    <x v="7"/>
    <s v="S.S. Del Libertador B. O´Higgins"/>
    <n v="13"/>
    <s v="HOMBRES"/>
    <n v="270107"/>
    <s v="Atenciones médicas"/>
    <n v="270107006"/>
    <s v="Violencia Física  "/>
    <n v="263"/>
    <n v="2015"/>
  </r>
  <r>
    <x v="7"/>
    <x v="7"/>
    <s v="S.S. Del Libertador B. O´Higgins"/>
    <n v="13"/>
    <s v="HOMBRES"/>
    <n v="270107"/>
    <s v="Atenciones médicas"/>
    <n v="270107005"/>
    <s v="Otra violencia"/>
    <n v="528"/>
    <n v="2015"/>
  </r>
  <r>
    <x v="8"/>
    <x v="8"/>
    <s v="S.S. Del Maule"/>
    <n v="14"/>
    <s v="HOMBRES"/>
    <n v="270107"/>
    <s v="Atenciones médicas"/>
    <n v="270107001"/>
    <s v="Atención por violación (con entrega de anticoncepción de emergencia)"/>
    <n v="0"/>
    <n v="2015"/>
  </r>
  <r>
    <x v="8"/>
    <x v="8"/>
    <s v="S.S. Del Maule"/>
    <n v="14"/>
    <s v="HOMBRES"/>
    <n v="270107"/>
    <s v="Atenciones médicas"/>
    <n v="270107002"/>
    <s v="Atención por violación (sin entrega de anticoncepción de emergencia )"/>
    <n v="2"/>
    <n v="2015"/>
  </r>
  <r>
    <x v="8"/>
    <x v="8"/>
    <s v="S.S. Del Maule"/>
    <n v="14"/>
    <s v="HOMBRES"/>
    <n v="270107"/>
    <s v="Atenciones médicas"/>
    <n v="270107004"/>
    <s v="Abuso Sexual"/>
    <n v="2"/>
    <n v="2015"/>
  </r>
  <r>
    <x v="8"/>
    <x v="8"/>
    <s v="S.S. Del Maule"/>
    <n v="14"/>
    <s v="HOMBRES"/>
    <n v="270107"/>
    <s v="Atenciones médicas"/>
    <n v="270107006"/>
    <s v="Violencia Física  "/>
    <n v="109"/>
    <n v="2015"/>
  </r>
  <r>
    <x v="8"/>
    <x v="8"/>
    <s v="S.S. Del Maule"/>
    <n v="14"/>
    <s v="HOMBRES"/>
    <n v="270107"/>
    <s v="Atenciones médicas"/>
    <n v="270107005"/>
    <s v="Otra violencia"/>
    <n v="134"/>
    <n v="2015"/>
  </r>
  <r>
    <x v="9"/>
    <x v="9"/>
    <s v="S.S. Ñuble"/>
    <n v="24"/>
    <s v="HOMBRES"/>
    <n v="270107"/>
    <s v="Atenciones médicas"/>
    <n v="270107001"/>
    <s v="Atención por violación (con entrega de anticoncepción de emergencia)"/>
    <n v="0"/>
    <n v="2015"/>
  </r>
  <r>
    <x v="9"/>
    <x v="9"/>
    <s v="S.S. Ñuble"/>
    <n v="24"/>
    <s v="HOMBRES"/>
    <n v="270107"/>
    <s v="Atenciones médicas"/>
    <n v="270107002"/>
    <s v="Atención por violación (sin entrega de anticoncepción de emergencia )"/>
    <n v="4"/>
    <n v="2015"/>
  </r>
  <r>
    <x v="9"/>
    <x v="9"/>
    <s v="S.S. Ñuble"/>
    <n v="24"/>
    <s v="HOMBRES"/>
    <n v="270107"/>
    <s v="Atenciones médicas"/>
    <n v="270107004"/>
    <s v="Abuso Sexual"/>
    <n v="1"/>
    <n v="2015"/>
  </r>
  <r>
    <x v="9"/>
    <x v="9"/>
    <s v="S.S. Ñuble"/>
    <n v="24"/>
    <s v="HOMBRES"/>
    <n v="270107"/>
    <s v="Atenciones médicas"/>
    <n v="270107006"/>
    <s v="Violencia Física  "/>
    <n v="28"/>
    <n v="2015"/>
  </r>
  <r>
    <x v="9"/>
    <x v="9"/>
    <s v="S.S. Ñuble"/>
    <n v="24"/>
    <s v="HOMBRES"/>
    <n v="270107"/>
    <s v="Atenciones médicas"/>
    <n v="270107005"/>
    <s v="Otra violencia"/>
    <n v="11"/>
    <n v="2015"/>
  </r>
  <r>
    <x v="10"/>
    <x v="10"/>
    <s v="S.S. Concepción"/>
    <n v="11"/>
    <s v="HOMBRES"/>
    <n v="270107"/>
    <s v="Atenciones médicas"/>
    <n v="270107001"/>
    <s v="Atención por violación (con entrega de anticoncepción de emergencia)"/>
    <n v="0"/>
    <n v="2015"/>
  </r>
  <r>
    <x v="10"/>
    <x v="10"/>
    <s v="S.S. Concepción"/>
    <n v="11"/>
    <s v="HOMBRES"/>
    <n v="270107"/>
    <s v="Atenciones médicas"/>
    <n v="270107002"/>
    <s v="Atención por violación (sin entrega de anticoncepción de emergencia )"/>
    <n v="0"/>
    <n v="2015"/>
  </r>
  <r>
    <x v="10"/>
    <x v="10"/>
    <s v="S.S. Concepción"/>
    <n v="11"/>
    <s v="HOMBRES"/>
    <n v="270107"/>
    <s v="Atenciones médicas"/>
    <n v="270107004"/>
    <s v="Abuso Sexual"/>
    <n v="3"/>
    <n v="2015"/>
  </r>
  <r>
    <x v="10"/>
    <x v="10"/>
    <s v="S.S. Concepción"/>
    <n v="11"/>
    <s v="HOMBRES"/>
    <n v="270107"/>
    <s v="Atenciones médicas"/>
    <n v="270107006"/>
    <s v="Violencia Física  "/>
    <n v="61"/>
    <n v="2015"/>
  </r>
  <r>
    <x v="10"/>
    <x v="10"/>
    <s v="S.S. Concepción"/>
    <n v="11"/>
    <s v="HOMBRES"/>
    <n v="270107"/>
    <s v="Atenciones médicas"/>
    <n v="270107005"/>
    <s v="Otra violencia"/>
    <n v="189"/>
    <n v="2015"/>
  </r>
  <r>
    <x v="10"/>
    <x v="10"/>
    <s v="S.S. Arauco"/>
    <n v="6"/>
    <s v="HOMBRES"/>
    <n v="270107"/>
    <s v="Atenciones médicas"/>
    <n v="270107001"/>
    <s v="Atención por violación (con entrega de anticoncepción de emergencia)"/>
    <n v="1"/>
    <n v="2015"/>
  </r>
  <r>
    <x v="10"/>
    <x v="10"/>
    <s v="S.S. Arauco"/>
    <n v="6"/>
    <s v="HOMBRES"/>
    <n v="270107"/>
    <s v="Atenciones médicas"/>
    <n v="270107002"/>
    <s v="Atención por violación (sin entrega de anticoncepción de emergencia )"/>
    <n v="1"/>
    <n v="2015"/>
  </r>
  <r>
    <x v="10"/>
    <x v="10"/>
    <s v="S.S. Arauco"/>
    <n v="6"/>
    <s v="HOMBRES"/>
    <n v="270107"/>
    <s v="Atenciones médicas"/>
    <n v="270107004"/>
    <s v="Abuso Sexual"/>
    <n v="1"/>
    <n v="2015"/>
  </r>
  <r>
    <x v="10"/>
    <x v="10"/>
    <s v="S.S. Arauco"/>
    <n v="6"/>
    <s v="HOMBRES"/>
    <n v="270107"/>
    <s v="Atenciones médicas"/>
    <n v="270107006"/>
    <s v="Violencia Física  "/>
    <n v="0"/>
    <n v="2015"/>
  </r>
  <r>
    <x v="10"/>
    <x v="10"/>
    <s v="S.S. Arauco"/>
    <n v="6"/>
    <s v="HOMBRES"/>
    <n v="270107"/>
    <s v="Atenciones médicas"/>
    <n v="270107005"/>
    <s v="Otra violencia"/>
    <n v="1"/>
    <n v="2015"/>
  </r>
  <r>
    <x v="10"/>
    <x v="10"/>
    <s v="S.S. Talcahuano"/>
    <n v="26"/>
    <s v="HOMBRES"/>
    <n v="270107"/>
    <s v="Atenciones médicas"/>
    <n v="270107001"/>
    <s v="Atención por violación (con entrega de anticoncepción de emergencia)"/>
    <n v="0"/>
    <n v="2015"/>
  </r>
  <r>
    <x v="10"/>
    <x v="10"/>
    <s v="S.S. Talcahuano"/>
    <n v="26"/>
    <s v="HOMBRES"/>
    <n v="270107"/>
    <s v="Atenciones médicas"/>
    <n v="270107002"/>
    <s v="Atención por violación (sin entrega de anticoncepción de emergencia )"/>
    <n v="1"/>
    <n v="2015"/>
  </r>
  <r>
    <x v="10"/>
    <x v="10"/>
    <s v="S.S. Talcahuano"/>
    <n v="26"/>
    <s v="HOMBRES"/>
    <n v="270107"/>
    <s v="Atenciones médicas"/>
    <n v="270107004"/>
    <s v="Abuso Sexual"/>
    <n v="12"/>
    <n v="2015"/>
  </r>
  <r>
    <x v="10"/>
    <x v="10"/>
    <s v="S.S. Talcahuano"/>
    <n v="26"/>
    <s v="HOMBRES"/>
    <n v="270107"/>
    <s v="Atenciones médicas"/>
    <n v="270107006"/>
    <s v="Violencia Física  "/>
    <n v="6"/>
    <n v="2015"/>
  </r>
  <r>
    <x v="10"/>
    <x v="10"/>
    <s v="S.S. Talcahuano"/>
    <n v="26"/>
    <s v="HOMBRES"/>
    <n v="270107"/>
    <s v="Atenciones médicas"/>
    <n v="270107005"/>
    <s v="Otra violencia"/>
    <n v="1"/>
    <n v="2015"/>
  </r>
  <r>
    <x v="10"/>
    <x v="10"/>
    <s v="S.S. Biobío"/>
    <n v="9"/>
    <s v="HOMBRES"/>
    <n v="270107"/>
    <s v="Atenciones médicas"/>
    <n v="270107001"/>
    <s v="Atención por violación (con entrega de anticoncepción de emergencia)"/>
    <n v="0"/>
    <n v="2015"/>
  </r>
  <r>
    <x v="10"/>
    <x v="10"/>
    <s v="S.S. Biobío"/>
    <n v="9"/>
    <s v="HOMBRES"/>
    <n v="270107"/>
    <s v="Atenciones médicas"/>
    <n v="270107002"/>
    <s v="Atención por violación (sin entrega de anticoncepción de emergencia )"/>
    <n v="2"/>
    <n v="2015"/>
  </r>
  <r>
    <x v="10"/>
    <x v="10"/>
    <s v="S.S. Biobío"/>
    <n v="9"/>
    <s v="HOMBRES"/>
    <n v="270107"/>
    <s v="Atenciones médicas"/>
    <n v="270107004"/>
    <s v="Abuso Sexual"/>
    <n v="10"/>
    <n v="2015"/>
  </r>
  <r>
    <x v="10"/>
    <x v="10"/>
    <s v="S.S. Biobío"/>
    <n v="9"/>
    <s v="HOMBRES"/>
    <n v="270107"/>
    <s v="Atenciones médicas"/>
    <n v="270107006"/>
    <s v="Violencia Física  "/>
    <n v="4"/>
    <n v="2015"/>
  </r>
  <r>
    <x v="10"/>
    <x v="10"/>
    <s v="S.S. Biobío"/>
    <n v="9"/>
    <s v="HOMBRES"/>
    <n v="270107"/>
    <s v="Atenciones médicas"/>
    <n v="270107005"/>
    <s v="Otra violencia"/>
    <n v="13"/>
    <n v="2015"/>
  </r>
  <r>
    <x v="11"/>
    <x v="11"/>
    <s v="S.S. Araucanía Norte"/>
    <n v="4"/>
    <s v="HOMBRES"/>
    <n v="270107"/>
    <s v="Atenciones médicas"/>
    <n v="270107001"/>
    <s v="Atención por violación (con entrega de anticoncepción de emergencia)"/>
    <n v="0"/>
    <n v="2015"/>
  </r>
  <r>
    <x v="11"/>
    <x v="11"/>
    <s v="S.S. Araucanía Norte"/>
    <n v="4"/>
    <s v="HOMBRES"/>
    <n v="270107"/>
    <s v="Atenciones médicas"/>
    <n v="270107002"/>
    <s v="Atención por violación (sin entrega de anticoncepción de emergencia )"/>
    <n v="0"/>
    <n v="2015"/>
  </r>
  <r>
    <x v="11"/>
    <x v="11"/>
    <s v="S.S. Araucanía Norte"/>
    <n v="4"/>
    <s v="HOMBRES"/>
    <n v="270107"/>
    <s v="Atenciones médicas"/>
    <n v="270107004"/>
    <s v="Abuso Sexual"/>
    <n v="1"/>
    <n v="2015"/>
  </r>
  <r>
    <x v="11"/>
    <x v="11"/>
    <s v="S.S. Araucanía Norte"/>
    <n v="4"/>
    <s v="HOMBRES"/>
    <n v="270107"/>
    <s v="Atenciones médicas"/>
    <n v="270107006"/>
    <s v="Violencia Física  "/>
    <n v="7"/>
    <n v="2015"/>
  </r>
  <r>
    <x v="11"/>
    <x v="11"/>
    <s v="S.S. Araucanía Norte"/>
    <n v="4"/>
    <s v="HOMBRES"/>
    <n v="270107"/>
    <s v="Atenciones médicas"/>
    <n v="270107005"/>
    <s v="Otra violencia"/>
    <n v="44"/>
    <n v="2015"/>
  </r>
  <r>
    <x v="11"/>
    <x v="11"/>
    <s v="S.S. Araucanía Sur"/>
    <n v="5"/>
    <s v="HOMBRES"/>
    <n v="270107"/>
    <s v="Atenciones médicas"/>
    <n v="270107001"/>
    <s v="Atención por violación (con entrega de anticoncepción de emergencia)"/>
    <n v="0"/>
    <n v="2015"/>
  </r>
  <r>
    <x v="11"/>
    <x v="11"/>
    <s v="S.S. Araucanía Sur"/>
    <n v="5"/>
    <s v="HOMBRES"/>
    <n v="270107"/>
    <s v="Atenciones médicas"/>
    <n v="270107002"/>
    <s v="Atención por violación (sin entrega de anticoncepción de emergencia )"/>
    <n v="0"/>
    <n v="2015"/>
  </r>
  <r>
    <x v="11"/>
    <x v="11"/>
    <s v="S.S. Araucanía Sur"/>
    <n v="5"/>
    <s v="HOMBRES"/>
    <n v="270107"/>
    <s v="Atenciones médicas"/>
    <n v="270107004"/>
    <s v="Abuso Sexual"/>
    <n v="12"/>
    <n v="2015"/>
  </r>
  <r>
    <x v="11"/>
    <x v="11"/>
    <s v="S.S. Araucanía Sur"/>
    <n v="5"/>
    <s v="HOMBRES"/>
    <n v="270107"/>
    <s v="Atenciones médicas"/>
    <n v="270107006"/>
    <s v="Violencia Física  "/>
    <n v="105"/>
    <n v="2015"/>
  </r>
  <r>
    <x v="11"/>
    <x v="11"/>
    <s v="S.S. Araucanía Sur"/>
    <n v="5"/>
    <s v="HOMBRES"/>
    <n v="270107"/>
    <s v="Atenciones médicas"/>
    <n v="270107005"/>
    <s v="Otra violencia"/>
    <n v="30"/>
    <n v="2015"/>
  </r>
  <r>
    <x v="12"/>
    <x v="12"/>
    <s v="S.S. Valdivia"/>
    <n v="27"/>
    <s v="HOMBRES"/>
    <n v="270107"/>
    <s v="Atenciones médicas"/>
    <n v="270107001"/>
    <s v="Atención por violación (con entrega de anticoncepción de emergencia)"/>
    <n v="0"/>
    <n v="2015"/>
  </r>
  <r>
    <x v="12"/>
    <x v="12"/>
    <s v="S.S. Valdivia"/>
    <n v="27"/>
    <s v="HOMBRES"/>
    <n v="270107"/>
    <s v="Atenciones médicas"/>
    <n v="270107002"/>
    <s v="Atención por violación (sin entrega de anticoncepción de emergencia )"/>
    <n v="3"/>
    <n v="2015"/>
  </r>
  <r>
    <x v="12"/>
    <x v="12"/>
    <s v="S.S. Valdivia"/>
    <n v="27"/>
    <s v="HOMBRES"/>
    <n v="270107"/>
    <s v="Atenciones médicas"/>
    <n v="270107004"/>
    <s v="Abuso Sexual"/>
    <n v="1"/>
    <n v="2015"/>
  </r>
  <r>
    <x v="12"/>
    <x v="12"/>
    <s v="S.S. Valdivia"/>
    <n v="27"/>
    <s v="HOMBRES"/>
    <n v="270107"/>
    <s v="Atenciones médicas"/>
    <n v="270107006"/>
    <s v="Violencia Física  "/>
    <n v="47"/>
    <n v="2015"/>
  </r>
  <r>
    <x v="12"/>
    <x v="12"/>
    <s v="S.S. Valdivia"/>
    <n v="27"/>
    <s v="HOMBRES"/>
    <n v="270107"/>
    <s v="Atenciones médicas"/>
    <n v="270107005"/>
    <s v="Otra violencia"/>
    <n v="11"/>
    <n v="2015"/>
  </r>
  <r>
    <x v="13"/>
    <x v="13"/>
    <s v="S.S. Osorno"/>
    <n v="25"/>
    <s v="HOMBRES"/>
    <n v="270107"/>
    <s v="Atenciones médicas"/>
    <n v="270107001"/>
    <s v="Atención por violación (con entrega de anticoncepción de emergencia)"/>
    <n v="0"/>
    <n v="2015"/>
  </r>
  <r>
    <x v="13"/>
    <x v="13"/>
    <s v="S.S. Osorno"/>
    <n v="25"/>
    <s v="HOMBRES"/>
    <n v="270107"/>
    <s v="Atenciones médicas"/>
    <n v="270107002"/>
    <s v="Atención por violación (sin entrega de anticoncepción de emergencia )"/>
    <n v="0"/>
    <n v="2015"/>
  </r>
  <r>
    <x v="13"/>
    <x v="13"/>
    <s v="S.S. Osorno"/>
    <n v="25"/>
    <s v="HOMBRES"/>
    <n v="270107"/>
    <s v="Atenciones médicas"/>
    <n v="270107004"/>
    <s v="Abuso Sexual"/>
    <n v="3"/>
    <n v="2015"/>
  </r>
  <r>
    <x v="13"/>
    <x v="13"/>
    <s v="S.S. Osorno"/>
    <n v="25"/>
    <s v="HOMBRES"/>
    <n v="270107"/>
    <s v="Atenciones médicas"/>
    <n v="270107006"/>
    <s v="Violencia Física  "/>
    <n v="0"/>
    <n v="2015"/>
  </r>
  <r>
    <x v="13"/>
    <x v="13"/>
    <s v="S.S. Osorno"/>
    <n v="25"/>
    <s v="HOMBRES"/>
    <n v="270107"/>
    <s v="Atenciones médicas"/>
    <n v="270107005"/>
    <s v="Otra violencia"/>
    <n v="1"/>
    <n v="2015"/>
  </r>
  <r>
    <x v="13"/>
    <x v="13"/>
    <s v="S.S. Del Reloncaví"/>
    <n v="15"/>
    <s v="HOMBRES"/>
    <n v="270107"/>
    <s v="Atenciones médicas"/>
    <n v="270107001"/>
    <s v="Atención por violación (con entrega de anticoncepción de emergencia)"/>
    <n v="0"/>
    <n v="2015"/>
  </r>
  <r>
    <x v="13"/>
    <x v="13"/>
    <s v="S.S. Del Reloncaví"/>
    <n v="15"/>
    <s v="HOMBRES"/>
    <n v="270107"/>
    <s v="Atenciones médicas"/>
    <n v="270107002"/>
    <s v="Atención por violación (sin entrega de anticoncepción de emergencia )"/>
    <n v="1"/>
    <n v="2015"/>
  </r>
  <r>
    <x v="13"/>
    <x v="13"/>
    <s v="S.S. Del Reloncaví"/>
    <n v="15"/>
    <s v="HOMBRES"/>
    <n v="270107"/>
    <s v="Atenciones médicas"/>
    <n v="270107004"/>
    <s v="Abuso Sexual"/>
    <n v="2"/>
    <n v="2015"/>
  </r>
  <r>
    <x v="13"/>
    <x v="13"/>
    <s v="S.S. Del Reloncaví"/>
    <n v="15"/>
    <s v="HOMBRES"/>
    <n v="270107"/>
    <s v="Atenciones médicas"/>
    <n v="270107006"/>
    <s v="Violencia Física  "/>
    <n v="214"/>
    <n v="2015"/>
  </r>
  <r>
    <x v="13"/>
    <x v="13"/>
    <s v="S.S. Del Reloncaví"/>
    <n v="15"/>
    <s v="HOMBRES"/>
    <n v="270107"/>
    <s v="Atenciones médicas"/>
    <n v="270107005"/>
    <s v="Otra violencia"/>
    <n v="104"/>
    <n v="2015"/>
  </r>
  <r>
    <x v="13"/>
    <x v="13"/>
    <s v="S.S. Chiloé"/>
    <n v="10"/>
    <s v="HOMBRES"/>
    <n v="270107"/>
    <s v="Atenciones médicas"/>
    <n v="270107001"/>
    <s v="Atención por violación (con entrega de anticoncepción de emergencia)"/>
    <n v="0"/>
    <n v="2015"/>
  </r>
  <r>
    <x v="13"/>
    <x v="13"/>
    <s v="S.S. Chiloé"/>
    <n v="10"/>
    <s v="HOMBRES"/>
    <n v="270107"/>
    <s v="Atenciones médicas"/>
    <n v="270107002"/>
    <s v="Atención por violación (sin entrega de anticoncepción de emergencia )"/>
    <n v="5"/>
    <n v="2015"/>
  </r>
  <r>
    <x v="13"/>
    <x v="13"/>
    <s v="S.S. Chiloé"/>
    <n v="10"/>
    <s v="HOMBRES"/>
    <n v="270107"/>
    <s v="Atenciones médicas"/>
    <n v="270107004"/>
    <s v="Abuso Sexual"/>
    <n v="9"/>
    <n v="2015"/>
  </r>
  <r>
    <x v="13"/>
    <x v="13"/>
    <s v="S.S. Chiloé"/>
    <n v="10"/>
    <s v="HOMBRES"/>
    <n v="270107"/>
    <s v="Atenciones médicas"/>
    <n v="270107006"/>
    <s v="Violencia Física  "/>
    <n v="94"/>
    <n v="2015"/>
  </r>
  <r>
    <x v="13"/>
    <x v="13"/>
    <s v="S.S. Chiloé"/>
    <n v="10"/>
    <s v="HOMBRES"/>
    <n v="270107"/>
    <s v="Atenciones médicas"/>
    <n v="270107005"/>
    <s v="Otra violencia"/>
    <n v="200"/>
    <n v="2015"/>
  </r>
  <r>
    <x v="14"/>
    <x v="14"/>
    <s v="S.S. Aisén"/>
    <n v="2"/>
    <s v="HOMBRES"/>
    <n v="270107"/>
    <s v="Atenciones médicas"/>
    <n v="270107001"/>
    <s v="Atención por violación (con entrega de anticoncepción de emergencia)"/>
    <n v="4"/>
    <n v="2015"/>
  </r>
  <r>
    <x v="14"/>
    <x v="14"/>
    <s v="S.S. Aisén"/>
    <n v="2"/>
    <s v="HOMBRES"/>
    <n v="270107"/>
    <s v="Atenciones médicas"/>
    <n v="270107002"/>
    <s v="Atención por violación (sin entrega de anticoncepción de emergencia )"/>
    <n v="1"/>
    <n v="2015"/>
  </r>
  <r>
    <x v="14"/>
    <x v="14"/>
    <s v="S.S. Aisén"/>
    <n v="2"/>
    <s v="HOMBRES"/>
    <n v="270107"/>
    <s v="Atenciones médicas"/>
    <n v="270107004"/>
    <s v="Abuso Sexual"/>
    <n v="1"/>
    <n v="2015"/>
  </r>
  <r>
    <x v="14"/>
    <x v="14"/>
    <s v="S.S. Aisén"/>
    <n v="2"/>
    <s v="HOMBRES"/>
    <n v="270107"/>
    <s v="Atenciones médicas"/>
    <n v="270107006"/>
    <s v="Violencia Física  "/>
    <n v="0"/>
    <n v="2015"/>
  </r>
  <r>
    <x v="14"/>
    <x v="14"/>
    <s v="S.S. Aisén"/>
    <n v="2"/>
    <s v="HOMBRES"/>
    <n v="270107"/>
    <s v="Atenciones médicas"/>
    <n v="270107005"/>
    <s v="Otra violencia"/>
    <n v="5"/>
    <n v="2015"/>
  </r>
  <r>
    <x v="15"/>
    <x v="15"/>
    <s v="S.S. Magallanes"/>
    <n v="17"/>
    <s v="HOMBRES"/>
    <n v="270107"/>
    <s v="Atenciones médicas"/>
    <n v="270107001"/>
    <s v="Atención por violación (con entrega de anticoncepción de emergencia)"/>
    <n v="1"/>
    <n v="2015"/>
  </r>
  <r>
    <x v="15"/>
    <x v="15"/>
    <s v="S.S. Magallanes"/>
    <n v="17"/>
    <s v="HOMBRES"/>
    <n v="270107"/>
    <s v="Atenciones médicas"/>
    <n v="270107002"/>
    <s v="Atención por violación (sin entrega de anticoncepción de emergencia )"/>
    <n v="1"/>
    <n v="2015"/>
  </r>
  <r>
    <x v="15"/>
    <x v="15"/>
    <s v="S.S. Magallanes"/>
    <n v="17"/>
    <s v="HOMBRES"/>
    <n v="270107"/>
    <s v="Atenciones médicas"/>
    <n v="270107004"/>
    <s v="Abuso Sexual"/>
    <n v="0"/>
    <n v="2015"/>
  </r>
  <r>
    <x v="15"/>
    <x v="15"/>
    <s v="S.S. Magallanes"/>
    <n v="17"/>
    <s v="HOMBRES"/>
    <n v="270107"/>
    <s v="Atenciones médicas"/>
    <n v="270107006"/>
    <s v="Violencia Física  "/>
    <n v="1"/>
    <n v="2015"/>
  </r>
  <r>
    <x v="15"/>
    <x v="15"/>
    <s v="S.S. Magallanes"/>
    <n v="17"/>
    <s v="HOMBRES"/>
    <n v="270107"/>
    <s v="Atenciones médicas"/>
    <n v="270107005"/>
    <s v="Otra violencia"/>
    <n v="34"/>
    <n v="2015"/>
  </r>
  <r>
    <x v="0"/>
    <x v="0"/>
    <s v="S.S. Arica"/>
    <n v="7"/>
    <s v="HOMBRES"/>
    <n v="270107"/>
    <s v="Atenciones médicas"/>
    <n v="270107007"/>
    <s v="Violencia Intrafamiliar"/>
    <n v="0"/>
    <n v="2016"/>
  </r>
  <r>
    <x v="0"/>
    <x v="0"/>
    <s v="S.S. Arica"/>
    <n v="7"/>
    <s v="HOMBRES"/>
    <n v="270107"/>
    <s v="Atenciones médicas"/>
    <n v="270107005"/>
    <s v="Otra violencia"/>
    <n v="0"/>
    <n v="2016"/>
  </r>
  <r>
    <x v="1"/>
    <x v="1"/>
    <s v="S.S. Iquique"/>
    <n v="16"/>
    <s v="HOMBRES"/>
    <n v="270107"/>
    <s v="Atenciones médicas"/>
    <n v="270107007"/>
    <s v="Violencia Intrafamiliar"/>
    <n v="82"/>
    <n v="2016"/>
  </r>
  <r>
    <x v="1"/>
    <x v="1"/>
    <s v="S.S. Iquique"/>
    <n v="16"/>
    <s v="HOMBRES"/>
    <n v="270107"/>
    <s v="Atenciones médicas"/>
    <n v="270107005"/>
    <s v="Otra violencia"/>
    <n v="11"/>
    <n v="2016"/>
  </r>
  <r>
    <x v="2"/>
    <x v="2"/>
    <s v="S.S. Antofagasta"/>
    <n v="3"/>
    <s v="HOMBRES"/>
    <n v="270107"/>
    <s v="Atenciones médicas"/>
    <n v="270107007"/>
    <s v="Violencia Intrafamiliar"/>
    <n v="453"/>
    <n v="2016"/>
  </r>
  <r>
    <x v="2"/>
    <x v="2"/>
    <s v="S.S. Antofagasta"/>
    <n v="3"/>
    <s v="HOMBRES"/>
    <n v="270107"/>
    <s v="Atenciones médicas"/>
    <n v="270107005"/>
    <s v="Otra violencia"/>
    <n v="1572"/>
    <n v="2016"/>
  </r>
  <r>
    <x v="3"/>
    <x v="3"/>
    <s v="S.S. Atacama"/>
    <n v="8"/>
    <s v="HOMBRES"/>
    <n v="270107"/>
    <s v="Atenciones médicas"/>
    <n v="270107007"/>
    <s v="Violencia Intrafamiliar"/>
    <n v="159"/>
    <n v="2016"/>
  </r>
  <r>
    <x v="3"/>
    <x v="3"/>
    <s v="S.S. Atacama"/>
    <n v="8"/>
    <s v="HOMBRES"/>
    <n v="270107"/>
    <s v="Atenciones médicas"/>
    <n v="270107005"/>
    <s v="Otra violencia"/>
    <n v="1485"/>
    <n v="2016"/>
  </r>
  <r>
    <x v="4"/>
    <x v="4"/>
    <s v="S.S. Coquimbo"/>
    <n v="12"/>
    <s v="HOMBRES"/>
    <n v="270107"/>
    <s v="Atenciones médicas"/>
    <n v="270107007"/>
    <s v="Violencia Intrafamiliar"/>
    <n v="157"/>
    <n v="2016"/>
  </r>
  <r>
    <x v="4"/>
    <x v="4"/>
    <s v="S.S. Coquimbo"/>
    <n v="12"/>
    <s v="HOMBRES"/>
    <n v="270107"/>
    <s v="Atenciones médicas"/>
    <n v="270107005"/>
    <s v="Otra violencia"/>
    <n v="104"/>
    <n v="2016"/>
  </r>
  <r>
    <x v="5"/>
    <x v="5"/>
    <s v="S.S. Valparaíso San Antonio"/>
    <n v="28"/>
    <s v="HOMBRES"/>
    <n v="270107"/>
    <s v="Atenciones médicas"/>
    <n v="270107007"/>
    <s v="Violencia Intrafamiliar"/>
    <n v="159"/>
    <n v="2016"/>
  </r>
  <r>
    <x v="5"/>
    <x v="5"/>
    <s v="S.S. Valparaíso San Antonio"/>
    <n v="28"/>
    <s v="HOMBRES"/>
    <n v="270107"/>
    <s v="Atenciones médicas"/>
    <n v="270107005"/>
    <s v="Otra violencia"/>
    <n v="405"/>
    <n v="2016"/>
  </r>
  <r>
    <x v="5"/>
    <x v="5"/>
    <s v="S.S. Viña del Mar Quillota"/>
    <n v="29"/>
    <s v="HOMBRES"/>
    <n v="270107"/>
    <s v="Atenciones médicas"/>
    <n v="270107007"/>
    <s v="Violencia Intrafamiliar"/>
    <n v="92"/>
    <n v="2016"/>
  </r>
  <r>
    <x v="5"/>
    <x v="5"/>
    <s v="S.S. Viña del Mar Quillota"/>
    <n v="29"/>
    <s v="HOMBRES"/>
    <n v="270107"/>
    <s v="Atenciones médicas"/>
    <n v="270107005"/>
    <s v="Otra violencia"/>
    <n v="2465"/>
    <n v="2016"/>
  </r>
  <r>
    <x v="5"/>
    <x v="5"/>
    <s v="S.S. Aconcagua"/>
    <n v="1"/>
    <s v="HOMBRES"/>
    <n v="270107"/>
    <s v="Atenciones médicas"/>
    <n v="270107007"/>
    <s v="Violencia Intrafamiliar"/>
    <n v="103"/>
    <n v="2016"/>
  </r>
  <r>
    <x v="5"/>
    <x v="5"/>
    <s v="S.S. Aconcagua"/>
    <n v="1"/>
    <s v="HOMBRES"/>
    <n v="270107"/>
    <s v="Atenciones médicas"/>
    <n v="270107005"/>
    <s v="Otra violencia"/>
    <n v="1146"/>
    <n v="2016"/>
  </r>
  <r>
    <x v="6"/>
    <x v="6"/>
    <s v="S.S. Metropolitano Norte"/>
    <n v="19"/>
    <s v="HOMBRES"/>
    <n v="270107"/>
    <s v="Atenciones médicas"/>
    <n v="270107007"/>
    <s v="Violencia Intrafamiliar"/>
    <n v="263"/>
    <n v="2016"/>
  </r>
  <r>
    <x v="6"/>
    <x v="6"/>
    <s v="S.S. Metropolitano Norte"/>
    <n v="19"/>
    <s v="HOMBRES"/>
    <n v="270107"/>
    <s v="Atenciones médicas"/>
    <n v="270107005"/>
    <s v="Otra violencia"/>
    <n v="4097"/>
    <n v="2016"/>
  </r>
  <r>
    <x v="6"/>
    <x v="6"/>
    <s v="S.S. Metropolitano Occidente"/>
    <n v="20"/>
    <s v="HOMBRES"/>
    <n v="270107"/>
    <s v="Atenciones médicas"/>
    <n v="270107007"/>
    <s v="Violencia Intrafamiliar"/>
    <n v="300"/>
    <n v="2016"/>
  </r>
  <r>
    <x v="6"/>
    <x v="6"/>
    <s v="S.S. Metropolitano Occidente"/>
    <n v="20"/>
    <s v="HOMBRES"/>
    <n v="270107"/>
    <s v="Atenciones médicas"/>
    <n v="270107005"/>
    <s v="Otra violencia"/>
    <n v="1582"/>
    <n v="2016"/>
  </r>
  <r>
    <x v="6"/>
    <x v="6"/>
    <s v="S.S. Metropolitano Central"/>
    <n v="18"/>
    <s v="HOMBRES"/>
    <n v="270107"/>
    <s v="Atenciones médicas"/>
    <n v="270107007"/>
    <s v="Violencia Intrafamiliar"/>
    <n v="92"/>
    <n v="2016"/>
  </r>
  <r>
    <x v="6"/>
    <x v="6"/>
    <s v="S.S. Metropolitano Central"/>
    <n v="18"/>
    <s v="HOMBRES"/>
    <n v="270107"/>
    <s v="Atenciones médicas"/>
    <n v="270107005"/>
    <s v="Otra violencia"/>
    <n v="663"/>
    <n v="2016"/>
  </r>
  <r>
    <x v="6"/>
    <x v="6"/>
    <s v="S.S. Metropolitano Oriente"/>
    <n v="21"/>
    <s v="HOMBRES"/>
    <n v="270107"/>
    <s v="Atenciones médicas"/>
    <n v="270107007"/>
    <s v="Violencia Intrafamiliar"/>
    <n v="118"/>
    <n v="2016"/>
  </r>
  <r>
    <x v="6"/>
    <x v="6"/>
    <s v="S.S. Metropolitano Oriente"/>
    <n v="21"/>
    <s v="HOMBRES"/>
    <n v="270107"/>
    <s v="Atenciones médicas"/>
    <n v="270107005"/>
    <s v="Otra violencia"/>
    <n v="463"/>
    <n v="2016"/>
  </r>
  <r>
    <x v="6"/>
    <x v="6"/>
    <s v="S.S. Metropolitano Sur"/>
    <n v="22"/>
    <s v="HOMBRES"/>
    <n v="270107"/>
    <s v="Atenciones médicas"/>
    <n v="270107007"/>
    <s v="Violencia Intrafamiliar"/>
    <n v="289"/>
    <n v="2016"/>
  </r>
  <r>
    <x v="6"/>
    <x v="6"/>
    <s v="S.S. Metropolitano Sur"/>
    <n v="22"/>
    <s v="HOMBRES"/>
    <n v="270107"/>
    <s v="Atenciones médicas"/>
    <n v="270107005"/>
    <s v="Otra violencia"/>
    <n v="2049"/>
    <n v="2016"/>
  </r>
  <r>
    <x v="6"/>
    <x v="6"/>
    <s v="S.S. Metropolitano Sur Oriente"/>
    <n v="23"/>
    <s v="HOMBRES"/>
    <n v="270107"/>
    <s v="Atenciones médicas"/>
    <n v="270107007"/>
    <s v="Violencia Intrafamiliar"/>
    <n v="99"/>
    <n v="2016"/>
  </r>
  <r>
    <x v="6"/>
    <x v="6"/>
    <s v="S.S. Metropolitano Sur Oriente"/>
    <n v="23"/>
    <s v="HOMBRES"/>
    <n v="270107"/>
    <s v="Atenciones médicas"/>
    <n v="270107005"/>
    <s v="Otra violencia"/>
    <n v="1166"/>
    <n v="2016"/>
  </r>
  <r>
    <x v="7"/>
    <x v="7"/>
    <s v="S.S. Del Libertador B. O´Higgins"/>
    <n v="13"/>
    <s v="HOMBRES"/>
    <n v="270107"/>
    <s v="Atenciones médicas"/>
    <n v="270107007"/>
    <s v="Violencia Intrafamiliar"/>
    <n v="508"/>
    <n v="2016"/>
  </r>
  <r>
    <x v="7"/>
    <x v="7"/>
    <s v="S.S. Del Libertador B. O´Higgins"/>
    <n v="13"/>
    <s v="HOMBRES"/>
    <n v="270107"/>
    <s v="Atenciones médicas"/>
    <n v="270107005"/>
    <s v="Otra violencia"/>
    <n v="724"/>
    <n v="2016"/>
  </r>
  <r>
    <x v="8"/>
    <x v="8"/>
    <s v="S.S. Del Maule"/>
    <n v="14"/>
    <s v="HOMBRES"/>
    <n v="270107"/>
    <s v="Atenciones médicas"/>
    <n v="270107007"/>
    <s v="Violencia Intrafamiliar"/>
    <n v="311"/>
    <n v="2016"/>
  </r>
  <r>
    <x v="8"/>
    <x v="8"/>
    <s v="S.S. Del Maule"/>
    <n v="14"/>
    <s v="HOMBRES"/>
    <n v="270107"/>
    <s v="Atenciones médicas"/>
    <n v="270107005"/>
    <s v="Otra violencia"/>
    <n v="3047"/>
    <n v="2016"/>
  </r>
  <r>
    <x v="9"/>
    <x v="9"/>
    <s v="S.S. Ñuble"/>
    <n v="24"/>
    <s v="HOMBRES"/>
    <n v="270107"/>
    <s v="Atenciones médicas"/>
    <n v="270107007"/>
    <s v="Violencia Intrafamiliar"/>
    <n v="7"/>
    <n v="2016"/>
  </r>
  <r>
    <x v="9"/>
    <x v="9"/>
    <s v="S.S. Ñuble"/>
    <n v="24"/>
    <s v="HOMBRES"/>
    <n v="270107"/>
    <s v="Atenciones médicas"/>
    <n v="270107005"/>
    <s v="Otra violencia"/>
    <n v="1"/>
    <n v="2016"/>
  </r>
  <r>
    <x v="10"/>
    <x v="10"/>
    <s v="S.S. Concepción"/>
    <n v="11"/>
    <s v="HOMBRES"/>
    <n v="270107"/>
    <s v="Atenciones médicas"/>
    <n v="270107007"/>
    <s v="Violencia Intrafamiliar"/>
    <n v="130"/>
    <n v="2016"/>
  </r>
  <r>
    <x v="10"/>
    <x v="10"/>
    <s v="S.S. Concepción"/>
    <n v="11"/>
    <s v="HOMBRES"/>
    <n v="270107"/>
    <s v="Atenciones médicas"/>
    <n v="270107005"/>
    <s v="Otra violencia"/>
    <n v="757"/>
    <n v="2016"/>
  </r>
  <r>
    <x v="10"/>
    <x v="10"/>
    <s v="S.S. Arauco"/>
    <n v="6"/>
    <s v="HOMBRES"/>
    <n v="270107"/>
    <s v="Atenciones médicas"/>
    <n v="270107007"/>
    <s v="Violencia Intrafamiliar"/>
    <n v="5"/>
    <n v="2016"/>
  </r>
  <r>
    <x v="10"/>
    <x v="10"/>
    <s v="S.S. Arauco"/>
    <n v="6"/>
    <s v="HOMBRES"/>
    <n v="270107"/>
    <s v="Atenciones médicas"/>
    <n v="270107005"/>
    <s v="Otra violencia"/>
    <n v="47"/>
    <n v="2016"/>
  </r>
  <r>
    <x v="10"/>
    <x v="10"/>
    <s v="S.S. Talcahuano"/>
    <n v="26"/>
    <s v="HOMBRES"/>
    <n v="270107"/>
    <s v="Atenciones médicas"/>
    <n v="270107007"/>
    <s v="Violencia Intrafamiliar"/>
    <n v="10"/>
    <n v="2016"/>
  </r>
  <r>
    <x v="10"/>
    <x v="10"/>
    <s v="S.S. Talcahuano"/>
    <n v="26"/>
    <s v="HOMBRES"/>
    <n v="270107"/>
    <s v="Atenciones médicas"/>
    <n v="270107005"/>
    <s v="Otra violencia"/>
    <n v="27"/>
    <n v="2016"/>
  </r>
  <r>
    <x v="10"/>
    <x v="10"/>
    <s v="S.S. Biobío"/>
    <n v="9"/>
    <s v="HOMBRES"/>
    <n v="270107"/>
    <s v="Atenciones médicas"/>
    <n v="270107007"/>
    <s v="Violencia Intrafamiliar"/>
    <n v="36"/>
    <n v="2016"/>
  </r>
  <r>
    <x v="10"/>
    <x v="10"/>
    <s v="S.S. Biobío"/>
    <n v="9"/>
    <s v="HOMBRES"/>
    <n v="270107"/>
    <s v="Atenciones médicas"/>
    <n v="270107005"/>
    <s v="Otra violencia"/>
    <n v="78"/>
    <n v="2016"/>
  </r>
  <r>
    <x v="11"/>
    <x v="11"/>
    <s v="S.S. Araucanía Norte"/>
    <n v="4"/>
    <s v="HOMBRES"/>
    <n v="270107"/>
    <s v="Atenciones médicas"/>
    <n v="270107007"/>
    <s v="Violencia Intrafamiliar"/>
    <n v="5"/>
    <n v="2016"/>
  </r>
  <r>
    <x v="11"/>
    <x v="11"/>
    <s v="S.S. Araucanía Norte"/>
    <n v="4"/>
    <s v="HOMBRES"/>
    <n v="270107"/>
    <s v="Atenciones médicas"/>
    <n v="270107005"/>
    <s v="Otra violencia"/>
    <n v="0"/>
    <n v="2016"/>
  </r>
  <r>
    <x v="11"/>
    <x v="11"/>
    <s v="S.S. Araucanía Sur"/>
    <n v="5"/>
    <s v="HOMBRES"/>
    <n v="270107"/>
    <s v="Atenciones médicas"/>
    <n v="270107007"/>
    <s v="Violencia Intrafamiliar"/>
    <n v="250"/>
    <n v="2016"/>
  </r>
  <r>
    <x v="11"/>
    <x v="11"/>
    <s v="S.S. Araucanía Sur"/>
    <n v="5"/>
    <s v="HOMBRES"/>
    <n v="270107"/>
    <s v="Atenciones médicas"/>
    <n v="270107005"/>
    <s v="Otra violencia"/>
    <n v="932"/>
    <n v="2016"/>
  </r>
  <r>
    <x v="12"/>
    <x v="12"/>
    <s v="S.S. Valdivia"/>
    <n v="27"/>
    <s v="HOMBRES"/>
    <n v="270107"/>
    <s v="Atenciones médicas"/>
    <n v="270107007"/>
    <s v="Violencia Intrafamiliar"/>
    <n v="63"/>
    <n v="2016"/>
  </r>
  <r>
    <x v="12"/>
    <x v="12"/>
    <s v="S.S. Valdivia"/>
    <n v="27"/>
    <s v="HOMBRES"/>
    <n v="270107"/>
    <s v="Atenciones médicas"/>
    <n v="270107005"/>
    <s v="Otra violencia"/>
    <n v="124"/>
    <n v="2016"/>
  </r>
  <r>
    <x v="13"/>
    <x v="13"/>
    <s v="S.S. Osorno"/>
    <n v="25"/>
    <s v="HOMBRES"/>
    <n v="270107"/>
    <s v="Atenciones médicas"/>
    <n v="270107007"/>
    <s v="Violencia Intrafamiliar"/>
    <n v="36"/>
    <n v="2016"/>
  </r>
  <r>
    <x v="13"/>
    <x v="13"/>
    <s v="S.S. Osorno"/>
    <n v="25"/>
    <s v="HOMBRES"/>
    <n v="270107"/>
    <s v="Atenciones médicas"/>
    <n v="270107005"/>
    <s v="Otra violencia"/>
    <n v="172"/>
    <n v="2016"/>
  </r>
  <r>
    <x v="13"/>
    <x v="13"/>
    <s v="S.S. Del Reloncaví"/>
    <n v="15"/>
    <s v="HOMBRES"/>
    <n v="270107"/>
    <s v="Atenciones médicas"/>
    <n v="270107007"/>
    <s v="Violencia Intrafamiliar"/>
    <n v="96"/>
    <n v="2016"/>
  </r>
  <r>
    <x v="13"/>
    <x v="13"/>
    <s v="S.S. Del Reloncaví"/>
    <n v="15"/>
    <s v="HOMBRES"/>
    <n v="270107"/>
    <s v="Atenciones médicas"/>
    <n v="270107005"/>
    <s v="Otra violencia"/>
    <n v="2505"/>
    <n v="2016"/>
  </r>
  <r>
    <x v="13"/>
    <x v="13"/>
    <s v="S.S. Chiloé"/>
    <n v="10"/>
    <s v="HOMBRES"/>
    <n v="270107"/>
    <s v="Atenciones médicas"/>
    <n v="270107007"/>
    <s v="Violencia Intrafamiliar"/>
    <n v="169"/>
    <n v="2016"/>
  </r>
  <r>
    <x v="13"/>
    <x v="13"/>
    <s v="S.S. Chiloé"/>
    <n v="10"/>
    <s v="HOMBRES"/>
    <n v="270107"/>
    <s v="Atenciones médicas"/>
    <n v="270107005"/>
    <s v="Otra violencia"/>
    <n v="225"/>
    <n v="2016"/>
  </r>
  <r>
    <x v="14"/>
    <x v="14"/>
    <s v="S.S. Aisén"/>
    <n v="2"/>
    <s v="HOMBRES"/>
    <n v="270107"/>
    <s v="Atenciones médicas"/>
    <n v="270107007"/>
    <s v="Violencia Intrafamiliar"/>
    <n v="1"/>
    <n v="2016"/>
  </r>
  <r>
    <x v="14"/>
    <x v="14"/>
    <s v="S.S. Aisén"/>
    <n v="2"/>
    <s v="HOMBRES"/>
    <n v="270107"/>
    <s v="Atenciones médicas"/>
    <n v="270107005"/>
    <s v="Otra violencia"/>
    <n v="1"/>
    <n v="2016"/>
  </r>
  <r>
    <x v="15"/>
    <x v="15"/>
    <s v="S.S. Magallanes"/>
    <n v="17"/>
    <s v="HOMBRES"/>
    <n v="270107"/>
    <s v="Atenciones médicas"/>
    <n v="270107007"/>
    <s v="Violencia Intrafamiliar"/>
    <n v="12"/>
    <n v="2016"/>
  </r>
  <r>
    <x v="15"/>
    <x v="15"/>
    <s v="S.S. Magallanes"/>
    <n v="17"/>
    <s v="HOMBRES"/>
    <n v="270107"/>
    <s v="Atenciones médicas"/>
    <n v="270107005"/>
    <s v="Otra violencia"/>
    <n v="7"/>
    <n v="2016"/>
  </r>
  <r>
    <x v="0"/>
    <x v="0"/>
    <s v="S.S. Arica"/>
    <n v="7"/>
    <s v="MUJERES"/>
    <n v="270107"/>
    <s v="Atenciones médicas"/>
    <n v="270107007"/>
    <s v="Violencia Intrafamiliar"/>
    <n v="23"/>
    <n v="2016"/>
  </r>
  <r>
    <x v="0"/>
    <x v="0"/>
    <s v="S.S. Arica"/>
    <n v="7"/>
    <s v="MUJERES"/>
    <n v="270107"/>
    <s v="Atenciones médicas"/>
    <n v="270107005"/>
    <s v="Otra violencia"/>
    <n v="3"/>
    <n v="2016"/>
  </r>
  <r>
    <x v="1"/>
    <x v="1"/>
    <s v="S.S. Iquique"/>
    <n v="16"/>
    <s v="MUJERES"/>
    <n v="270107"/>
    <s v="Atenciones médicas"/>
    <n v="270107007"/>
    <s v="Violencia Intrafamiliar"/>
    <n v="177"/>
    <n v="2016"/>
  </r>
  <r>
    <x v="1"/>
    <x v="1"/>
    <s v="S.S. Iquique"/>
    <n v="16"/>
    <s v="MUJERES"/>
    <n v="270107"/>
    <s v="Atenciones médicas"/>
    <n v="270107005"/>
    <s v="Otra violencia"/>
    <n v="24"/>
    <n v="2016"/>
  </r>
  <r>
    <x v="2"/>
    <x v="2"/>
    <s v="S.S. Antofagasta"/>
    <n v="3"/>
    <s v="MUJERES"/>
    <n v="270107"/>
    <s v="Atenciones médicas"/>
    <n v="270107007"/>
    <s v="Violencia Intrafamiliar"/>
    <n v="858"/>
    <n v="2016"/>
  </r>
  <r>
    <x v="2"/>
    <x v="2"/>
    <s v="S.S. Antofagasta"/>
    <n v="3"/>
    <s v="MUJERES"/>
    <n v="270107"/>
    <s v="Atenciones médicas"/>
    <n v="270107005"/>
    <s v="Otra violencia"/>
    <n v="755"/>
    <n v="2016"/>
  </r>
  <r>
    <x v="3"/>
    <x v="3"/>
    <s v="S.S. Atacama"/>
    <n v="8"/>
    <s v="MUJERES"/>
    <n v="270107"/>
    <s v="Atenciones médicas"/>
    <n v="270107007"/>
    <s v="Violencia Intrafamiliar"/>
    <n v="348"/>
    <n v="2016"/>
  </r>
  <r>
    <x v="3"/>
    <x v="3"/>
    <s v="S.S. Atacama"/>
    <n v="8"/>
    <s v="MUJERES"/>
    <n v="270107"/>
    <s v="Atenciones médicas"/>
    <n v="270107005"/>
    <s v="Otra violencia"/>
    <n v="604"/>
    <n v="2016"/>
  </r>
  <r>
    <x v="4"/>
    <x v="4"/>
    <s v="S.S. Coquimbo"/>
    <n v="12"/>
    <s v="MUJERES"/>
    <n v="270107"/>
    <s v="Atenciones médicas"/>
    <n v="270107007"/>
    <s v="Violencia Intrafamiliar"/>
    <n v="406"/>
    <n v="2016"/>
  </r>
  <r>
    <x v="4"/>
    <x v="4"/>
    <s v="S.S. Coquimbo"/>
    <n v="12"/>
    <s v="MUJERES"/>
    <n v="270107"/>
    <s v="Atenciones médicas"/>
    <n v="270107005"/>
    <s v="Otra violencia"/>
    <n v="118"/>
    <n v="2016"/>
  </r>
  <r>
    <x v="5"/>
    <x v="5"/>
    <s v="S.S. Valparaíso San Antonio"/>
    <n v="28"/>
    <s v="MUJERES"/>
    <n v="270107"/>
    <s v="Atenciones médicas"/>
    <n v="270107007"/>
    <s v="Violencia Intrafamiliar"/>
    <n v="418"/>
    <n v="2016"/>
  </r>
  <r>
    <x v="5"/>
    <x v="5"/>
    <s v="S.S. Valparaíso San Antonio"/>
    <n v="28"/>
    <s v="MUJERES"/>
    <n v="270107"/>
    <s v="Atenciones médicas"/>
    <n v="270107005"/>
    <s v="Otra violencia"/>
    <n v="266"/>
    <n v="2016"/>
  </r>
  <r>
    <x v="5"/>
    <x v="5"/>
    <s v="S.S. Viña del Mar Quillota"/>
    <n v="29"/>
    <s v="MUJERES"/>
    <n v="270107"/>
    <s v="Atenciones médicas"/>
    <n v="270107007"/>
    <s v="Violencia Intrafamiliar"/>
    <n v="170"/>
    <n v="2016"/>
  </r>
  <r>
    <x v="5"/>
    <x v="5"/>
    <s v="S.S. Viña del Mar Quillota"/>
    <n v="29"/>
    <s v="MUJERES"/>
    <n v="270107"/>
    <s v="Atenciones médicas"/>
    <n v="270107005"/>
    <s v="Otra violencia"/>
    <n v="1116"/>
    <n v="2016"/>
  </r>
  <r>
    <x v="5"/>
    <x v="5"/>
    <s v="S.S. Aconcagua"/>
    <n v="1"/>
    <s v="MUJERES"/>
    <n v="270107"/>
    <s v="Atenciones médicas"/>
    <n v="270107007"/>
    <s v="Violencia Intrafamiliar"/>
    <n v="169"/>
    <n v="2016"/>
  </r>
  <r>
    <x v="5"/>
    <x v="5"/>
    <s v="S.S. Aconcagua"/>
    <n v="1"/>
    <s v="MUJERES"/>
    <n v="270107"/>
    <s v="Atenciones médicas"/>
    <n v="270107005"/>
    <s v="Otra violencia"/>
    <n v="714"/>
    <n v="2016"/>
  </r>
  <r>
    <x v="6"/>
    <x v="6"/>
    <s v="S.S. Metropolitano Norte"/>
    <n v="19"/>
    <s v="MUJERES"/>
    <n v="270107"/>
    <s v="Atenciones médicas"/>
    <n v="270107007"/>
    <s v="Violencia Intrafamiliar"/>
    <n v="683"/>
    <n v="2016"/>
  </r>
  <r>
    <x v="6"/>
    <x v="6"/>
    <s v="S.S. Metropolitano Norte"/>
    <n v="19"/>
    <s v="MUJERES"/>
    <n v="270107"/>
    <s v="Atenciones médicas"/>
    <n v="270107005"/>
    <s v="Otra violencia"/>
    <n v="2580"/>
    <n v="2016"/>
  </r>
  <r>
    <x v="6"/>
    <x v="6"/>
    <s v="S.S. Metropolitano Occidente"/>
    <n v="20"/>
    <s v="MUJERES"/>
    <n v="270107"/>
    <s v="Atenciones médicas"/>
    <n v="270107007"/>
    <s v="Violencia Intrafamiliar"/>
    <n v="697"/>
    <n v="2016"/>
  </r>
  <r>
    <x v="6"/>
    <x v="6"/>
    <s v="S.S. Metropolitano Occidente"/>
    <n v="20"/>
    <s v="MUJERES"/>
    <n v="270107"/>
    <s v="Atenciones médicas"/>
    <n v="270107005"/>
    <s v="Otra violencia"/>
    <n v="959"/>
    <n v="2016"/>
  </r>
  <r>
    <x v="6"/>
    <x v="6"/>
    <s v="S.S. Metropolitano Central"/>
    <n v="18"/>
    <s v="MUJERES"/>
    <n v="270107"/>
    <s v="Atenciones médicas"/>
    <n v="270107007"/>
    <s v="Violencia Intrafamiliar"/>
    <n v="214"/>
    <n v="2016"/>
  </r>
  <r>
    <x v="6"/>
    <x v="6"/>
    <s v="S.S. Metropolitano Central"/>
    <n v="18"/>
    <s v="MUJERES"/>
    <n v="270107"/>
    <s v="Atenciones médicas"/>
    <n v="270107005"/>
    <s v="Otra violencia"/>
    <n v="423"/>
    <n v="2016"/>
  </r>
  <r>
    <x v="6"/>
    <x v="6"/>
    <s v="S.S. Metropolitano Oriente"/>
    <n v="21"/>
    <s v="MUJERES"/>
    <n v="270107"/>
    <s v="Atenciones médicas"/>
    <n v="270107007"/>
    <s v="Violencia Intrafamiliar"/>
    <n v="219"/>
    <n v="2016"/>
  </r>
  <r>
    <x v="6"/>
    <x v="6"/>
    <s v="S.S. Metropolitano Oriente"/>
    <n v="21"/>
    <s v="MUJERES"/>
    <n v="270107"/>
    <s v="Atenciones médicas"/>
    <n v="270107005"/>
    <s v="Otra violencia"/>
    <n v="328"/>
    <n v="2016"/>
  </r>
  <r>
    <x v="6"/>
    <x v="6"/>
    <s v="S.S. Metropolitano Sur"/>
    <n v="22"/>
    <s v="MUJERES"/>
    <n v="270107"/>
    <s v="Atenciones médicas"/>
    <n v="270107007"/>
    <s v="Violencia Intrafamiliar"/>
    <n v="604"/>
    <n v="2016"/>
  </r>
  <r>
    <x v="6"/>
    <x v="6"/>
    <s v="S.S. Metropolitano Sur"/>
    <n v="22"/>
    <s v="MUJERES"/>
    <n v="270107"/>
    <s v="Atenciones médicas"/>
    <n v="270107005"/>
    <s v="Otra violencia"/>
    <n v="1451"/>
    <n v="2016"/>
  </r>
  <r>
    <x v="6"/>
    <x v="6"/>
    <s v="S.S. Metropolitano Sur Oriente"/>
    <n v="23"/>
    <s v="MUJERES"/>
    <n v="270107"/>
    <s v="Atenciones médicas"/>
    <n v="270107007"/>
    <s v="Violencia Intrafamiliar"/>
    <n v="228"/>
    <n v="2016"/>
  </r>
  <r>
    <x v="6"/>
    <x v="6"/>
    <s v="S.S. Metropolitano Sur Oriente"/>
    <n v="23"/>
    <s v="MUJERES"/>
    <n v="270107"/>
    <s v="Atenciones médicas"/>
    <n v="270107005"/>
    <s v="Otra violencia"/>
    <n v="975"/>
    <n v="2016"/>
  </r>
  <r>
    <x v="7"/>
    <x v="7"/>
    <s v="S.S. Del Libertador B. O´Higgins"/>
    <n v="13"/>
    <s v="MUJERES"/>
    <n v="270107"/>
    <s v="Atenciones médicas"/>
    <n v="270107007"/>
    <s v="Violencia Intrafamiliar"/>
    <n v="847"/>
    <n v="2016"/>
  </r>
  <r>
    <x v="7"/>
    <x v="7"/>
    <s v="S.S. Del Libertador B. O´Higgins"/>
    <n v="13"/>
    <s v="MUJERES"/>
    <n v="270107"/>
    <s v="Atenciones médicas"/>
    <n v="270107005"/>
    <s v="Otra violencia"/>
    <n v="403"/>
    <n v="2016"/>
  </r>
  <r>
    <x v="8"/>
    <x v="8"/>
    <s v="S.S. Del Maule"/>
    <n v="14"/>
    <s v="MUJERES"/>
    <n v="270107"/>
    <s v="Atenciones médicas"/>
    <n v="270107007"/>
    <s v="Violencia Intrafamiliar"/>
    <n v="609"/>
    <n v="2016"/>
  </r>
  <r>
    <x v="8"/>
    <x v="8"/>
    <s v="S.S. Del Maule"/>
    <n v="14"/>
    <s v="MUJERES"/>
    <n v="270107"/>
    <s v="Atenciones médicas"/>
    <n v="270107005"/>
    <s v="Otra violencia"/>
    <n v="1885"/>
    <n v="2016"/>
  </r>
  <r>
    <x v="9"/>
    <x v="9"/>
    <s v="S.S. Ñuble"/>
    <n v="24"/>
    <s v="MUJERES"/>
    <n v="270107"/>
    <s v="Atenciones médicas"/>
    <n v="270107007"/>
    <s v="Violencia Intrafamiliar"/>
    <n v="24"/>
    <n v="2016"/>
  </r>
  <r>
    <x v="9"/>
    <x v="9"/>
    <s v="S.S. Ñuble"/>
    <n v="24"/>
    <s v="MUJERES"/>
    <n v="270107"/>
    <s v="Atenciones médicas"/>
    <n v="270107005"/>
    <s v="Otra violencia"/>
    <n v="8"/>
    <n v="2016"/>
  </r>
  <r>
    <x v="10"/>
    <x v="10"/>
    <s v="S.S. Concepción"/>
    <n v="11"/>
    <s v="MUJERES"/>
    <n v="270107"/>
    <s v="Atenciones médicas"/>
    <n v="270107007"/>
    <s v="Violencia Intrafamiliar"/>
    <n v="248"/>
    <n v="2016"/>
  </r>
  <r>
    <x v="10"/>
    <x v="10"/>
    <s v="S.S. Concepción"/>
    <n v="11"/>
    <s v="MUJERES"/>
    <n v="270107"/>
    <s v="Atenciones médicas"/>
    <n v="270107005"/>
    <s v="Otra violencia"/>
    <n v="482"/>
    <n v="2016"/>
  </r>
  <r>
    <x v="10"/>
    <x v="10"/>
    <s v="S.S. Arauco"/>
    <n v="6"/>
    <s v="MUJERES"/>
    <n v="270107"/>
    <s v="Atenciones médicas"/>
    <n v="270107007"/>
    <s v="Violencia Intrafamiliar"/>
    <n v="8"/>
    <n v="2016"/>
  </r>
  <r>
    <x v="10"/>
    <x v="10"/>
    <s v="S.S. Arauco"/>
    <n v="6"/>
    <s v="MUJERES"/>
    <n v="270107"/>
    <s v="Atenciones médicas"/>
    <n v="270107005"/>
    <s v="Otra violencia"/>
    <n v="18"/>
    <n v="2016"/>
  </r>
  <r>
    <x v="10"/>
    <x v="10"/>
    <s v="S.S. Talcahuano"/>
    <n v="26"/>
    <s v="MUJERES"/>
    <n v="270107"/>
    <s v="Atenciones médicas"/>
    <n v="270107007"/>
    <s v="Violencia Intrafamiliar"/>
    <n v="14"/>
    <n v="2016"/>
  </r>
  <r>
    <x v="10"/>
    <x v="10"/>
    <s v="S.S. Talcahuano"/>
    <n v="26"/>
    <s v="MUJERES"/>
    <n v="270107"/>
    <s v="Atenciones médicas"/>
    <n v="270107005"/>
    <s v="Otra violencia"/>
    <n v="19"/>
    <n v="2016"/>
  </r>
  <r>
    <x v="10"/>
    <x v="10"/>
    <s v="S.S. Biobío"/>
    <n v="9"/>
    <s v="MUJERES"/>
    <n v="270107"/>
    <s v="Atenciones médicas"/>
    <n v="270107007"/>
    <s v="Violencia Intrafamiliar"/>
    <n v="152"/>
    <n v="2016"/>
  </r>
  <r>
    <x v="10"/>
    <x v="10"/>
    <s v="S.S. Biobío"/>
    <n v="9"/>
    <s v="MUJERES"/>
    <n v="270107"/>
    <s v="Atenciones médicas"/>
    <n v="270107005"/>
    <s v="Otra violencia"/>
    <n v="46"/>
    <n v="2016"/>
  </r>
  <r>
    <x v="11"/>
    <x v="11"/>
    <s v="S.S. Araucanía Norte"/>
    <n v="4"/>
    <s v="MUJERES"/>
    <n v="270107"/>
    <s v="Atenciones médicas"/>
    <n v="270107007"/>
    <s v="Violencia Intrafamiliar"/>
    <n v="17"/>
    <n v="2016"/>
  </r>
  <r>
    <x v="11"/>
    <x v="11"/>
    <s v="S.S. Araucanía Norte"/>
    <n v="4"/>
    <s v="MUJERES"/>
    <n v="270107"/>
    <s v="Atenciones médicas"/>
    <n v="270107005"/>
    <s v="Otra violencia"/>
    <n v="11"/>
    <n v="2016"/>
  </r>
  <r>
    <x v="11"/>
    <x v="11"/>
    <s v="S.S. Araucanía Sur"/>
    <n v="5"/>
    <s v="MUJERES"/>
    <n v="270107"/>
    <s v="Atenciones médicas"/>
    <n v="270107007"/>
    <s v="Violencia Intrafamiliar"/>
    <n v="559"/>
    <n v="2016"/>
  </r>
  <r>
    <x v="11"/>
    <x v="11"/>
    <s v="S.S. Araucanía Sur"/>
    <n v="5"/>
    <s v="MUJERES"/>
    <n v="270107"/>
    <s v="Atenciones médicas"/>
    <n v="270107005"/>
    <s v="Otra violencia"/>
    <n v="586"/>
    <n v="2016"/>
  </r>
  <r>
    <x v="12"/>
    <x v="12"/>
    <s v="S.S. Valdivia"/>
    <n v="27"/>
    <s v="MUJERES"/>
    <n v="270107"/>
    <s v="Atenciones médicas"/>
    <n v="270107007"/>
    <s v="Violencia Intrafamiliar"/>
    <n v="163"/>
    <n v="2016"/>
  </r>
  <r>
    <x v="12"/>
    <x v="12"/>
    <s v="S.S. Valdivia"/>
    <n v="27"/>
    <s v="MUJERES"/>
    <n v="270107"/>
    <s v="Atenciones médicas"/>
    <n v="270107005"/>
    <s v="Otra violencia"/>
    <n v="83"/>
    <n v="2016"/>
  </r>
  <r>
    <x v="13"/>
    <x v="13"/>
    <s v="S.S. Osorno"/>
    <n v="25"/>
    <s v="MUJERES"/>
    <n v="270107"/>
    <s v="Atenciones médicas"/>
    <n v="270107007"/>
    <s v="Violencia Intrafamiliar"/>
    <n v="69"/>
    <n v="2016"/>
  </r>
  <r>
    <x v="13"/>
    <x v="13"/>
    <s v="S.S. Osorno"/>
    <n v="25"/>
    <s v="MUJERES"/>
    <n v="270107"/>
    <s v="Atenciones médicas"/>
    <n v="270107005"/>
    <s v="Otra violencia"/>
    <n v="172"/>
    <n v="2016"/>
  </r>
  <r>
    <x v="13"/>
    <x v="13"/>
    <s v="S.S. Del Reloncaví"/>
    <n v="15"/>
    <s v="MUJERES"/>
    <n v="270107"/>
    <s v="Atenciones médicas"/>
    <n v="270107007"/>
    <s v="Violencia Intrafamiliar"/>
    <n v="294"/>
    <n v="2016"/>
  </r>
  <r>
    <x v="13"/>
    <x v="13"/>
    <s v="S.S. Del Reloncaví"/>
    <n v="15"/>
    <s v="MUJERES"/>
    <n v="270107"/>
    <s v="Atenciones médicas"/>
    <n v="270107005"/>
    <s v="Otra violencia"/>
    <n v="1214"/>
    <n v="2016"/>
  </r>
  <r>
    <x v="13"/>
    <x v="13"/>
    <s v="S.S. Chiloé"/>
    <n v="10"/>
    <s v="MUJERES"/>
    <n v="270107"/>
    <s v="Atenciones médicas"/>
    <n v="270107007"/>
    <s v="Violencia Intrafamiliar"/>
    <n v="290"/>
    <n v="2016"/>
  </r>
  <r>
    <x v="13"/>
    <x v="13"/>
    <s v="S.S. Chiloé"/>
    <n v="10"/>
    <s v="MUJERES"/>
    <n v="270107"/>
    <s v="Atenciones médicas"/>
    <n v="270107005"/>
    <s v="Otra violencia"/>
    <n v="78"/>
    <n v="2016"/>
  </r>
  <r>
    <x v="14"/>
    <x v="14"/>
    <s v="S.S. Aisén"/>
    <n v="2"/>
    <s v="MUJERES"/>
    <n v="270107"/>
    <s v="Atenciones médicas"/>
    <n v="270107007"/>
    <s v="Violencia Intrafamiliar"/>
    <n v="2"/>
    <n v="2016"/>
  </r>
  <r>
    <x v="14"/>
    <x v="14"/>
    <s v="S.S. Aisén"/>
    <n v="2"/>
    <s v="MUJERES"/>
    <n v="270107"/>
    <s v="Atenciones médicas"/>
    <n v="270107005"/>
    <s v="Otra violencia"/>
    <n v="3"/>
    <n v="2016"/>
  </r>
  <r>
    <x v="15"/>
    <x v="15"/>
    <s v="S.S. Magallanes"/>
    <n v="17"/>
    <s v="MUJERES"/>
    <n v="270107"/>
    <s v="Atenciones médicas"/>
    <n v="270107007"/>
    <s v="Violencia Intrafamiliar"/>
    <n v="45"/>
    <n v="2016"/>
  </r>
  <r>
    <x v="15"/>
    <x v="15"/>
    <s v="S.S. Magallanes"/>
    <n v="17"/>
    <s v="MUJERES"/>
    <n v="270107"/>
    <s v="Atenciones médicas"/>
    <n v="270107005"/>
    <s v="Otra violencia"/>
    <n v="9"/>
    <n v="2016"/>
  </r>
  <r>
    <x v="14"/>
    <x v="14"/>
    <s v="S.S. Aisén"/>
    <n v="2"/>
    <s v="HOMBRES"/>
    <n v="270107"/>
    <s v="Atenciones médicas"/>
    <n v="270107004"/>
    <s v="Abuso Sexual"/>
    <n v="0"/>
    <n v="2012"/>
  </r>
  <r>
    <x v="14"/>
    <x v="14"/>
    <s v="S.S. Aisén"/>
    <n v="2"/>
    <s v="MUJERES"/>
    <n v="270107"/>
    <s v="Atenciones médicas"/>
    <n v="270107004"/>
    <s v="Abuso Sexual"/>
    <n v="1"/>
    <n v="2012"/>
  </r>
  <r>
    <x v="14"/>
    <x v="14"/>
    <s v="S.S. Aisén"/>
    <n v="2"/>
    <s v="HOMBRES"/>
    <n v="270107"/>
    <s v="Atenciones médicas"/>
    <n v="270107005"/>
    <s v="Otra violencia"/>
    <n v="3"/>
    <n v="2012"/>
  </r>
  <r>
    <x v="14"/>
    <x v="14"/>
    <s v="S.S. Aisén"/>
    <n v="2"/>
    <s v="MUJERES"/>
    <n v="270107"/>
    <s v="Atenciones médicas"/>
    <n v="270107005"/>
    <s v="Otra violencia"/>
    <n v="24"/>
    <n v="2012"/>
  </r>
  <r>
    <x v="2"/>
    <x v="2"/>
    <s v="S.S. Antofagasta"/>
    <n v="3"/>
    <s v="HOMBRES"/>
    <n v="270107"/>
    <s v="Atenciones médicas"/>
    <n v="270107004"/>
    <s v="Abuso Sexual"/>
    <n v="1"/>
    <n v="2012"/>
  </r>
  <r>
    <x v="2"/>
    <x v="2"/>
    <s v="S.S. Antofagasta"/>
    <n v="3"/>
    <s v="MUJERES"/>
    <n v="270107"/>
    <s v="Atenciones médicas"/>
    <n v="270107004"/>
    <s v="Abuso Sexual"/>
    <n v="10"/>
    <n v="2012"/>
  </r>
  <r>
    <x v="2"/>
    <x v="2"/>
    <s v="S.S. Antofagasta"/>
    <n v="3"/>
    <s v="HOMBRES"/>
    <n v="270107"/>
    <s v="Atenciones médicas"/>
    <n v="270107005"/>
    <s v="Otra violencia"/>
    <n v="1690"/>
    <n v="2012"/>
  </r>
  <r>
    <x v="2"/>
    <x v="2"/>
    <s v="S.S. Antofagasta"/>
    <n v="3"/>
    <s v="MUJERES"/>
    <n v="270107"/>
    <s v="Atenciones médicas"/>
    <n v="270107005"/>
    <s v="Otra violencia"/>
    <n v="1165"/>
    <n v="2012"/>
  </r>
  <r>
    <x v="0"/>
    <x v="0"/>
    <s v="S.S. Arica"/>
    <n v="7"/>
    <s v="HOMBRES"/>
    <n v="270107"/>
    <s v="Atenciones médicas"/>
    <n v="270107004"/>
    <s v="Abuso Sexual"/>
    <n v="0"/>
    <n v="2012"/>
  </r>
  <r>
    <x v="0"/>
    <x v="0"/>
    <s v="S.S. Arica"/>
    <n v="7"/>
    <s v="MUJERES"/>
    <n v="270107"/>
    <s v="Atenciones médicas"/>
    <n v="270107004"/>
    <s v="Abuso Sexual"/>
    <n v="45"/>
    <n v="2012"/>
  </r>
  <r>
    <x v="0"/>
    <x v="0"/>
    <s v="S.S. Arica"/>
    <n v="7"/>
    <s v="HOMBRES"/>
    <n v="270107"/>
    <s v="Atenciones médicas"/>
    <n v="270107001"/>
    <s v="Atención por violación (con entrega de anticoncepción de emergencia)"/>
    <n v="0"/>
    <n v="2012"/>
  </r>
  <r>
    <x v="0"/>
    <x v="0"/>
    <s v="S.S. Arica"/>
    <n v="7"/>
    <s v="MUJERES"/>
    <n v="270107"/>
    <s v="Atenciones médicas"/>
    <n v="270107001"/>
    <s v="Atención por violación (con entrega de anticoncepción de emergencia)"/>
    <n v="12"/>
    <n v="2012"/>
  </r>
  <r>
    <x v="0"/>
    <x v="0"/>
    <s v="S.S. Arica"/>
    <n v="7"/>
    <s v="HOMBRES"/>
    <n v="270107"/>
    <s v="Atenciones médicas"/>
    <n v="270107002"/>
    <s v="Atención por violación (sin entrega de anticoncepción de emergencia )"/>
    <n v="1"/>
    <n v="2012"/>
  </r>
  <r>
    <x v="0"/>
    <x v="0"/>
    <s v="S.S. Arica"/>
    <n v="7"/>
    <s v="MUJERES"/>
    <n v="270107"/>
    <s v="Atenciones médicas"/>
    <n v="270107002"/>
    <s v="Atención por violación (sin entrega de anticoncepción de emergencia )"/>
    <n v="14"/>
    <n v="2012"/>
  </r>
  <r>
    <x v="0"/>
    <x v="0"/>
    <s v="S.S. Arica"/>
    <n v="7"/>
    <s v="HOMBRES"/>
    <n v="270107"/>
    <s v="Atenciones médicas"/>
    <n v="270107003"/>
    <s v="Estupro"/>
    <n v="0"/>
    <n v="2012"/>
  </r>
  <r>
    <x v="0"/>
    <x v="0"/>
    <s v="S.S. Arica"/>
    <n v="7"/>
    <s v="MUJERES"/>
    <n v="270107"/>
    <s v="Atenciones médicas"/>
    <n v="270107003"/>
    <s v="Estupro"/>
    <n v="3"/>
    <n v="2012"/>
  </r>
  <r>
    <x v="0"/>
    <x v="0"/>
    <s v="S.S. Arica"/>
    <n v="7"/>
    <s v="HOMBRES"/>
    <n v="270107"/>
    <s v="Atenciones médicas"/>
    <n v="270107005"/>
    <s v="Otra violencia"/>
    <n v="31"/>
    <n v="2012"/>
  </r>
  <r>
    <x v="0"/>
    <x v="0"/>
    <s v="S.S. Arica"/>
    <n v="7"/>
    <s v="MUJERES"/>
    <n v="270107"/>
    <s v="Atenciones médicas"/>
    <n v="270107005"/>
    <s v="Otra violencia"/>
    <n v="154"/>
    <n v="2012"/>
  </r>
  <r>
    <x v="3"/>
    <x v="3"/>
    <s v="S.S. Atacama"/>
    <n v="8"/>
    <s v="HOMBRES"/>
    <n v="270107"/>
    <s v="Atenciones médicas"/>
    <n v="270107004"/>
    <s v="Abuso Sexual"/>
    <n v="0"/>
    <n v="2012"/>
  </r>
  <r>
    <x v="3"/>
    <x v="3"/>
    <s v="S.S. Atacama"/>
    <n v="8"/>
    <s v="MUJERES"/>
    <n v="270107"/>
    <s v="Atenciones médicas"/>
    <n v="270107004"/>
    <s v="Abuso Sexual"/>
    <n v="1"/>
    <n v="2012"/>
  </r>
  <r>
    <x v="3"/>
    <x v="3"/>
    <s v="S.S. Atacama"/>
    <n v="8"/>
    <s v="HOMBRES"/>
    <n v="270107"/>
    <s v="Atenciones médicas"/>
    <n v="270107005"/>
    <s v="Otra violencia"/>
    <n v="250"/>
    <n v="2012"/>
  </r>
  <r>
    <x v="3"/>
    <x v="3"/>
    <s v="S.S. Atacama"/>
    <n v="8"/>
    <s v="MUJERES"/>
    <n v="270107"/>
    <s v="Atenciones médicas"/>
    <n v="270107005"/>
    <s v="Otra violencia"/>
    <n v="477"/>
    <n v="2012"/>
  </r>
  <r>
    <x v="4"/>
    <x v="4"/>
    <s v="S.S. Coquimbo"/>
    <n v="12"/>
    <s v="HOMBRES"/>
    <n v="270107"/>
    <s v="Atenciones médicas"/>
    <n v="270107004"/>
    <s v="Abuso Sexual"/>
    <n v="5"/>
    <n v="2012"/>
  </r>
  <r>
    <x v="4"/>
    <x v="4"/>
    <s v="S.S. Coquimbo"/>
    <n v="12"/>
    <s v="MUJERES"/>
    <n v="270107"/>
    <s v="Atenciones médicas"/>
    <n v="270107004"/>
    <s v="Abuso Sexual"/>
    <n v="37"/>
    <n v="2012"/>
  </r>
  <r>
    <x v="4"/>
    <x v="4"/>
    <s v="S.S. Coquimbo"/>
    <n v="12"/>
    <s v="HOMBRES"/>
    <n v="270107"/>
    <s v="Atenciones médicas"/>
    <n v="270107001"/>
    <s v="Atención por violación (con entrega de anticoncepción de emergencia)"/>
    <n v="0"/>
    <n v="2012"/>
  </r>
  <r>
    <x v="4"/>
    <x v="4"/>
    <s v="S.S. Coquimbo"/>
    <n v="12"/>
    <s v="MUJERES"/>
    <n v="270107"/>
    <s v="Atenciones médicas"/>
    <n v="270107001"/>
    <s v="Atención por violación (con entrega de anticoncepción de emergencia)"/>
    <n v="29"/>
    <n v="2012"/>
  </r>
  <r>
    <x v="4"/>
    <x v="4"/>
    <s v="S.S. Coquimbo"/>
    <n v="12"/>
    <s v="HOMBRES"/>
    <n v="270107"/>
    <s v="Atenciones médicas"/>
    <n v="270107002"/>
    <s v="Atención por violación (sin entrega de anticoncepción de emergencia )"/>
    <n v="2"/>
    <n v="2012"/>
  </r>
  <r>
    <x v="4"/>
    <x v="4"/>
    <s v="S.S. Coquimbo"/>
    <n v="12"/>
    <s v="MUJERES"/>
    <n v="270107"/>
    <s v="Atenciones médicas"/>
    <n v="270107002"/>
    <s v="Atención por violación (sin entrega de anticoncepción de emergencia )"/>
    <n v="24"/>
    <n v="2012"/>
  </r>
  <r>
    <x v="4"/>
    <x v="4"/>
    <s v="S.S. Coquimbo"/>
    <n v="12"/>
    <s v="HOMBRES"/>
    <n v="270107"/>
    <s v="Atenciones médicas"/>
    <n v="270107003"/>
    <s v="Estupro"/>
    <n v="0"/>
    <n v="2012"/>
  </r>
  <r>
    <x v="4"/>
    <x v="4"/>
    <s v="S.S. Coquimbo"/>
    <n v="12"/>
    <s v="MUJERES"/>
    <n v="270107"/>
    <s v="Atenciones médicas"/>
    <n v="270107003"/>
    <s v="Estupro"/>
    <n v="6"/>
    <n v="2012"/>
  </r>
  <r>
    <x v="4"/>
    <x v="4"/>
    <s v="S.S. Coquimbo"/>
    <n v="12"/>
    <s v="HOMBRES"/>
    <n v="270107"/>
    <s v="Atenciones médicas"/>
    <n v="270107005"/>
    <s v="Otra violencia"/>
    <n v="326"/>
    <n v="2012"/>
  </r>
  <r>
    <x v="4"/>
    <x v="4"/>
    <s v="S.S. Coquimbo"/>
    <n v="12"/>
    <s v="MUJERES"/>
    <n v="270107"/>
    <s v="Atenciones médicas"/>
    <n v="270107005"/>
    <s v="Otra violencia"/>
    <n v="457"/>
    <n v="2012"/>
  </r>
  <r>
    <x v="11"/>
    <x v="11"/>
    <s v="S.S. Araucanía Norte"/>
    <n v="4"/>
    <s v="HOMBRES"/>
    <n v="270107"/>
    <s v="Atenciones médicas"/>
    <n v="270107004"/>
    <s v="Abuso Sexual"/>
    <n v="3"/>
    <n v="2012"/>
  </r>
  <r>
    <x v="11"/>
    <x v="11"/>
    <s v="S.S. Araucanía Norte"/>
    <n v="4"/>
    <s v="MUJERES"/>
    <n v="270107"/>
    <s v="Atenciones médicas"/>
    <n v="270107004"/>
    <s v="Abuso Sexual"/>
    <n v="16"/>
    <n v="2012"/>
  </r>
  <r>
    <x v="11"/>
    <x v="11"/>
    <s v="S.S. Araucanía Norte"/>
    <n v="4"/>
    <s v="HOMBRES"/>
    <n v="270107"/>
    <s v="Atenciones médicas"/>
    <n v="270107001"/>
    <s v="Atención por violación (con entrega de anticoncepción de emergencia)"/>
    <n v="0"/>
    <n v="2012"/>
  </r>
  <r>
    <x v="11"/>
    <x v="11"/>
    <s v="S.S. Araucanía Norte"/>
    <n v="4"/>
    <s v="MUJERES"/>
    <n v="270107"/>
    <s v="Atenciones médicas"/>
    <n v="270107001"/>
    <s v="Atención por violación (con entrega de anticoncepción de emergencia)"/>
    <n v="6"/>
    <n v="2012"/>
  </r>
  <r>
    <x v="11"/>
    <x v="11"/>
    <s v="S.S. Araucanía Norte"/>
    <n v="4"/>
    <s v="HOMBRES"/>
    <n v="270107"/>
    <s v="Atenciones médicas"/>
    <n v="270107002"/>
    <s v="Atención por violación (sin entrega de anticoncepción de emergencia )"/>
    <n v="0"/>
    <n v="2012"/>
  </r>
  <r>
    <x v="11"/>
    <x v="11"/>
    <s v="S.S. Araucanía Norte"/>
    <n v="4"/>
    <s v="MUJERES"/>
    <n v="270107"/>
    <s v="Atenciones médicas"/>
    <n v="270107002"/>
    <s v="Atención por violación (sin entrega de anticoncepción de emergencia )"/>
    <n v="14"/>
    <n v="2012"/>
  </r>
  <r>
    <x v="11"/>
    <x v="11"/>
    <s v="S.S. Araucanía Norte"/>
    <n v="4"/>
    <s v="HOMBRES"/>
    <n v="270107"/>
    <s v="Atenciones médicas"/>
    <n v="270107003"/>
    <s v="Estupro"/>
    <n v="0"/>
    <n v="2012"/>
  </r>
  <r>
    <x v="11"/>
    <x v="11"/>
    <s v="S.S. Araucanía Norte"/>
    <n v="4"/>
    <s v="MUJERES"/>
    <n v="270107"/>
    <s v="Atenciones médicas"/>
    <n v="270107003"/>
    <s v="Estupro"/>
    <n v="4"/>
    <n v="2012"/>
  </r>
  <r>
    <x v="11"/>
    <x v="11"/>
    <s v="S.S. Araucanía Norte"/>
    <n v="4"/>
    <s v="HOMBRES"/>
    <n v="270107"/>
    <s v="Atenciones médicas"/>
    <n v="270107005"/>
    <s v="Otra violencia"/>
    <n v="67"/>
    <n v="2012"/>
  </r>
  <r>
    <x v="11"/>
    <x v="11"/>
    <s v="S.S. Araucanía Norte"/>
    <n v="4"/>
    <s v="MUJERES"/>
    <n v="270107"/>
    <s v="Atenciones médicas"/>
    <n v="270107005"/>
    <s v="Otra violencia"/>
    <n v="176"/>
    <n v="2012"/>
  </r>
  <r>
    <x v="11"/>
    <x v="11"/>
    <s v="S.S. Araucanía Sur"/>
    <n v="5"/>
    <s v="HOMBRES"/>
    <n v="270107"/>
    <s v="Atenciones médicas"/>
    <n v="270107004"/>
    <s v="Abuso Sexual"/>
    <n v="0"/>
    <n v="2012"/>
  </r>
  <r>
    <x v="11"/>
    <x v="11"/>
    <s v="S.S. Araucanía Sur"/>
    <n v="5"/>
    <s v="MUJERES"/>
    <n v="270107"/>
    <s v="Atenciones médicas"/>
    <n v="270107004"/>
    <s v="Abuso Sexual"/>
    <n v="39"/>
    <n v="2012"/>
  </r>
  <r>
    <x v="11"/>
    <x v="11"/>
    <s v="S.S. Araucanía Sur"/>
    <n v="5"/>
    <s v="HOMBRES"/>
    <n v="270107"/>
    <s v="Atenciones médicas"/>
    <n v="270107001"/>
    <s v="Atención por violación (con entrega de anticoncepción de emergencia)"/>
    <n v="0"/>
    <n v="2012"/>
  </r>
  <r>
    <x v="11"/>
    <x v="11"/>
    <s v="S.S. Araucanía Sur"/>
    <n v="5"/>
    <s v="MUJERES"/>
    <n v="270107"/>
    <s v="Atenciones médicas"/>
    <n v="270107001"/>
    <s v="Atención por violación (con entrega de anticoncepción de emergencia)"/>
    <n v="32"/>
    <n v="2012"/>
  </r>
  <r>
    <x v="11"/>
    <x v="11"/>
    <s v="S.S. Araucanía Sur"/>
    <n v="5"/>
    <s v="HOMBRES"/>
    <n v="270107"/>
    <s v="Atenciones médicas"/>
    <n v="270107002"/>
    <s v="Atención por violación (sin entrega de anticoncepción de emergencia )"/>
    <n v="1"/>
    <n v="2012"/>
  </r>
  <r>
    <x v="11"/>
    <x v="11"/>
    <s v="S.S. Araucanía Sur"/>
    <n v="5"/>
    <s v="MUJERES"/>
    <n v="270107"/>
    <s v="Atenciones médicas"/>
    <n v="270107002"/>
    <s v="Atención por violación (sin entrega de anticoncepción de emergencia )"/>
    <n v="40"/>
    <n v="2012"/>
  </r>
  <r>
    <x v="11"/>
    <x v="11"/>
    <s v="S.S. Araucanía Sur"/>
    <n v="5"/>
    <s v="HOMBRES"/>
    <n v="270107"/>
    <s v="Atenciones médicas"/>
    <n v="270107003"/>
    <s v="Estupro"/>
    <n v="0"/>
    <n v="2012"/>
  </r>
  <r>
    <x v="11"/>
    <x v="11"/>
    <s v="S.S. Araucanía Sur"/>
    <n v="5"/>
    <s v="MUJERES"/>
    <n v="270107"/>
    <s v="Atenciones médicas"/>
    <n v="270107003"/>
    <s v="Estupro"/>
    <n v="2"/>
    <n v="2012"/>
  </r>
  <r>
    <x v="11"/>
    <x v="11"/>
    <s v="S.S. Araucanía Sur"/>
    <n v="5"/>
    <s v="HOMBRES"/>
    <n v="270107"/>
    <s v="Atenciones médicas"/>
    <n v="270107005"/>
    <s v="Otra violencia"/>
    <n v="259"/>
    <n v="2012"/>
  </r>
  <r>
    <x v="11"/>
    <x v="11"/>
    <s v="S.S. Araucanía Sur"/>
    <n v="5"/>
    <s v="MUJERES"/>
    <n v="270107"/>
    <s v="Atenciones médicas"/>
    <n v="270107005"/>
    <s v="Otra violencia"/>
    <n v="583"/>
    <n v="2012"/>
  </r>
  <r>
    <x v="13"/>
    <x v="13"/>
    <s v="S.S. Chiloé"/>
    <n v="10"/>
    <s v="HOMBRES"/>
    <n v="270107"/>
    <s v="Atenciones médicas"/>
    <n v="270107004"/>
    <s v="Abuso Sexual"/>
    <n v="5"/>
    <n v="2012"/>
  </r>
  <r>
    <x v="13"/>
    <x v="13"/>
    <s v="S.S. Chiloé"/>
    <n v="10"/>
    <s v="MUJERES"/>
    <n v="270107"/>
    <s v="Atenciones médicas"/>
    <n v="270107004"/>
    <s v="Abuso Sexual"/>
    <n v="36"/>
    <n v="2012"/>
  </r>
  <r>
    <x v="13"/>
    <x v="13"/>
    <s v="S.S. Chiloé"/>
    <n v="10"/>
    <s v="HOMBRES"/>
    <n v="270107"/>
    <s v="Atenciones médicas"/>
    <n v="270107001"/>
    <s v="Atención por violación (con entrega de anticoncepción de emergencia)"/>
    <n v="0"/>
    <n v="2012"/>
  </r>
  <r>
    <x v="13"/>
    <x v="13"/>
    <s v="S.S. Chiloé"/>
    <n v="10"/>
    <s v="MUJERES"/>
    <n v="270107"/>
    <s v="Atenciones médicas"/>
    <n v="270107001"/>
    <s v="Atención por violación (con entrega de anticoncepción de emergencia)"/>
    <n v="19"/>
    <n v="2012"/>
  </r>
  <r>
    <x v="13"/>
    <x v="13"/>
    <s v="S.S. Chiloé"/>
    <n v="10"/>
    <s v="HOMBRES"/>
    <n v="270107"/>
    <s v="Atenciones médicas"/>
    <n v="270107002"/>
    <s v="Atención por violación (sin entrega de anticoncepción de emergencia )"/>
    <n v="3"/>
    <n v="2012"/>
  </r>
  <r>
    <x v="13"/>
    <x v="13"/>
    <s v="S.S. Chiloé"/>
    <n v="10"/>
    <s v="MUJERES"/>
    <n v="270107"/>
    <s v="Atenciones médicas"/>
    <n v="270107002"/>
    <s v="Atención por violación (sin entrega de anticoncepción de emergencia )"/>
    <n v="12"/>
    <n v="2012"/>
  </r>
  <r>
    <x v="13"/>
    <x v="13"/>
    <s v="S.S. Chiloé"/>
    <n v="10"/>
    <s v="HOMBRES"/>
    <n v="270107"/>
    <s v="Atenciones médicas"/>
    <n v="270107003"/>
    <s v="Estupro"/>
    <n v="0"/>
    <n v="2012"/>
  </r>
  <r>
    <x v="13"/>
    <x v="13"/>
    <s v="S.S. Chiloé"/>
    <n v="10"/>
    <s v="MUJERES"/>
    <n v="270107"/>
    <s v="Atenciones médicas"/>
    <n v="270107003"/>
    <s v="Estupro"/>
    <n v="1"/>
    <n v="2012"/>
  </r>
  <r>
    <x v="13"/>
    <x v="13"/>
    <s v="S.S. Chiloé"/>
    <n v="10"/>
    <s v="HOMBRES"/>
    <n v="270107"/>
    <s v="Atenciones médicas"/>
    <n v="270107005"/>
    <s v="Otra violencia"/>
    <n v="308"/>
    <n v="2012"/>
  </r>
  <r>
    <x v="13"/>
    <x v="13"/>
    <s v="S.S. Chiloé"/>
    <n v="10"/>
    <s v="MUJERES"/>
    <n v="270107"/>
    <s v="Atenciones médicas"/>
    <n v="270107005"/>
    <s v="Otra violencia"/>
    <n v="231"/>
    <n v="2012"/>
  </r>
  <r>
    <x v="13"/>
    <x v="13"/>
    <s v="S.S. Del Reloncaví"/>
    <n v="15"/>
    <s v="HOMBRES"/>
    <n v="270107"/>
    <s v="Atenciones médicas"/>
    <n v="270107004"/>
    <s v="Abuso Sexual"/>
    <n v="3"/>
    <n v="2012"/>
  </r>
  <r>
    <x v="13"/>
    <x v="13"/>
    <s v="S.S. Del Reloncaví"/>
    <n v="15"/>
    <s v="MUJERES"/>
    <n v="270107"/>
    <s v="Atenciones médicas"/>
    <n v="270107004"/>
    <s v="Abuso Sexual"/>
    <n v="78"/>
    <n v="2012"/>
  </r>
  <r>
    <x v="13"/>
    <x v="13"/>
    <s v="S.S. Del Reloncaví"/>
    <n v="15"/>
    <s v="HOMBRES"/>
    <n v="270107"/>
    <s v="Atenciones médicas"/>
    <n v="270107001"/>
    <s v="Atención por violación (con entrega de anticoncepción de emergencia)"/>
    <n v="0"/>
    <n v="2012"/>
  </r>
  <r>
    <x v="13"/>
    <x v="13"/>
    <s v="S.S. Del Reloncaví"/>
    <n v="15"/>
    <s v="MUJERES"/>
    <n v="270107"/>
    <s v="Atenciones médicas"/>
    <n v="270107001"/>
    <s v="Atención por violación (con entrega de anticoncepción de emergencia)"/>
    <n v="33"/>
    <n v="2012"/>
  </r>
  <r>
    <x v="13"/>
    <x v="13"/>
    <s v="S.S. Del Reloncaví"/>
    <n v="15"/>
    <s v="HOMBRES"/>
    <n v="270107"/>
    <s v="Atenciones médicas"/>
    <n v="270107002"/>
    <s v="Atención por violación (sin entrega de anticoncepción de emergencia )"/>
    <n v="0"/>
    <n v="2012"/>
  </r>
  <r>
    <x v="13"/>
    <x v="13"/>
    <s v="S.S. Del Reloncaví"/>
    <n v="15"/>
    <s v="MUJERES"/>
    <n v="270107"/>
    <s v="Atenciones médicas"/>
    <n v="270107002"/>
    <s v="Atención por violación (sin entrega de anticoncepción de emergencia )"/>
    <n v="18"/>
    <n v="2012"/>
  </r>
  <r>
    <x v="13"/>
    <x v="13"/>
    <s v="S.S. Del Reloncaví"/>
    <n v="15"/>
    <s v="HOMBRES"/>
    <n v="270107"/>
    <s v="Atenciones médicas"/>
    <n v="270107005"/>
    <s v="Otra violencia"/>
    <n v="247"/>
    <n v="2012"/>
  </r>
  <r>
    <x v="13"/>
    <x v="13"/>
    <s v="S.S. Del Reloncaví"/>
    <n v="15"/>
    <s v="MUJERES"/>
    <n v="270107"/>
    <s v="Atenciones médicas"/>
    <n v="270107005"/>
    <s v="Otra violencia"/>
    <n v="495"/>
    <n v="2012"/>
  </r>
  <r>
    <x v="13"/>
    <x v="13"/>
    <s v="S.S. Osorno"/>
    <n v="25"/>
    <s v="HOMBRES"/>
    <n v="270107"/>
    <s v="Atenciones médicas"/>
    <n v="270107004"/>
    <s v="Abuso Sexual"/>
    <n v="8"/>
    <n v="2012"/>
  </r>
  <r>
    <x v="13"/>
    <x v="13"/>
    <s v="S.S. Osorno"/>
    <n v="25"/>
    <s v="MUJERES"/>
    <n v="270107"/>
    <s v="Atenciones médicas"/>
    <n v="270107004"/>
    <s v="Abuso Sexual"/>
    <n v="53"/>
    <n v="2012"/>
  </r>
  <r>
    <x v="13"/>
    <x v="13"/>
    <s v="S.S. Osorno"/>
    <n v="25"/>
    <s v="HOMBRES"/>
    <n v="270107"/>
    <s v="Atenciones médicas"/>
    <n v="270107001"/>
    <s v="Atención por violación (con entrega de anticoncepción de emergencia)"/>
    <n v="0"/>
    <n v="2012"/>
  </r>
  <r>
    <x v="13"/>
    <x v="13"/>
    <s v="S.S. Osorno"/>
    <n v="25"/>
    <s v="MUJERES"/>
    <n v="270107"/>
    <s v="Atenciones médicas"/>
    <n v="270107001"/>
    <s v="Atención por violación (con entrega de anticoncepción de emergencia)"/>
    <n v="50"/>
    <n v="2012"/>
  </r>
  <r>
    <x v="13"/>
    <x v="13"/>
    <s v="S.S. Osorno"/>
    <n v="25"/>
    <s v="HOMBRES"/>
    <n v="270107"/>
    <s v="Atenciones médicas"/>
    <n v="270107002"/>
    <s v="Atención por violación (sin entrega de anticoncepción de emergencia )"/>
    <n v="0"/>
    <n v="2012"/>
  </r>
  <r>
    <x v="13"/>
    <x v="13"/>
    <s v="S.S. Osorno"/>
    <n v="25"/>
    <s v="MUJERES"/>
    <n v="270107"/>
    <s v="Atenciones médicas"/>
    <n v="270107002"/>
    <s v="Atención por violación (sin entrega de anticoncepción de emergencia )"/>
    <n v="1"/>
    <n v="2012"/>
  </r>
  <r>
    <x v="13"/>
    <x v="13"/>
    <s v="S.S. Osorno"/>
    <n v="25"/>
    <s v="HOMBRES"/>
    <n v="270107"/>
    <s v="Atenciones médicas"/>
    <n v="270107003"/>
    <s v="Estupro"/>
    <n v="0"/>
    <n v="2012"/>
  </r>
  <r>
    <x v="13"/>
    <x v="13"/>
    <s v="S.S. Osorno"/>
    <n v="25"/>
    <s v="MUJERES"/>
    <n v="270107"/>
    <s v="Atenciones médicas"/>
    <n v="270107003"/>
    <s v="Estupro"/>
    <n v="6"/>
    <n v="2012"/>
  </r>
  <r>
    <x v="13"/>
    <x v="13"/>
    <s v="S.S. Osorno"/>
    <n v="25"/>
    <s v="HOMBRES"/>
    <n v="270107"/>
    <s v="Atenciones médicas"/>
    <n v="270107005"/>
    <s v="Otra violencia"/>
    <n v="47"/>
    <n v="2012"/>
  </r>
  <r>
    <x v="13"/>
    <x v="13"/>
    <s v="S.S. Osorno"/>
    <n v="25"/>
    <s v="MUJERES"/>
    <n v="270107"/>
    <s v="Atenciones médicas"/>
    <n v="270107005"/>
    <s v="Otra violencia"/>
    <n v="146"/>
    <n v="2012"/>
  </r>
  <r>
    <x v="12"/>
    <x v="12"/>
    <s v="S.S. Valdivia"/>
    <n v="27"/>
    <s v="HOMBRES"/>
    <n v="270107"/>
    <s v="Atenciones médicas"/>
    <n v="270107004"/>
    <s v="Abuso Sexual"/>
    <n v="0"/>
    <n v="2012"/>
  </r>
  <r>
    <x v="12"/>
    <x v="12"/>
    <s v="S.S. Valdivia"/>
    <n v="27"/>
    <s v="MUJERES"/>
    <n v="270107"/>
    <s v="Atenciones médicas"/>
    <n v="270107004"/>
    <s v="Abuso Sexual"/>
    <n v="39"/>
    <n v="2012"/>
  </r>
  <r>
    <x v="12"/>
    <x v="12"/>
    <s v="S.S. Valdivia"/>
    <n v="27"/>
    <s v="HOMBRES"/>
    <n v="270107"/>
    <s v="Atenciones médicas"/>
    <n v="270107001"/>
    <s v="Atención por violación (con entrega de anticoncepción de emergencia)"/>
    <n v="0"/>
    <n v="2012"/>
  </r>
  <r>
    <x v="12"/>
    <x v="12"/>
    <s v="S.S. Valdivia"/>
    <n v="27"/>
    <s v="MUJERES"/>
    <n v="270107"/>
    <s v="Atenciones médicas"/>
    <n v="270107001"/>
    <s v="Atención por violación (con entrega de anticoncepción de emergencia)"/>
    <n v="8"/>
    <n v="2012"/>
  </r>
  <r>
    <x v="12"/>
    <x v="12"/>
    <s v="S.S. Valdivia"/>
    <n v="27"/>
    <s v="HOMBRES"/>
    <n v="270107"/>
    <s v="Atenciones médicas"/>
    <n v="270107002"/>
    <s v="Atención por violación (sin entrega de anticoncepción de emergencia )"/>
    <n v="0"/>
    <n v="2012"/>
  </r>
  <r>
    <x v="12"/>
    <x v="12"/>
    <s v="S.S. Valdivia"/>
    <n v="27"/>
    <s v="MUJERES"/>
    <n v="270107"/>
    <s v="Atenciones médicas"/>
    <n v="270107002"/>
    <s v="Atención por violación (sin entrega de anticoncepción de emergencia )"/>
    <n v="7"/>
    <n v="2012"/>
  </r>
  <r>
    <x v="12"/>
    <x v="12"/>
    <s v="S.S. Valdivia"/>
    <n v="27"/>
    <s v="HOMBRES"/>
    <n v="270107"/>
    <s v="Atenciones médicas"/>
    <n v="270107003"/>
    <s v="Estupro"/>
    <n v="0"/>
    <n v="2012"/>
  </r>
  <r>
    <x v="12"/>
    <x v="12"/>
    <s v="S.S. Valdivia"/>
    <n v="27"/>
    <s v="MUJERES"/>
    <n v="270107"/>
    <s v="Atenciones médicas"/>
    <n v="270107003"/>
    <s v="Estupro"/>
    <n v="14"/>
    <n v="2012"/>
  </r>
  <r>
    <x v="12"/>
    <x v="12"/>
    <s v="S.S. Valdivia"/>
    <n v="27"/>
    <s v="HOMBRES"/>
    <n v="270107"/>
    <s v="Atenciones médicas"/>
    <n v="270107005"/>
    <s v="Otra violencia"/>
    <n v="176"/>
    <n v="2012"/>
  </r>
  <r>
    <x v="12"/>
    <x v="12"/>
    <s v="S.S. Valdivia"/>
    <n v="27"/>
    <s v="MUJERES"/>
    <n v="270107"/>
    <s v="Atenciones médicas"/>
    <n v="270107005"/>
    <s v="Otra violencia"/>
    <n v="159"/>
    <n v="2012"/>
  </r>
  <r>
    <x v="15"/>
    <x v="15"/>
    <s v="S.S. Magallanes"/>
    <n v="17"/>
    <s v="HOMBRES"/>
    <n v="270107"/>
    <s v="Atenciones médicas"/>
    <n v="270107004"/>
    <s v="Abuso Sexual"/>
    <n v="1"/>
    <n v="2012"/>
  </r>
  <r>
    <x v="15"/>
    <x v="15"/>
    <s v="S.S. Magallanes"/>
    <n v="17"/>
    <s v="MUJERES"/>
    <n v="270107"/>
    <s v="Atenciones médicas"/>
    <n v="270107004"/>
    <s v="Abuso Sexual"/>
    <n v="18"/>
    <n v="2012"/>
  </r>
  <r>
    <x v="15"/>
    <x v="15"/>
    <s v="S.S. Magallanes"/>
    <n v="17"/>
    <s v="HOMBRES"/>
    <n v="270107"/>
    <s v="Atenciones médicas"/>
    <n v="270107001"/>
    <s v="Atención por violación (con entrega de anticoncepción de emergencia)"/>
    <n v="0"/>
    <n v="2012"/>
  </r>
  <r>
    <x v="15"/>
    <x v="15"/>
    <s v="S.S. Magallanes"/>
    <n v="17"/>
    <s v="MUJERES"/>
    <n v="270107"/>
    <s v="Atenciones médicas"/>
    <n v="270107001"/>
    <s v="Atención por violación (con entrega de anticoncepción de emergencia)"/>
    <n v="5"/>
    <n v="2012"/>
  </r>
  <r>
    <x v="15"/>
    <x v="15"/>
    <s v="S.S. Magallanes"/>
    <n v="17"/>
    <s v="HOMBRES"/>
    <n v="270107"/>
    <s v="Atenciones médicas"/>
    <n v="270107002"/>
    <s v="Atención por violación (sin entrega de anticoncepción de emergencia )"/>
    <n v="0"/>
    <n v="2012"/>
  </r>
  <r>
    <x v="15"/>
    <x v="15"/>
    <s v="S.S. Magallanes"/>
    <n v="17"/>
    <s v="MUJERES"/>
    <n v="270107"/>
    <s v="Atenciones médicas"/>
    <n v="270107002"/>
    <s v="Atención por violación (sin entrega de anticoncepción de emergencia )"/>
    <n v="11"/>
    <n v="2012"/>
  </r>
  <r>
    <x v="15"/>
    <x v="15"/>
    <s v="S.S. Magallanes"/>
    <n v="17"/>
    <s v="HOMBRES"/>
    <n v="270107"/>
    <s v="Atenciones médicas"/>
    <n v="270107003"/>
    <s v="Estupro"/>
    <n v="0"/>
    <n v="2012"/>
  </r>
  <r>
    <x v="15"/>
    <x v="15"/>
    <s v="S.S. Magallanes"/>
    <n v="17"/>
    <s v="MUJERES"/>
    <n v="270107"/>
    <s v="Atenciones médicas"/>
    <n v="270107003"/>
    <s v="Estupro"/>
    <n v="1"/>
    <n v="2012"/>
  </r>
  <r>
    <x v="15"/>
    <x v="15"/>
    <s v="S.S. Magallanes"/>
    <n v="17"/>
    <s v="HOMBRES"/>
    <n v="270107"/>
    <s v="Atenciones médicas"/>
    <n v="270107005"/>
    <s v="Otra violencia"/>
    <n v="63"/>
    <n v="2012"/>
  </r>
  <r>
    <x v="15"/>
    <x v="15"/>
    <s v="S.S. Magallanes"/>
    <n v="17"/>
    <s v="MUJERES"/>
    <n v="270107"/>
    <s v="Atenciones médicas"/>
    <n v="270107005"/>
    <s v="Otra violencia"/>
    <n v="136"/>
    <n v="2012"/>
  </r>
  <r>
    <x v="1"/>
    <x v="1"/>
    <s v="S.S. Iquique"/>
    <n v="16"/>
    <s v="HOMBRES"/>
    <n v="270107"/>
    <s v="Atenciones médicas"/>
    <n v="270107004"/>
    <s v="Abuso Sexual"/>
    <n v="39"/>
    <n v="2012"/>
  </r>
  <r>
    <x v="1"/>
    <x v="1"/>
    <s v="S.S. Iquique"/>
    <n v="16"/>
    <s v="MUJERES"/>
    <n v="270107"/>
    <s v="Atenciones médicas"/>
    <n v="270107004"/>
    <s v="Abuso Sexual"/>
    <n v="153"/>
    <n v="2012"/>
  </r>
  <r>
    <x v="1"/>
    <x v="1"/>
    <s v="S.S. Iquique"/>
    <n v="16"/>
    <s v="HOMBRES"/>
    <n v="270107"/>
    <s v="Atenciones médicas"/>
    <n v="270107001"/>
    <s v="Atención por violación (con entrega de anticoncepción de emergencia)"/>
    <n v="0"/>
    <n v="2012"/>
  </r>
  <r>
    <x v="1"/>
    <x v="1"/>
    <s v="S.S. Iquique"/>
    <n v="16"/>
    <s v="MUJERES"/>
    <n v="270107"/>
    <s v="Atenciones médicas"/>
    <n v="270107001"/>
    <s v="Atención por violación (con entrega de anticoncepción de emergencia)"/>
    <n v="14"/>
    <n v="2012"/>
  </r>
  <r>
    <x v="1"/>
    <x v="1"/>
    <s v="S.S. Iquique"/>
    <n v="16"/>
    <s v="HOMBRES"/>
    <n v="270107"/>
    <s v="Atenciones médicas"/>
    <n v="270107003"/>
    <s v="Estupro"/>
    <n v="0"/>
    <n v="2012"/>
  </r>
  <r>
    <x v="1"/>
    <x v="1"/>
    <s v="S.S. Iquique"/>
    <n v="16"/>
    <s v="MUJERES"/>
    <n v="270107"/>
    <s v="Atenciones médicas"/>
    <n v="270107003"/>
    <s v="Estupro"/>
    <n v="1"/>
    <n v="2012"/>
  </r>
  <r>
    <x v="1"/>
    <x v="1"/>
    <s v="S.S. Iquique"/>
    <n v="16"/>
    <s v="HOMBRES"/>
    <n v="270107"/>
    <s v="Atenciones médicas"/>
    <n v="270107005"/>
    <s v="Otra violencia"/>
    <n v="118"/>
    <n v="2012"/>
  </r>
  <r>
    <x v="1"/>
    <x v="1"/>
    <s v="S.S. Iquique"/>
    <n v="16"/>
    <s v="MUJERES"/>
    <n v="270107"/>
    <s v="Atenciones médicas"/>
    <n v="270107005"/>
    <s v="Otra violencia"/>
    <n v="293"/>
    <n v="2012"/>
  </r>
  <r>
    <x v="5"/>
    <x v="5"/>
    <s v="S.S. Aconcagua"/>
    <n v="1"/>
    <s v="HOMBRES"/>
    <n v="270107"/>
    <s v="Atenciones médicas"/>
    <n v="270107004"/>
    <s v="Abuso Sexual"/>
    <n v="5"/>
    <n v="2012"/>
  </r>
  <r>
    <x v="5"/>
    <x v="5"/>
    <s v="S.S. Aconcagua"/>
    <n v="1"/>
    <s v="MUJERES"/>
    <n v="270107"/>
    <s v="Atenciones médicas"/>
    <n v="270107004"/>
    <s v="Abuso Sexual"/>
    <n v="15"/>
    <n v="2012"/>
  </r>
  <r>
    <x v="5"/>
    <x v="5"/>
    <s v="S.S. Aconcagua"/>
    <n v="1"/>
    <s v="HOMBRES"/>
    <n v="270107"/>
    <s v="Atenciones médicas"/>
    <n v="270107001"/>
    <s v="Atención por violación (con entrega de anticoncepción de emergencia)"/>
    <n v="0"/>
    <n v="2012"/>
  </r>
  <r>
    <x v="5"/>
    <x v="5"/>
    <s v="S.S. Aconcagua"/>
    <n v="1"/>
    <s v="MUJERES"/>
    <n v="270107"/>
    <s v="Atenciones médicas"/>
    <n v="270107001"/>
    <s v="Atención por violación (con entrega de anticoncepción de emergencia)"/>
    <n v="16"/>
    <n v="2012"/>
  </r>
  <r>
    <x v="5"/>
    <x v="5"/>
    <s v="S.S. Aconcagua"/>
    <n v="1"/>
    <s v="HOMBRES"/>
    <n v="270107"/>
    <s v="Atenciones médicas"/>
    <n v="270107002"/>
    <s v="Atención por violación (sin entrega de anticoncepción de emergencia )"/>
    <n v="6"/>
    <n v="2012"/>
  </r>
  <r>
    <x v="5"/>
    <x v="5"/>
    <s v="S.S. Aconcagua"/>
    <n v="1"/>
    <s v="MUJERES"/>
    <n v="270107"/>
    <s v="Atenciones médicas"/>
    <n v="270107002"/>
    <s v="Atención por violación (sin entrega de anticoncepción de emergencia )"/>
    <n v="22"/>
    <n v="2012"/>
  </r>
  <r>
    <x v="5"/>
    <x v="5"/>
    <s v="S.S. Aconcagua"/>
    <n v="1"/>
    <s v="HOMBRES"/>
    <n v="270107"/>
    <s v="Atenciones médicas"/>
    <n v="270107003"/>
    <s v="Estupro"/>
    <n v="0"/>
    <n v="2012"/>
  </r>
  <r>
    <x v="5"/>
    <x v="5"/>
    <s v="S.S. Aconcagua"/>
    <n v="1"/>
    <s v="MUJERES"/>
    <n v="270107"/>
    <s v="Atenciones médicas"/>
    <n v="270107003"/>
    <s v="Estupro"/>
    <n v="1"/>
    <n v="2012"/>
  </r>
  <r>
    <x v="5"/>
    <x v="5"/>
    <s v="S.S. Aconcagua"/>
    <n v="1"/>
    <s v="HOMBRES"/>
    <n v="270107"/>
    <s v="Atenciones médicas"/>
    <n v="270107005"/>
    <s v="Otra violencia"/>
    <n v="123"/>
    <n v="2012"/>
  </r>
  <r>
    <x v="5"/>
    <x v="5"/>
    <s v="S.S. Aconcagua"/>
    <n v="1"/>
    <s v="MUJERES"/>
    <n v="270107"/>
    <s v="Atenciones médicas"/>
    <n v="270107005"/>
    <s v="Otra violencia"/>
    <n v="208"/>
    <n v="2012"/>
  </r>
  <r>
    <x v="5"/>
    <x v="5"/>
    <s v="S.S. Metropolitano Oriente"/>
    <n v="21"/>
    <s v="HOMBRES"/>
    <n v="270107"/>
    <s v="Atenciones médicas"/>
    <n v="270107004"/>
    <s v="Abuso Sexual"/>
    <n v="0"/>
    <n v="2012"/>
  </r>
  <r>
    <x v="5"/>
    <x v="5"/>
    <s v="S.S. Metropolitano Oriente"/>
    <n v="21"/>
    <s v="MUJERES"/>
    <n v="270107"/>
    <s v="Atenciones médicas"/>
    <n v="270107004"/>
    <s v="Abuso Sexual"/>
    <n v="1"/>
    <n v="2012"/>
  </r>
  <r>
    <x v="5"/>
    <x v="5"/>
    <s v="S.S. Metropolitano Oriente"/>
    <n v="21"/>
    <s v="HOMBRES"/>
    <n v="270107"/>
    <s v="Atenciones médicas"/>
    <n v="270107005"/>
    <s v="Otra violencia"/>
    <n v="16"/>
    <n v="2012"/>
  </r>
  <r>
    <x v="5"/>
    <x v="5"/>
    <s v="S.S. Metropolitano Oriente"/>
    <n v="21"/>
    <s v="MUJERES"/>
    <n v="270107"/>
    <s v="Atenciones médicas"/>
    <n v="270107005"/>
    <s v="Otra violencia"/>
    <n v="9"/>
    <n v="2012"/>
  </r>
  <r>
    <x v="5"/>
    <x v="5"/>
    <s v="S.S. Valparaíso San Antonio"/>
    <n v="28"/>
    <s v="HOMBRES"/>
    <n v="270107"/>
    <s v="Atenciones médicas"/>
    <n v="270107004"/>
    <s v="Abuso Sexual"/>
    <n v="1"/>
    <n v="2012"/>
  </r>
  <r>
    <x v="5"/>
    <x v="5"/>
    <s v="S.S. Valparaíso San Antonio"/>
    <n v="28"/>
    <s v="MUJERES"/>
    <n v="270107"/>
    <s v="Atenciones médicas"/>
    <n v="270107004"/>
    <s v="Abuso Sexual"/>
    <n v="119"/>
    <n v="2012"/>
  </r>
  <r>
    <x v="5"/>
    <x v="5"/>
    <s v="S.S. Valparaíso San Antonio"/>
    <n v="28"/>
    <s v="HOMBRES"/>
    <n v="270107"/>
    <s v="Atenciones médicas"/>
    <n v="270107001"/>
    <s v="Atención por violación (con entrega de anticoncepción de emergencia)"/>
    <n v="0"/>
    <n v="2012"/>
  </r>
  <r>
    <x v="5"/>
    <x v="5"/>
    <s v="S.S. Valparaíso San Antonio"/>
    <n v="28"/>
    <s v="MUJERES"/>
    <n v="270107"/>
    <s v="Atenciones médicas"/>
    <n v="270107001"/>
    <s v="Atención por violación (con entrega de anticoncepción de emergencia)"/>
    <n v="39"/>
    <n v="2012"/>
  </r>
  <r>
    <x v="5"/>
    <x v="5"/>
    <s v="S.S. Valparaíso San Antonio"/>
    <n v="28"/>
    <s v="HOMBRES"/>
    <n v="270107"/>
    <s v="Atenciones médicas"/>
    <n v="270107002"/>
    <s v="Atención por violación (sin entrega de anticoncepción de emergencia )"/>
    <n v="0"/>
    <n v="2012"/>
  </r>
  <r>
    <x v="5"/>
    <x v="5"/>
    <s v="S.S. Valparaíso San Antonio"/>
    <n v="28"/>
    <s v="MUJERES"/>
    <n v="270107"/>
    <s v="Atenciones médicas"/>
    <n v="270107002"/>
    <s v="Atención por violación (sin entrega de anticoncepción de emergencia )"/>
    <n v="27"/>
    <n v="2012"/>
  </r>
  <r>
    <x v="5"/>
    <x v="5"/>
    <s v="S.S. Valparaíso San Antonio"/>
    <n v="28"/>
    <s v="HOMBRES"/>
    <n v="270107"/>
    <s v="Atenciones médicas"/>
    <n v="270107003"/>
    <s v="Estupro"/>
    <n v="0"/>
    <n v="2012"/>
  </r>
  <r>
    <x v="5"/>
    <x v="5"/>
    <s v="S.S. Valparaíso San Antonio"/>
    <n v="28"/>
    <s v="MUJERES"/>
    <n v="270107"/>
    <s v="Atenciones médicas"/>
    <n v="270107003"/>
    <s v="Estupro"/>
    <n v="4"/>
    <n v="2012"/>
  </r>
  <r>
    <x v="5"/>
    <x v="5"/>
    <s v="S.S. Valparaíso San Antonio"/>
    <n v="28"/>
    <s v="HOMBRES"/>
    <n v="270107"/>
    <s v="Atenciones médicas"/>
    <n v="270107005"/>
    <s v="Otra violencia"/>
    <n v="201"/>
    <n v="2012"/>
  </r>
  <r>
    <x v="5"/>
    <x v="5"/>
    <s v="S.S. Valparaíso San Antonio"/>
    <n v="28"/>
    <s v="MUJERES"/>
    <n v="270107"/>
    <s v="Atenciones médicas"/>
    <n v="270107005"/>
    <s v="Otra violencia"/>
    <n v="276"/>
    <n v="2012"/>
  </r>
  <r>
    <x v="5"/>
    <x v="5"/>
    <s v="S.S. Viña del Mar Quillota"/>
    <n v="29"/>
    <s v="HOMBRES"/>
    <n v="270107"/>
    <s v="Atenciones médicas"/>
    <n v="270107004"/>
    <s v="Abuso Sexual"/>
    <n v="37"/>
    <n v="2012"/>
  </r>
  <r>
    <x v="5"/>
    <x v="5"/>
    <s v="S.S. Viña del Mar Quillota"/>
    <n v="29"/>
    <s v="MUJERES"/>
    <n v="270107"/>
    <s v="Atenciones médicas"/>
    <n v="270107004"/>
    <s v="Abuso Sexual"/>
    <n v="113"/>
    <n v="2012"/>
  </r>
  <r>
    <x v="5"/>
    <x v="5"/>
    <s v="S.S. Viña del Mar Quillota"/>
    <n v="29"/>
    <s v="HOMBRES"/>
    <n v="270107"/>
    <s v="Atenciones médicas"/>
    <n v="270107001"/>
    <s v="Atención por violación (con entrega de anticoncepción de emergencia)"/>
    <n v="0"/>
    <n v="2012"/>
  </r>
  <r>
    <x v="5"/>
    <x v="5"/>
    <s v="S.S. Viña del Mar Quillota"/>
    <n v="29"/>
    <s v="MUJERES"/>
    <n v="270107"/>
    <s v="Atenciones médicas"/>
    <n v="270107001"/>
    <s v="Atención por violación (con entrega de anticoncepción de emergencia)"/>
    <n v="23"/>
    <n v="2012"/>
  </r>
  <r>
    <x v="5"/>
    <x v="5"/>
    <s v="S.S. Viña del Mar Quillota"/>
    <n v="29"/>
    <s v="HOMBRES"/>
    <n v="270107"/>
    <s v="Atenciones médicas"/>
    <n v="270107002"/>
    <s v="Atención por violación (sin entrega de anticoncepción de emergencia )"/>
    <n v="1"/>
    <n v="2012"/>
  </r>
  <r>
    <x v="5"/>
    <x v="5"/>
    <s v="S.S. Viña del Mar Quillota"/>
    <n v="29"/>
    <s v="MUJERES"/>
    <n v="270107"/>
    <s v="Atenciones médicas"/>
    <n v="270107002"/>
    <s v="Atención por violación (sin entrega de anticoncepción de emergencia )"/>
    <n v="29"/>
    <n v="2012"/>
  </r>
  <r>
    <x v="5"/>
    <x v="5"/>
    <s v="S.S. Viña del Mar Quillota"/>
    <n v="29"/>
    <s v="HOMBRES"/>
    <n v="270107"/>
    <s v="Atenciones médicas"/>
    <n v="270107003"/>
    <s v="Estupro"/>
    <n v="11"/>
    <n v="2012"/>
  </r>
  <r>
    <x v="5"/>
    <x v="5"/>
    <s v="S.S. Viña del Mar Quillota"/>
    <n v="29"/>
    <s v="MUJERES"/>
    <n v="270107"/>
    <s v="Atenciones médicas"/>
    <n v="270107003"/>
    <s v="Estupro"/>
    <n v="8"/>
    <n v="2012"/>
  </r>
  <r>
    <x v="5"/>
    <x v="5"/>
    <s v="S.S. Viña del Mar Quillota"/>
    <n v="29"/>
    <s v="HOMBRES"/>
    <n v="270107"/>
    <s v="Atenciones médicas"/>
    <n v="270107005"/>
    <s v="Otra violencia"/>
    <n v="581"/>
    <n v="2012"/>
  </r>
  <r>
    <x v="5"/>
    <x v="5"/>
    <s v="S.S. Viña del Mar Quillota"/>
    <n v="29"/>
    <s v="MUJERES"/>
    <n v="270107"/>
    <s v="Atenciones médicas"/>
    <n v="270107005"/>
    <s v="Otra violencia"/>
    <n v="623"/>
    <n v="2012"/>
  </r>
  <r>
    <x v="10"/>
    <x v="10"/>
    <s v="S.S. Arauco"/>
    <n v="6"/>
    <s v="HOMBRES"/>
    <n v="270107"/>
    <s v="Atenciones médicas"/>
    <n v="270107004"/>
    <s v="Abuso Sexual"/>
    <n v="2"/>
    <n v="2012"/>
  </r>
  <r>
    <x v="10"/>
    <x v="10"/>
    <s v="S.S. Arauco"/>
    <n v="6"/>
    <s v="MUJERES"/>
    <n v="270107"/>
    <s v="Atenciones médicas"/>
    <n v="270107004"/>
    <s v="Abuso Sexual"/>
    <n v="14"/>
    <n v="2012"/>
  </r>
  <r>
    <x v="10"/>
    <x v="10"/>
    <s v="S.S. Arauco"/>
    <n v="6"/>
    <s v="HOMBRES"/>
    <n v="270107"/>
    <s v="Atenciones médicas"/>
    <n v="270107002"/>
    <s v="Atención por violación (sin entrega de anticoncepción de emergencia )"/>
    <n v="1"/>
    <n v="2012"/>
  </r>
  <r>
    <x v="10"/>
    <x v="10"/>
    <s v="S.S. Arauco"/>
    <n v="6"/>
    <s v="MUJERES"/>
    <n v="270107"/>
    <s v="Atenciones médicas"/>
    <n v="270107002"/>
    <s v="Atención por violación (sin entrega de anticoncepción de emergencia )"/>
    <n v="3"/>
    <n v="2012"/>
  </r>
  <r>
    <x v="10"/>
    <x v="10"/>
    <s v="S.S. Arauco"/>
    <n v="6"/>
    <s v="HOMBRES"/>
    <n v="270107"/>
    <s v="Atenciones médicas"/>
    <n v="270107003"/>
    <s v="Estupro"/>
    <n v="0"/>
    <n v="2012"/>
  </r>
  <r>
    <x v="10"/>
    <x v="10"/>
    <s v="S.S. Arauco"/>
    <n v="6"/>
    <s v="MUJERES"/>
    <n v="270107"/>
    <s v="Atenciones médicas"/>
    <n v="270107003"/>
    <s v="Estupro"/>
    <n v="4"/>
    <n v="2012"/>
  </r>
  <r>
    <x v="10"/>
    <x v="10"/>
    <s v="S.S. Arauco"/>
    <n v="6"/>
    <s v="HOMBRES"/>
    <n v="270107"/>
    <s v="Atenciones médicas"/>
    <n v="270107005"/>
    <s v="Otra violencia"/>
    <n v="74"/>
    <n v="2012"/>
  </r>
  <r>
    <x v="10"/>
    <x v="10"/>
    <s v="S.S. Arauco"/>
    <n v="6"/>
    <s v="MUJERES"/>
    <n v="270107"/>
    <s v="Atenciones médicas"/>
    <n v="270107005"/>
    <s v="Otra violencia"/>
    <n v="84"/>
    <n v="2012"/>
  </r>
  <r>
    <x v="10"/>
    <x v="10"/>
    <s v="S.S. Biobío"/>
    <n v="9"/>
    <s v="HOMBRES"/>
    <n v="270107"/>
    <s v="Atenciones médicas"/>
    <n v="270107004"/>
    <s v="Abuso Sexual"/>
    <n v="17"/>
    <n v="2012"/>
  </r>
  <r>
    <x v="10"/>
    <x v="10"/>
    <s v="S.S. Biobío"/>
    <n v="9"/>
    <s v="MUJERES"/>
    <n v="270107"/>
    <s v="Atenciones médicas"/>
    <n v="270107004"/>
    <s v="Abuso Sexual"/>
    <n v="51"/>
    <n v="2012"/>
  </r>
  <r>
    <x v="10"/>
    <x v="10"/>
    <s v="S.S. Biobío"/>
    <n v="9"/>
    <s v="HOMBRES"/>
    <n v="270107"/>
    <s v="Atenciones médicas"/>
    <n v="270107001"/>
    <s v="Atención por violación (con entrega de anticoncepción de emergencia)"/>
    <n v="0"/>
    <n v="2012"/>
  </r>
  <r>
    <x v="10"/>
    <x v="10"/>
    <s v="S.S. Biobío"/>
    <n v="9"/>
    <s v="MUJERES"/>
    <n v="270107"/>
    <s v="Atenciones médicas"/>
    <n v="270107001"/>
    <s v="Atención por violación (con entrega de anticoncepción de emergencia)"/>
    <n v="15"/>
    <n v="2012"/>
  </r>
  <r>
    <x v="10"/>
    <x v="10"/>
    <s v="S.S. Biobío"/>
    <n v="9"/>
    <s v="HOMBRES"/>
    <n v="270107"/>
    <s v="Atenciones médicas"/>
    <n v="270107002"/>
    <s v="Atención por violación (sin entrega de anticoncepción de emergencia )"/>
    <n v="1"/>
    <n v="2012"/>
  </r>
  <r>
    <x v="10"/>
    <x v="10"/>
    <s v="S.S. Biobío"/>
    <n v="9"/>
    <s v="MUJERES"/>
    <n v="270107"/>
    <s v="Atenciones médicas"/>
    <n v="270107002"/>
    <s v="Atención por violación (sin entrega de anticoncepción de emergencia )"/>
    <n v="15"/>
    <n v="2012"/>
  </r>
  <r>
    <x v="10"/>
    <x v="10"/>
    <s v="S.S. Biobío"/>
    <n v="9"/>
    <s v="HOMBRES"/>
    <n v="270107"/>
    <s v="Atenciones médicas"/>
    <n v="270107003"/>
    <s v="Estupro"/>
    <n v="2"/>
    <n v="2012"/>
  </r>
  <r>
    <x v="10"/>
    <x v="10"/>
    <s v="S.S. Biobío"/>
    <n v="9"/>
    <s v="MUJERES"/>
    <n v="270107"/>
    <s v="Atenciones médicas"/>
    <n v="270107003"/>
    <s v="Estupro"/>
    <n v="8"/>
    <n v="2012"/>
  </r>
  <r>
    <x v="10"/>
    <x v="10"/>
    <s v="S.S. Biobío"/>
    <n v="9"/>
    <s v="HOMBRES"/>
    <n v="270107"/>
    <s v="Atenciones médicas"/>
    <n v="270107005"/>
    <s v="Otra violencia"/>
    <n v="185"/>
    <n v="2012"/>
  </r>
  <r>
    <x v="10"/>
    <x v="10"/>
    <s v="S.S. Biobío"/>
    <n v="9"/>
    <s v="MUJERES"/>
    <n v="270107"/>
    <s v="Atenciones médicas"/>
    <n v="270107005"/>
    <s v="Otra violencia"/>
    <n v="264"/>
    <n v="2012"/>
  </r>
  <r>
    <x v="10"/>
    <x v="10"/>
    <s v="S.S. Concepción"/>
    <n v="11"/>
    <s v="HOMBRES"/>
    <n v="270107"/>
    <s v="Atenciones médicas"/>
    <n v="270107004"/>
    <s v="Abuso Sexual"/>
    <n v="2"/>
    <n v="2012"/>
  </r>
  <r>
    <x v="10"/>
    <x v="10"/>
    <s v="S.S. Concepción"/>
    <n v="11"/>
    <s v="MUJERES"/>
    <n v="270107"/>
    <s v="Atenciones médicas"/>
    <n v="270107004"/>
    <s v="Abuso Sexual"/>
    <n v="15"/>
    <n v="2012"/>
  </r>
  <r>
    <x v="10"/>
    <x v="10"/>
    <s v="S.S. Concepción"/>
    <n v="11"/>
    <s v="HOMBRES"/>
    <n v="270107"/>
    <s v="Atenciones médicas"/>
    <n v="270107001"/>
    <s v="Atención por violación (con entrega de anticoncepción de emergencia)"/>
    <n v="0"/>
    <n v="2012"/>
  </r>
  <r>
    <x v="10"/>
    <x v="10"/>
    <s v="S.S. Concepción"/>
    <n v="11"/>
    <s v="MUJERES"/>
    <n v="270107"/>
    <s v="Atenciones médicas"/>
    <n v="270107001"/>
    <s v="Atención por violación (con entrega de anticoncepción de emergencia)"/>
    <n v="6"/>
    <n v="2012"/>
  </r>
  <r>
    <x v="10"/>
    <x v="10"/>
    <s v="S.S. Concepción"/>
    <n v="11"/>
    <s v="HOMBRES"/>
    <n v="270107"/>
    <s v="Atenciones médicas"/>
    <n v="270107002"/>
    <s v="Atención por violación (sin entrega de anticoncepción de emergencia )"/>
    <n v="0"/>
    <n v="2012"/>
  </r>
  <r>
    <x v="10"/>
    <x v="10"/>
    <s v="S.S. Concepción"/>
    <n v="11"/>
    <s v="MUJERES"/>
    <n v="270107"/>
    <s v="Atenciones médicas"/>
    <n v="270107002"/>
    <s v="Atención por violación (sin entrega de anticoncepción de emergencia )"/>
    <n v="2"/>
    <n v="2012"/>
  </r>
  <r>
    <x v="10"/>
    <x v="10"/>
    <s v="S.S. Concepción"/>
    <n v="11"/>
    <s v="HOMBRES"/>
    <n v="270107"/>
    <s v="Atenciones médicas"/>
    <n v="270107003"/>
    <s v="Estupro"/>
    <n v="0"/>
    <n v="2012"/>
  </r>
  <r>
    <x v="10"/>
    <x v="10"/>
    <s v="S.S. Concepción"/>
    <n v="11"/>
    <s v="MUJERES"/>
    <n v="270107"/>
    <s v="Atenciones médicas"/>
    <n v="270107003"/>
    <s v="Estupro"/>
    <n v="1"/>
    <n v="2012"/>
  </r>
  <r>
    <x v="10"/>
    <x v="10"/>
    <s v="S.S. Concepción"/>
    <n v="11"/>
    <s v="HOMBRES"/>
    <n v="270107"/>
    <s v="Atenciones médicas"/>
    <n v="270107005"/>
    <s v="Otra violencia"/>
    <n v="259"/>
    <n v="2012"/>
  </r>
  <r>
    <x v="10"/>
    <x v="10"/>
    <s v="S.S. Concepción"/>
    <n v="11"/>
    <s v="MUJERES"/>
    <n v="270107"/>
    <s v="Atenciones médicas"/>
    <n v="270107005"/>
    <s v="Otra violencia"/>
    <n v="554"/>
    <n v="2012"/>
  </r>
  <r>
    <x v="10"/>
    <x v="10"/>
    <s v="S.S. Ñuble"/>
    <n v="24"/>
    <s v="HOMBRES"/>
    <n v="270107"/>
    <s v="Atenciones médicas"/>
    <n v="270107004"/>
    <s v="Abuso Sexual"/>
    <n v="2"/>
    <n v="2012"/>
  </r>
  <r>
    <x v="10"/>
    <x v="10"/>
    <s v="S.S. Ñuble"/>
    <n v="24"/>
    <s v="MUJERES"/>
    <n v="270107"/>
    <s v="Atenciones médicas"/>
    <n v="270107004"/>
    <s v="Abuso Sexual"/>
    <n v="55"/>
    <n v="2012"/>
  </r>
  <r>
    <x v="10"/>
    <x v="10"/>
    <s v="S.S. Ñuble"/>
    <n v="24"/>
    <s v="HOMBRES"/>
    <n v="270107"/>
    <s v="Atenciones médicas"/>
    <n v="270107001"/>
    <s v="Atención por violación (con entrega de anticoncepción de emergencia)"/>
    <n v="0"/>
    <n v="2012"/>
  </r>
  <r>
    <x v="10"/>
    <x v="10"/>
    <s v="S.S. Ñuble"/>
    <n v="24"/>
    <s v="MUJERES"/>
    <n v="270107"/>
    <s v="Atenciones médicas"/>
    <n v="270107001"/>
    <s v="Atención por violación (con entrega de anticoncepción de emergencia)"/>
    <n v="9"/>
    <n v="2012"/>
  </r>
  <r>
    <x v="10"/>
    <x v="10"/>
    <s v="S.S. Ñuble"/>
    <n v="24"/>
    <s v="HOMBRES"/>
    <n v="270107"/>
    <s v="Atenciones médicas"/>
    <n v="270107002"/>
    <s v="Atención por violación (sin entrega de anticoncepción de emergencia )"/>
    <n v="0"/>
    <n v="2012"/>
  </r>
  <r>
    <x v="10"/>
    <x v="10"/>
    <s v="S.S. Ñuble"/>
    <n v="24"/>
    <s v="MUJERES"/>
    <n v="270107"/>
    <s v="Atenciones médicas"/>
    <n v="270107002"/>
    <s v="Atención por violación (sin entrega de anticoncepción de emergencia )"/>
    <n v="18"/>
    <n v="2012"/>
  </r>
  <r>
    <x v="10"/>
    <x v="10"/>
    <s v="S.S. Ñuble"/>
    <n v="24"/>
    <s v="HOMBRES"/>
    <n v="270107"/>
    <s v="Atenciones médicas"/>
    <n v="270107003"/>
    <s v="Estupro"/>
    <n v="0"/>
    <n v="2012"/>
  </r>
  <r>
    <x v="10"/>
    <x v="10"/>
    <s v="S.S. Ñuble"/>
    <n v="24"/>
    <s v="MUJERES"/>
    <n v="270107"/>
    <s v="Atenciones médicas"/>
    <n v="270107003"/>
    <s v="Estupro"/>
    <n v="5"/>
    <n v="2012"/>
  </r>
  <r>
    <x v="10"/>
    <x v="10"/>
    <s v="S.S. Ñuble"/>
    <n v="24"/>
    <s v="HOMBRES"/>
    <n v="270107"/>
    <s v="Atenciones médicas"/>
    <n v="270107005"/>
    <s v="Otra violencia"/>
    <n v="106"/>
    <n v="2012"/>
  </r>
  <r>
    <x v="10"/>
    <x v="10"/>
    <s v="S.S. Ñuble"/>
    <n v="24"/>
    <s v="MUJERES"/>
    <n v="270107"/>
    <s v="Atenciones médicas"/>
    <n v="270107005"/>
    <s v="Otra violencia"/>
    <n v="185"/>
    <n v="2012"/>
  </r>
  <r>
    <x v="10"/>
    <x v="10"/>
    <s v="S.S. Talcahuano"/>
    <n v="26"/>
    <s v="HOMBRES"/>
    <n v="270107"/>
    <s v="Atenciones médicas"/>
    <n v="270107004"/>
    <s v="Abuso Sexual"/>
    <n v="0"/>
    <n v="2012"/>
  </r>
  <r>
    <x v="10"/>
    <x v="10"/>
    <s v="S.S. Talcahuano"/>
    <n v="26"/>
    <s v="MUJERES"/>
    <n v="270107"/>
    <s v="Atenciones médicas"/>
    <n v="270107004"/>
    <s v="Abuso Sexual"/>
    <n v="3"/>
    <n v="2012"/>
  </r>
  <r>
    <x v="10"/>
    <x v="10"/>
    <s v="S.S. Talcahuano"/>
    <n v="26"/>
    <s v="HOMBRES"/>
    <n v="270107"/>
    <s v="Atenciones médicas"/>
    <n v="270107001"/>
    <s v="Atención por violación (con entrega de anticoncepción de emergencia)"/>
    <n v="0"/>
    <n v="2012"/>
  </r>
  <r>
    <x v="10"/>
    <x v="10"/>
    <s v="S.S. Talcahuano"/>
    <n v="26"/>
    <s v="MUJERES"/>
    <n v="270107"/>
    <s v="Atenciones médicas"/>
    <n v="270107001"/>
    <s v="Atención por violación (con entrega de anticoncepción de emergencia)"/>
    <n v="10"/>
    <n v="2012"/>
  </r>
  <r>
    <x v="10"/>
    <x v="10"/>
    <s v="S.S. Talcahuano"/>
    <n v="26"/>
    <s v="HOMBRES"/>
    <n v="270107"/>
    <s v="Atenciones médicas"/>
    <n v="270107005"/>
    <s v="Otra violencia"/>
    <n v="0"/>
    <n v="2012"/>
  </r>
  <r>
    <x v="10"/>
    <x v="10"/>
    <s v="S.S. Talcahuano"/>
    <n v="26"/>
    <s v="MUJERES"/>
    <n v="270107"/>
    <s v="Atenciones médicas"/>
    <n v="270107005"/>
    <s v="Otra violencia"/>
    <n v="9"/>
    <n v="2012"/>
  </r>
  <r>
    <x v="7"/>
    <x v="7"/>
    <s v="S.S. Del Libertador B. O´Higgins"/>
    <n v="13"/>
    <s v="HOMBRES"/>
    <n v="270107"/>
    <s v="Atenciones médicas"/>
    <n v="270107004"/>
    <s v="Abuso Sexual"/>
    <n v="12"/>
    <n v="2012"/>
  </r>
  <r>
    <x v="7"/>
    <x v="7"/>
    <s v="S.S. Del Libertador B. O´Higgins"/>
    <n v="13"/>
    <s v="MUJERES"/>
    <n v="270107"/>
    <s v="Atenciones médicas"/>
    <n v="270107004"/>
    <s v="Abuso Sexual"/>
    <n v="87"/>
    <n v="2012"/>
  </r>
  <r>
    <x v="7"/>
    <x v="7"/>
    <s v="S.S. Del Libertador B. O´Higgins"/>
    <n v="13"/>
    <s v="HOMBRES"/>
    <n v="270107"/>
    <s v="Atenciones médicas"/>
    <n v="270107001"/>
    <s v="Atención por violación (con entrega de anticoncepción de emergencia)"/>
    <n v="0"/>
    <n v="2012"/>
  </r>
  <r>
    <x v="7"/>
    <x v="7"/>
    <s v="S.S. Del Libertador B. O´Higgins"/>
    <n v="13"/>
    <s v="MUJERES"/>
    <n v="270107"/>
    <s v="Atenciones médicas"/>
    <n v="270107001"/>
    <s v="Atención por violación (con entrega de anticoncepción de emergencia)"/>
    <n v="52"/>
    <n v="2012"/>
  </r>
  <r>
    <x v="7"/>
    <x v="7"/>
    <s v="S.S. Del Libertador B. O´Higgins"/>
    <n v="13"/>
    <s v="HOMBRES"/>
    <n v="270107"/>
    <s v="Atenciones médicas"/>
    <n v="270107002"/>
    <s v="Atención por violación (sin entrega de anticoncepción de emergencia )"/>
    <n v="4"/>
    <n v="2012"/>
  </r>
  <r>
    <x v="7"/>
    <x v="7"/>
    <s v="S.S. Del Libertador B. O´Higgins"/>
    <n v="13"/>
    <s v="MUJERES"/>
    <n v="270107"/>
    <s v="Atenciones médicas"/>
    <n v="270107002"/>
    <s v="Atención por violación (sin entrega de anticoncepción de emergencia )"/>
    <n v="34"/>
    <n v="2012"/>
  </r>
  <r>
    <x v="7"/>
    <x v="7"/>
    <s v="S.S. Del Libertador B. O´Higgins"/>
    <n v="13"/>
    <s v="HOMBRES"/>
    <n v="270107"/>
    <s v="Atenciones médicas"/>
    <n v="270107003"/>
    <s v="Estupro"/>
    <n v="0"/>
    <n v="2012"/>
  </r>
  <r>
    <x v="7"/>
    <x v="7"/>
    <s v="S.S. Del Libertador B. O´Higgins"/>
    <n v="13"/>
    <s v="MUJERES"/>
    <n v="270107"/>
    <s v="Atenciones médicas"/>
    <n v="270107003"/>
    <s v="Estupro"/>
    <n v="13"/>
    <n v="2012"/>
  </r>
  <r>
    <x v="7"/>
    <x v="7"/>
    <s v="S.S. Del Libertador B. O´Higgins"/>
    <n v="13"/>
    <s v="HOMBRES"/>
    <n v="270107"/>
    <s v="Atenciones médicas"/>
    <n v="270107005"/>
    <s v="Otra violencia"/>
    <n v="155"/>
    <n v="2012"/>
  </r>
  <r>
    <x v="7"/>
    <x v="7"/>
    <s v="S.S. Del Libertador B. O´Higgins"/>
    <n v="13"/>
    <s v="MUJERES"/>
    <n v="270107"/>
    <s v="Atenciones médicas"/>
    <n v="270107005"/>
    <s v="Otra violencia"/>
    <n v="480"/>
    <n v="2012"/>
  </r>
  <r>
    <x v="8"/>
    <x v="8"/>
    <s v="S.S. Del Maule"/>
    <n v="14"/>
    <s v="HOMBRES"/>
    <n v="270107"/>
    <s v="Atenciones médicas"/>
    <n v="270107004"/>
    <s v="Abuso Sexual"/>
    <n v="45"/>
    <n v="2012"/>
  </r>
  <r>
    <x v="8"/>
    <x v="8"/>
    <s v="S.S. Del Maule"/>
    <n v="14"/>
    <s v="MUJERES"/>
    <n v="270107"/>
    <s v="Atenciones médicas"/>
    <n v="270107004"/>
    <s v="Abuso Sexual"/>
    <n v="92"/>
    <n v="2012"/>
  </r>
  <r>
    <x v="8"/>
    <x v="8"/>
    <s v="S.S. Del Maule"/>
    <n v="14"/>
    <s v="HOMBRES"/>
    <n v="270107"/>
    <s v="Atenciones médicas"/>
    <n v="270107001"/>
    <s v="Atención por violación (con entrega de anticoncepción de emergencia)"/>
    <n v="0"/>
    <n v="2012"/>
  </r>
  <r>
    <x v="8"/>
    <x v="8"/>
    <s v="S.S. Del Maule"/>
    <n v="14"/>
    <s v="MUJERES"/>
    <n v="270107"/>
    <s v="Atenciones médicas"/>
    <n v="270107001"/>
    <s v="Atención por violación (con entrega de anticoncepción de emergencia)"/>
    <n v="32"/>
    <n v="2012"/>
  </r>
  <r>
    <x v="8"/>
    <x v="8"/>
    <s v="S.S. Del Maule"/>
    <n v="14"/>
    <s v="HOMBRES"/>
    <n v="270107"/>
    <s v="Atenciones médicas"/>
    <n v="270107002"/>
    <s v="Atención por violación (sin entrega de anticoncepción de emergencia )"/>
    <n v="4"/>
    <n v="2012"/>
  </r>
  <r>
    <x v="8"/>
    <x v="8"/>
    <s v="S.S. Del Maule"/>
    <n v="14"/>
    <s v="MUJERES"/>
    <n v="270107"/>
    <s v="Atenciones médicas"/>
    <n v="270107002"/>
    <s v="Atención por violación (sin entrega de anticoncepción de emergencia )"/>
    <n v="46"/>
    <n v="2012"/>
  </r>
  <r>
    <x v="8"/>
    <x v="8"/>
    <s v="S.S. Del Maule"/>
    <n v="14"/>
    <s v="HOMBRES"/>
    <n v="270107"/>
    <s v="Atenciones médicas"/>
    <n v="270107003"/>
    <s v="Estupro"/>
    <n v="0"/>
    <n v="2012"/>
  </r>
  <r>
    <x v="8"/>
    <x v="8"/>
    <s v="S.S. Del Maule"/>
    <n v="14"/>
    <s v="MUJERES"/>
    <n v="270107"/>
    <s v="Atenciones médicas"/>
    <n v="270107003"/>
    <s v="Estupro"/>
    <n v="5"/>
    <n v="2012"/>
  </r>
  <r>
    <x v="8"/>
    <x v="8"/>
    <s v="S.S. Del Maule"/>
    <n v="14"/>
    <s v="HOMBRES"/>
    <n v="270107"/>
    <s v="Atenciones médicas"/>
    <n v="270107005"/>
    <s v="Otra violencia"/>
    <n v="1185"/>
    <n v="2012"/>
  </r>
  <r>
    <x v="8"/>
    <x v="8"/>
    <s v="S.S. Del Maule"/>
    <n v="14"/>
    <s v="MUJERES"/>
    <n v="270107"/>
    <s v="Atenciones médicas"/>
    <n v="270107005"/>
    <s v="Otra violencia"/>
    <n v="657"/>
    <n v="2012"/>
  </r>
  <r>
    <x v="6"/>
    <x v="6"/>
    <s v="S.S. Metropolitano Central"/>
    <n v="18"/>
    <s v="HOMBRES"/>
    <n v="270107"/>
    <s v="Atenciones médicas"/>
    <n v="270107004"/>
    <s v="Abuso Sexual"/>
    <n v="23"/>
    <n v="2012"/>
  </r>
  <r>
    <x v="6"/>
    <x v="6"/>
    <s v="S.S. Metropolitano Central"/>
    <n v="18"/>
    <s v="MUJERES"/>
    <n v="270107"/>
    <s v="Atenciones médicas"/>
    <n v="270107004"/>
    <s v="Abuso Sexual"/>
    <n v="35"/>
    <n v="2012"/>
  </r>
  <r>
    <x v="6"/>
    <x v="6"/>
    <s v="S.S. Metropolitano Central"/>
    <n v="18"/>
    <s v="HOMBRES"/>
    <n v="270107"/>
    <s v="Atenciones médicas"/>
    <n v="270107001"/>
    <s v="Atención por violación (con entrega de anticoncepción de emergencia)"/>
    <n v="0"/>
    <n v="2012"/>
  </r>
  <r>
    <x v="6"/>
    <x v="6"/>
    <s v="S.S. Metropolitano Central"/>
    <n v="18"/>
    <s v="MUJERES"/>
    <n v="270107"/>
    <s v="Atenciones médicas"/>
    <n v="270107001"/>
    <s v="Atención por violación (con entrega de anticoncepción de emergencia)"/>
    <n v="1"/>
    <n v="2012"/>
  </r>
  <r>
    <x v="6"/>
    <x v="6"/>
    <s v="S.S. Metropolitano Central"/>
    <n v="18"/>
    <s v="HOMBRES"/>
    <n v="270107"/>
    <s v="Atenciones médicas"/>
    <n v="270107002"/>
    <s v="Atención por violación (sin entrega de anticoncepción de emergencia )"/>
    <n v="0"/>
    <n v="2012"/>
  </r>
  <r>
    <x v="6"/>
    <x v="6"/>
    <s v="S.S. Metropolitano Central"/>
    <n v="18"/>
    <s v="MUJERES"/>
    <n v="270107"/>
    <s v="Atenciones médicas"/>
    <n v="270107002"/>
    <s v="Atención por violación (sin entrega de anticoncepción de emergencia )"/>
    <n v="1"/>
    <n v="2012"/>
  </r>
  <r>
    <x v="6"/>
    <x v="6"/>
    <s v="S.S. Metropolitano Central"/>
    <n v="18"/>
    <s v="HOMBRES"/>
    <n v="270107"/>
    <s v="Atenciones médicas"/>
    <n v="270107005"/>
    <s v="Otra violencia"/>
    <n v="176"/>
    <n v="2012"/>
  </r>
  <r>
    <x v="6"/>
    <x v="6"/>
    <s v="S.S. Metropolitano Central"/>
    <n v="18"/>
    <s v="MUJERES"/>
    <n v="270107"/>
    <s v="Atenciones médicas"/>
    <n v="270107005"/>
    <s v="Otra violencia"/>
    <n v="246"/>
    <n v="2012"/>
  </r>
  <r>
    <x v="6"/>
    <x v="6"/>
    <s v="S.S. Metropolitano Norte"/>
    <n v="19"/>
    <s v="HOMBRES"/>
    <n v="270107"/>
    <s v="Atenciones médicas"/>
    <n v="270107004"/>
    <s v="Abuso Sexual"/>
    <n v="14"/>
    <n v="2012"/>
  </r>
  <r>
    <x v="6"/>
    <x v="6"/>
    <s v="S.S. Metropolitano Norte"/>
    <n v="19"/>
    <s v="MUJERES"/>
    <n v="270107"/>
    <s v="Atenciones médicas"/>
    <n v="270107004"/>
    <s v="Abuso Sexual"/>
    <n v="18"/>
    <n v="2012"/>
  </r>
  <r>
    <x v="6"/>
    <x v="6"/>
    <s v="S.S. Metropolitano Norte"/>
    <n v="19"/>
    <s v="HOMBRES"/>
    <n v="270107"/>
    <s v="Atenciones médicas"/>
    <n v="270107001"/>
    <s v="Atención por violación (con entrega de anticoncepción de emergencia)"/>
    <n v="0"/>
    <n v="2012"/>
  </r>
  <r>
    <x v="6"/>
    <x v="6"/>
    <s v="S.S. Metropolitano Norte"/>
    <n v="19"/>
    <s v="MUJERES"/>
    <n v="270107"/>
    <s v="Atenciones médicas"/>
    <n v="270107001"/>
    <s v="Atención por violación (con entrega de anticoncepción de emergencia)"/>
    <n v="357"/>
    <n v="2012"/>
  </r>
  <r>
    <x v="6"/>
    <x v="6"/>
    <s v="S.S. Metropolitano Norte"/>
    <n v="19"/>
    <s v="HOMBRES"/>
    <n v="270107"/>
    <s v="Atenciones médicas"/>
    <n v="270107002"/>
    <s v="Atención por violación (sin entrega de anticoncepción de emergencia )"/>
    <n v="0"/>
    <n v="2012"/>
  </r>
  <r>
    <x v="6"/>
    <x v="6"/>
    <s v="S.S. Metropolitano Norte"/>
    <n v="19"/>
    <s v="MUJERES"/>
    <n v="270107"/>
    <s v="Atenciones médicas"/>
    <n v="270107002"/>
    <s v="Atención por violación (sin entrega de anticoncepción de emergencia )"/>
    <n v="1"/>
    <n v="2012"/>
  </r>
  <r>
    <x v="6"/>
    <x v="6"/>
    <s v="S.S. Metropolitano Norte"/>
    <n v="19"/>
    <s v="HOMBRES"/>
    <n v="270107"/>
    <s v="Atenciones médicas"/>
    <n v="270107005"/>
    <s v="Otra violencia"/>
    <n v="1399"/>
    <n v="2012"/>
  </r>
  <r>
    <x v="6"/>
    <x v="6"/>
    <s v="S.S. Metropolitano Norte"/>
    <n v="19"/>
    <s v="MUJERES"/>
    <n v="270107"/>
    <s v="Atenciones médicas"/>
    <n v="270107005"/>
    <s v="Otra violencia"/>
    <n v="1414"/>
    <n v="2012"/>
  </r>
  <r>
    <x v="6"/>
    <x v="6"/>
    <s v="S.S. Metropolitano Occidente"/>
    <n v="20"/>
    <s v="HOMBRES"/>
    <n v="270107"/>
    <s v="Atenciones médicas"/>
    <n v="270107004"/>
    <s v="Abuso Sexual"/>
    <n v="7"/>
    <n v="2012"/>
  </r>
  <r>
    <x v="6"/>
    <x v="6"/>
    <s v="S.S. Metropolitano Occidente"/>
    <n v="20"/>
    <s v="MUJERES"/>
    <n v="270107"/>
    <s v="Atenciones médicas"/>
    <n v="270107004"/>
    <s v="Abuso Sexual"/>
    <n v="28"/>
    <n v="2012"/>
  </r>
  <r>
    <x v="6"/>
    <x v="6"/>
    <s v="S.S. Metropolitano Occidente"/>
    <n v="20"/>
    <s v="HOMBRES"/>
    <n v="270107"/>
    <s v="Atenciones médicas"/>
    <n v="270107001"/>
    <s v="Atención por violación (con entrega de anticoncepción de emergencia)"/>
    <n v="0"/>
    <n v="2012"/>
  </r>
  <r>
    <x v="6"/>
    <x v="6"/>
    <s v="S.S. Metropolitano Occidente"/>
    <n v="20"/>
    <s v="MUJERES"/>
    <n v="270107"/>
    <s v="Atenciones médicas"/>
    <n v="270107001"/>
    <s v="Atención por violación (con entrega de anticoncepción de emergencia)"/>
    <n v="3"/>
    <n v="2012"/>
  </r>
  <r>
    <x v="6"/>
    <x v="6"/>
    <s v="S.S. Metropolitano Occidente"/>
    <n v="20"/>
    <s v="HOMBRES"/>
    <n v="270107"/>
    <s v="Atenciones médicas"/>
    <n v="270107002"/>
    <s v="Atención por violación (sin entrega de anticoncepción de emergencia )"/>
    <n v="1"/>
    <n v="2012"/>
  </r>
  <r>
    <x v="6"/>
    <x v="6"/>
    <s v="S.S. Metropolitano Occidente"/>
    <n v="20"/>
    <s v="MUJERES"/>
    <n v="270107"/>
    <s v="Atenciones médicas"/>
    <n v="270107002"/>
    <s v="Atención por violación (sin entrega de anticoncepción de emergencia )"/>
    <n v="1"/>
    <n v="2012"/>
  </r>
  <r>
    <x v="6"/>
    <x v="6"/>
    <s v="S.S. Metropolitano Occidente"/>
    <n v="20"/>
    <s v="HOMBRES"/>
    <n v="270107"/>
    <s v="Atenciones médicas"/>
    <n v="270107005"/>
    <s v="Otra violencia"/>
    <n v="3400"/>
    <n v="2012"/>
  </r>
  <r>
    <x v="6"/>
    <x v="6"/>
    <s v="S.S. Metropolitano Occidente"/>
    <n v="20"/>
    <s v="MUJERES"/>
    <n v="270107"/>
    <s v="Atenciones médicas"/>
    <n v="270107005"/>
    <s v="Otra violencia"/>
    <n v="2161"/>
    <n v="2012"/>
  </r>
  <r>
    <x v="6"/>
    <x v="6"/>
    <s v="S.S. Metropolitano Oriente"/>
    <n v="21"/>
    <s v="HOMBRES"/>
    <n v="270107"/>
    <s v="Atenciones médicas"/>
    <n v="270107005"/>
    <s v="Otra violencia"/>
    <n v="77"/>
    <n v="2012"/>
  </r>
  <r>
    <x v="6"/>
    <x v="6"/>
    <s v="S.S. Metropolitano Oriente"/>
    <n v="21"/>
    <s v="MUJERES"/>
    <n v="270107"/>
    <s v="Atenciones médicas"/>
    <n v="270107005"/>
    <s v="Otra violencia"/>
    <n v="127"/>
    <n v="2012"/>
  </r>
  <r>
    <x v="6"/>
    <x v="6"/>
    <s v="S.S. Metropolitano Sur"/>
    <n v="22"/>
    <s v="HOMBRES"/>
    <n v="270107"/>
    <s v="Atenciones médicas"/>
    <n v="270107004"/>
    <s v="Abuso Sexual"/>
    <n v="15"/>
    <n v="2012"/>
  </r>
  <r>
    <x v="6"/>
    <x v="6"/>
    <s v="S.S. Metropolitano Sur"/>
    <n v="22"/>
    <s v="MUJERES"/>
    <n v="270107"/>
    <s v="Atenciones médicas"/>
    <n v="270107004"/>
    <s v="Abuso Sexual"/>
    <n v="43"/>
    <n v="2012"/>
  </r>
  <r>
    <x v="6"/>
    <x v="6"/>
    <s v="S.S. Metropolitano Sur"/>
    <n v="22"/>
    <s v="HOMBRES"/>
    <n v="270107"/>
    <s v="Atenciones médicas"/>
    <n v="270107001"/>
    <s v="Atención por violación (con entrega de anticoncepción de emergencia)"/>
    <n v="0"/>
    <n v="2012"/>
  </r>
  <r>
    <x v="6"/>
    <x v="6"/>
    <s v="S.S. Metropolitano Sur"/>
    <n v="22"/>
    <s v="MUJERES"/>
    <n v="270107"/>
    <s v="Atenciones médicas"/>
    <n v="270107001"/>
    <s v="Atención por violación (con entrega de anticoncepción de emergencia)"/>
    <n v="3"/>
    <n v="2012"/>
  </r>
  <r>
    <x v="6"/>
    <x v="6"/>
    <s v="S.S. Metropolitano Sur"/>
    <n v="22"/>
    <s v="HOMBRES"/>
    <n v="270107"/>
    <s v="Atenciones médicas"/>
    <n v="270107002"/>
    <s v="Atención por violación (sin entrega de anticoncepción de emergencia )"/>
    <n v="0"/>
    <n v="2012"/>
  </r>
  <r>
    <x v="6"/>
    <x v="6"/>
    <s v="S.S. Metropolitano Sur"/>
    <n v="22"/>
    <s v="MUJERES"/>
    <n v="270107"/>
    <s v="Atenciones médicas"/>
    <n v="270107002"/>
    <s v="Atención por violación (sin entrega de anticoncepción de emergencia )"/>
    <n v="2"/>
    <n v="2012"/>
  </r>
  <r>
    <x v="6"/>
    <x v="6"/>
    <s v="S.S. Metropolitano Sur"/>
    <n v="22"/>
    <s v="HOMBRES"/>
    <n v="270107"/>
    <s v="Atenciones médicas"/>
    <n v="270107005"/>
    <s v="Otra violencia"/>
    <n v="1080"/>
    <n v="2012"/>
  </r>
  <r>
    <x v="6"/>
    <x v="6"/>
    <s v="S.S. Metropolitano Sur"/>
    <n v="22"/>
    <s v="MUJERES"/>
    <n v="270107"/>
    <s v="Atenciones médicas"/>
    <n v="270107005"/>
    <s v="Otra violencia"/>
    <n v="1265"/>
    <n v="2012"/>
  </r>
  <r>
    <x v="6"/>
    <x v="6"/>
    <s v="S.S. Metropolitano Sur Oriente"/>
    <n v="23"/>
    <s v="HOMBRES"/>
    <n v="270107"/>
    <s v="Atenciones médicas"/>
    <n v="270107004"/>
    <s v="Abuso Sexual"/>
    <n v="2"/>
    <n v="2012"/>
  </r>
  <r>
    <x v="6"/>
    <x v="6"/>
    <s v="S.S. Metropolitano Sur Oriente"/>
    <n v="23"/>
    <s v="MUJERES"/>
    <n v="270107"/>
    <s v="Atenciones médicas"/>
    <n v="270107004"/>
    <s v="Abuso Sexual"/>
    <n v="7"/>
    <n v="2012"/>
  </r>
  <r>
    <x v="6"/>
    <x v="6"/>
    <s v="S.S. Metropolitano Sur Oriente"/>
    <n v="23"/>
    <s v="HOMBRES"/>
    <n v="270107"/>
    <s v="Atenciones médicas"/>
    <n v="270107002"/>
    <s v="Atención por violación (sin entrega de anticoncepción de emergencia )"/>
    <n v="0"/>
    <n v="2012"/>
  </r>
  <r>
    <x v="6"/>
    <x v="6"/>
    <s v="S.S. Metropolitano Sur Oriente"/>
    <n v="23"/>
    <s v="MUJERES"/>
    <n v="270107"/>
    <s v="Atenciones médicas"/>
    <n v="270107002"/>
    <s v="Atención por violación (sin entrega de anticoncepción de emergencia )"/>
    <n v="2"/>
    <n v="2012"/>
  </r>
  <r>
    <x v="6"/>
    <x v="6"/>
    <s v="S.S. Metropolitano Sur Oriente"/>
    <n v="23"/>
    <s v="HOMBRES"/>
    <n v="270107"/>
    <s v="Atenciones médicas"/>
    <n v="270107005"/>
    <s v="Otra violencia"/>
    <n v="1124"/>
    <n v="2012"/>
  </r>
  <r>
    <x v="6"/>
    <x v="6"/>
    <s v="S.S. Metropolitano Sur Oriente"/>
    <n v="23"/>
    <s v="MUJERES"/>
    <n v="270107"/>
    <s v="Atenciones médicas"/>
    <n v="270107005"/>
    <s v="Otra violencia"/>
    <n v="917"/>
    <n v="2012"/>
  </r>
  <r>
    <x v="14"/>
    <x v="14"/>
    <s v="S.S. Aisén"/>
    <n v="2"/>
    <s v="HOMBRES"/>
    <n v="270107"/>
    <s v="Atenciones médicas"/>
    <n v="270107004"/>
    <s v="Abuso Sexual"/>
    <n v="0"/>
    <n v="2013"/>
  </r>
  <r>
    <x v="14"/>
    <x v="14"/>
    <s v="S.S. Aisén"/>
    <n v="2"/>
    <s v="MUJERES"/>
    <n v="270107"/>
    <s v="Atenciones médicas"/>
    <n v="270107004"/>
    <s v="Abuso Sexual"/>
    <n v="1"/>
    <n v="2013"/>
  </r>
  <r>
    <x v="14"/>
    <x v="14"/>
    <s v="S.S. Aisén"/>
    <n v="2"/>
    <s v="HOMBRES"/>
    <n v="270107"/>
    <s v="Atenciones médicas"/>
    <n v="270107005"/>
    <s v="Otra violencia"/>
    <n v="0"/>
    <n v="2013"/>
  </r>
  <r>
    <x v="14"/>
    <x v="14"/>
    <s v="S.S. Aisén"/>
    <n v="2"/>
    <s v="MUJERES"/>
    <n v="270107"/>
    <s v="Atenciones médicas"/>
    <n v="270107005"/>
    <s v="Otra violencia"/>
    <n v="7"/>
    <n v="2013"/>
  </r>
  <r>
    <x v="2"/>
    <x v="2"/>
    <s v="S.S. Antofagasta"/>
    <n v="3"/>
    <s v="HOMBRES"/>
    <n v="270107"/>
    <s v="Atenciones médicas"/>
    <n v="270107004"/>
    <s v="Abuso Sexual"/>
    <n v="0"/>
    <n v="2013"/>
  </r>
  <r>
    <x v="2"/>
    <x v="2"/>
    <s v="S.S. Antofagasta"/>
    <n v="3"/>
    <s v="MUJERES"/>
    <n v="270107"/>
    <s v="Atenciones médicas"/>
    <n v="270107004"/>
    <s v="Abuso Sexual"/>
    <n v="3"/>
    <n v="2013"/>
  </r>
  <r>
    <x v="2"/>
    <x v="2"/>
    <s v="S.S. Antofagasta"/>
    <n v="3"/>
    <s v="HOMBRES"/>
    <n v="270107"/>
    <s v="Atenciones médicas"/>
    <n v="270107001"/>
    <s v="Atención por violación (con entrega de anticoncepción de emergencia)"/>
    <n v="0"/>
    <n v="2013"/>
  </r>
  <r>
    <x v="2"/>
    <x v="2"/>
    <s v="S.S. Antofagasta"/>
    <n v="3"/>
    <s v="MUJERES"/>
    <n v="270107"/>
    <s v="Atenciones médicas"/>
    <n v="270107001"/>
    <s v="Atención por violación (con entrega de anticoncepción de emergencia)"/>
    <n v="0"/>
    <n v="2013"/>
  </r>
  <r>
    <x v="2"/>
    <x v="2"/>
    <s v="S.S. Antofagasta"/>
    <n v="3"/>
    <s v="HOMBRES"/>
    <n v="270107"/>
    <s v="Atenciones médicas"/>
    <n v="270107002"/>
    <s v="Atención por violación (sin entrega de anticoncepción de emergencia )"/>
    <n v="0"/>
    <n v="2013"/>
  </r>
  <r>
    <x v="2"/>
    <x v="2"/>
    <s v="S.S. Antofagasta"/>
    <n v="3"/>
    <s v="MUJERES"/>
    <n v="270107"/>
    <s v="Atenciones médicas"/>
    <n v="270107002"/>
    <s v="Atención por violación (sin entrega de anticoncepción de emergencia )"/>
    <n v="0"/>
    <n v="2013"/>
  </r>
  <r>
    <x v="2"/>
    <x v="2"/>
    <s v="S.S. Antofagasta"/>
    <n v="3"/>
    <s v="HOMBRES"/>
    <n v="270107"/>
    <s v="Atenciones médicas"/>
    <n v="270107003"/>
    <s v="Estupro"/>
    <n v="0"/>
    <n v="2013"/>
  </r>
  <r>
    <x v="2"/>
    <x v="2"/>
    <s v="S.S. Antofagasta"/>
    <n v="3"/>
    <s v="MUJERES"/>
    <n v="270107"/>
    <s v="Atenciones médicas"/>
    <n v="270107003"/>
    <s v="Estupro"/>
    <n v="0"/>
    <n v="2013"/>
  </r>
  <r>
    <x v="2"/>
    <x v="2"/>
    <s v="S.S. Antofagasta"/>
    <n v="3"/>
    <s v="HOMBRES"/>
    <n v="270107"/>
    <s v="Atenciones médicas"/>
    <n v="270107005"/>
    <s v="Otra violencia"/>
    <n v="905"/>
    <n v="2013"/>
  </r>
  <r>
    <x v="2"/>
    <x v="2"/>
    <s v="S.S. Antofagasta"/>
    <n v="3"/>
    <s v="MUJERES"/>
    <n v="270107"/>
    <s v="Atenciones médicas"/>
    <n v="270107005"/>
    <s v="Otra violencia"/>
    <n v="780"/>
    <n v="2013"/>
  </r>
  <r>
    <x v="0"/>
    <x v="0"/>
    <s v="S.S. Arica"/>
    <n v="7"/>
    <s v="HOMBRES"/>
    <n v="270107"/>
    <s v="Atenciones médicas"/>
    <n v="270107004"/>
    <s v="Abuso Sexual"/>
    <n v="0"/>
    <n v="2013"/>
  </r>
  <r>
    <x v="0"/>
    <x v="0"/>
    <s v="S.S. Arica"/>
    <n v="7"/>
    <s v="MUJERES"/>
    <n v="270107"/>
    <s v="Atenciones médicas"/>
    <n v="270107004"/>
    <s v="Abuso Sexual"/>
    <n v="51"/>
    <n v="2013"/>
  </r>
  <r>
    <x v="0"/>
    <x v="0"/>
    <s v="S.S. Arica"/>
    <n v="7"/>
    <s v="HOMBRES"/>
    <n v="270107"/>
    <s v="Atenciones médicas"/>
    <n v="270107001"/>
    <s v="Atención por violación (con entrega de anticoncepción de emergencia)"/>
    <n v="0"/>
    <n v="2013"/>
  </r>
  <r>
    <x v="0"/>
    <x v="0"/>
    <s v="S.S. Arica"/>
    <n v="7"/>
    <s v="MUJERES"/>
    <n v="270107"/>
    <s v="Atenciones médicas"/>
    <n v="270107001"/>
    <s v="Atención por violación (con entrega de anticoncepción de emergencia)"/>
    <n v="15"/>
    <n v="2013"/>
  </r>
  <r>
    <x v="0"/>
    <x v="0"/>
    <s v="S.S. Arica"/>
    <n v="7"/>
    <s v="HOMBRES"/>
    <n v="270107"/>
    <s v="Atenciones médicas"/>
    <n v="270107002"/>
    <s v="Atención por violación (sin entrega de anticoncepción de emergencia )"/>
    <n v="0"/>
    <n v="2013"/>
  </r>
  <r>
    <x v="0"/>
    <x v="0"/>
    <s v="S.S. Arica"/>
    <n v="7"/>
    <s v="MUJERES"/>
    <n v="270107"/>
    <s v="Atenciones médicas"/>
    <n v="270107002"/>
    <s v="Atención por violación (sin entrega de anticoncepción de emergencia )"/>
    <n v="11"/>
    <n v="2013"/>
  </r>
  <r>
    <x v="0"/>
    <x v="0"/>
    <s v="S.S. Arica"/>
    <n v="7"/>
    <s v="HOMBRES"/>
    <n v="270107"/>
    <s v="Atenciones médicas"/>
    <n v="270107005"/>
    <s v="Otra violencia"/>
    <n v="0"/>
    <n v="2013"/>
  </r>
  <r>
    <x v="0"/>
    <x v="0"/>
    <s v="S.S. Arica"/>
    <n v="7"/>
    <s v="MUJERES"/>
    <n v="270107"/>
    <s v="Atenciones médicas"/>
    <n v="270107005"/>
    <s v="Otra violencia"/>
    <n v="5"/>
    <n v="2013"/>
  </r>
  <r>
    <x v="3"/>
    <x v="3"/>
    <s v="S.S. Atacama"/>
    <n v="8"/>
    <s v="HOMBRES"/>
    <n v="270107"/>
    <s v="Atenciones médicas"/>
    <n v="270107001"/>
    <s v="Atención por violación (con entrega de anticoncepción de emergencia)"/>
    <n v="0"/>
    <n v="2013"/>
  </r>
  <r>
    <x v="3"/>
    <x v="3"/>
    <s v="S.S. Atacama"/>
    <n v="8"/>
    <s v="MUJERES"/>
    <n v="270107"/>
    <s v="Atenciones médicas"/>
    <n v="270107001"/>
    <s v="Atención por violación (con entrega de anticoncepción de emergencia)"/>
    <n v="2"/>
    <n v="2013"/>
  </r>
  <r>
    <x v="3"/>
    <x v="3"/>
    <s v="S.S. Atacama"/>
    <n v="8"/>
    <s v="HOMBRES"/>
    <n v="270107"/>
    <s v="Atenciones médicas"/>
    <n v="270107002"/>
    <s v="Atención por violación (sin entrega de anticoncepción de emergencia )"/>
    <n v="0"/>
    <n v="2013"/>
  </r>
  <r>
    <x v="3"/>
    <x v="3"/>
    <s v="S.S. Atacama"/>
    <n v="8"/>
    <s v="MUJERES"/>
    <n v="270107"/>
    <s v="Atenciones médicas"/>
    <n v="270107002"/>
    <s v="Atención por violación (sin entrega de anticoncepción de emergencia )"/>
    <n v="5"/>
    <n v="2013"/>
  </r>
  <r>
    <x v="3"/>
    <x v="3"/>
    <s v="S.S. Atacama"/>
    <n v="8"/>
    <s v="HOMBRES"/>
    <n v="270107"/>
    <s v="Atenciones médicas"/>
    <n v="270107003"/>
    <s v="Estupro"/>
    <n v="1"/>
    <n v="2013"/>
  </r>
  <r>
    <x v="3"/>
    <x v="3"/>
    <s v="S.S. Atacama"/>
    <n v="8"/>
    <s v="MUJERES"/>
    <n v="270107"/>
    <s v="Atenciones médicas"/>
    <n v="270107003"/>
    <s v="Estupro"/>
    <n v="0"/>
    <n v="2013"/>
  </r>
  <r>
    <x v="3"/>
    <x v="3"/>
    <s v="S.S. Atacama"/>
    <n v="8"/>
    <s v="HOMBRES"/>
    <n v="270107"/>
    <s v="Atenciones médicas"/>
    <n v="270107005"/>
    <s v="Otra violencia"/>
    <n v="272"/>
    <n v="2013"/>
  </r>
  <r>
    <x v="3"/>
    <x v="3"/>
    <s v="S.S. Atacama"/>
    <n v="8"/>
    <s v="MUJERES"/>
    <n v="270107"/>
    <s v="Atenciones médicas"/>
    <n v="270107005"/>
    <s v="Otra violencia"/>
    <n v="482"/>
    <n v="2013"/>
  </r>
  <r>
    <x v="4"/>
    <x v="4"/>
    <s v="S.S. Coquimbo"/>
    <n v="12"/>
    <s v="HOMBRES"/>
    <n v="270107"/>
    <s v="Atenciones médicas"/>
    <n v="270107004"/>
    <s v="Abuso Sexual"/>
    <n v="6"/>
    <n v="2013"/>
  </r>
  <r>
    <x v="4"/>
    <x v="4"/>
    <s v="S.S. Coquimbo"/>
    <n v="12"/>
    <s v="MUJERES"/>
    <n v="270107"/>
    <s v="Atenciones médicas"/>
    <n v="270107004"/>
    <s v="Abuso Sexual"/>
    <n v="18"/>
    <n v="2013"/>
  </r>
  <r>
    <x v="4"/>
    <x v="4"/>
    <s v="S.S. Coquimbo"/>
    <n v="12"/>
    <s v="HOMBRES"/>
    <n v="270107"/>
    <s v="Atenciones médicas"/>
    <n v="270107001"/>
    <s v="Atención por violación (con entrega de anticoncepción de emergencia)"/>
    <n v="0"/>
    <n v="2013"/>
  </r>
  <r>
    <x v="4"/>
    <x v="4"/>
    <s v="S.S. Coquimbo"/>
    <n v="12"/>
    <s v="MUJERES"/>
    <n v="270107"/>
    <s v="Atenciones médicas"/>
    <n v="270107001"/>
    <s v="Atención por violación (con entrega de anticoncepción de emergencia)"/>
    <n v="28"/>
    <n v="2013"/>
  </r>
  <r>
    <x v="4"/>
    <x v="4"/>
    <s v="S.S. Coquimbo"/>
    <n v="12"/>
    <s v="HOMBRES"/>
    <n v="270107"/>
    <s v="Atenciones médicas"/>
    <n v="270107002"/>
    <s v="Atención por violación (sin entrega de anticoncepción de emergencia )"/>
    <n v="2"/>
    <n v="2013"/>
  </r>
  <r>
    <x v="4"/>
    <x v="4"/>
    <s v="S.S. Coquimbo"/>
    <n v="12"/>
    <s v="MUJERES"/>
    <n v="270107"/>
    <s v="Atenciones médicas"/>
    <n v="270107002"/>
    <s v="Atención por violación (sin entrega de anticoncepción de emergencia )"/>
    <n v="16"/>
    <n v="2013"/>
  </r>
  <r>
    <x v="4"/>
    <x v="4"/>
    <s v="S.S. Coquimbo"/>
    <n v="12"/>
    <s v="HOMBRES"/>
    <n v="270107"/>
    <s v="Atenciones médicas"/>
    <n v="270107003"/>
    <s v="Estupro"/>
    <n v="0"/>
    <n v="2013"/>
  </r>
  <r>
    <x v="4"/>
    <x v="4"/>
    <s v="S.S. Coquimbo"/>
    <n v="12"/>
    <s v="MUJERES"/>
    <n v="270107"/>
    <s v="Atenciones médicas"/>
    <n v="270107003"/>
    <s v="Estupro"/>
    <n v="3"/>
    <n v="2013"/>
  </r>
  <r>
    <x v="4"/>
    <x v="4"/>
    <s v="S.S. Coquimbo"/>
    <n v="12"/>
    <s v="HOMBRES"/>
    <n v="270107"/>
    <s v="Atenciones médicas"/>
    <n v="270107005"/>
    <s v="Otra violencia"/>
    <n v="180"/>
    <n v="2013"/>
  </r>
  <r>
    <x v="4"/>
    <x v="4"/>
    <s v="S.S. Coquimbo"/>
    <n v="12"/>
    <s v="MUJERES"/>
    <n v="270107"/>
    <s v="Atenciones médicas"/>
    <n v="270107005"/>
    <s v="Otra violencia"/>
    <n v="341"/>
    <n v="2013"/>
  </r>
  <r>
    <x v="11"/>
    <x v="11"/>
    <s v="S.S. Araucanía Norte"/>
    <n v="4"/>
    <s v="HOMBRES"/>
    <n v="270107"/>
    <s v="Atenciones médicas"/>
    <n v="270107004"/>
    <s v="Abuso Sexual"/>
    <n v="2"/>
    <n v="2013"/>
  </r>
  <r>
    <x v="11"/>
    <x v="11"/>
    <s v="S.S. Araucanía Norte"/>
    <n v="4"/>
    <s v="MUJERES"/>
    <n v="270107"/>
    <s v="Atenciones médicas"/>
    <n v="270107004"/>
    <s v="Abuso Sexual"/>
    <n v="12"/>
    <n v="2013"/>
  </r>
  <r>
    <x v="11"/>
    <x v="11"/>
    <s v="S.S. Araucanía Norte"/>
    <n v="4"/>
    <s v="HOMBRES"/>
    <n v="270107"/>
    <s v="Atenciones médicas"/>
    <n v="270107001"/>
    <s v="Atención por violación (con entrega de anticoncepción de emergencia)"/>
    <n v="0"/>
    <n v="2013"/>
  </r>
  <r>
    <x v="11"/>
    <x v="11"/>
    <s v="S.S. Araucanía Norte"/>
    <n v="4"/>
    <s v="MUJERES"/>
    <n v="270107"/>
    <s v="Atenciones médicas"/>
    <n v="270107001"/>
    <s v="Atención por violación (con entrega de anticoncepción de emergencia)"/>
    <n v="9"/>
    <n v="2013"/>
  </r>
  <r>
    <x v="11"/>
    <x v="11"/>
    <s v="S.S. Araucanía Norte"/>
    <n v="4"/>
    <s v="HOMBRES"/>
    <n v="270107"/>
    <s v="Atenciones médicas"/>
    <n v="270107002"/>
    <s v="Atención por violación (sin entrega de anticoncepción de emergencia )"/>
    <n v="1"/>
    <n v="2013"/>
  </r>
  <r>
    <x v="11"/>
    <x v="11"/>
    <s v="S.S. Araucanía Norte"/>
    <n v="4"/>
    <s v="MUJERES"/>
    <n v="270107"/>
    <s v="Atenciones médicas"/>
    <n v="270107002"/>
    <s v="Atención por violación (sin entrega de anticoncepción de emergencia )"/>
    <n v="2"/>
    <n v="2013"/>
  </r>
  <r>
    <x v="11"/>
    <x v="11"/>
    <s v="S.S. Araucanía Norte"/>
    <n v="4"/>
    <s v="HOMBRES"/>
    <n v="270107"/>
    <s v="Atenciones médicas"/>
    <n v="270107005"/>
    <s v="Otra violencia"/>
    <n v="72"/>
    <n v="2013"/>
  </r>
  <r>
    <x v="11"/>
    <x v="11"/>
    <s v="S.S. Araucanía Norte"/>
    <n v="4"/>
    <s v="MUJERES"/>
    <n v="270107"/>
    <s v="Atenciones médicas"/>
    <n v="270107005"/>
    <s v="Otra violencia"/>
    <n v="158"/>
    <n v="2013"/>
  </r>
  <r>
    <x v="11"/>
    <x v="11"/>
    <s v="S.S. Araucanía Sur"/>
    <n v="5"/>
    <s v="HOMBRES"/>
    <n v="270107"/>
    <s v="Atenciones médicas"/>
    <n v="270107004"/>
    <s v="Abuso Sexual"/>
    <n v="1"/>
    <n v="2013"/>
  </r>
  <r>
    <x v="11"/>
    <x v="11"/>
    <s v="S.S. Araucanía Sur"/>
    <n v="5"/>
    <s v="MUJERES"/>
    <n v="270107"/>
    <s v="Atenciones médicas"/>
    <n v="270107004"/>
    <s v="Abuso Sexual"/>
    <n v="31"/>
    <n v="2013"/>
  </r>
  <r>
    <x v="11"/>
    <x v="11"/>
    <s v="S.S. Araucanía Sur"/>
    <n v="5"/>
    <s v="HOMBRES"/>
    <n v="270107"/>
    <s v="Atenciones médicas"/>
    <n v="270107001"/>
    <s v="Atención por violación (con entrega de anticoncepción de emergencia)"/>
    <n v="0"/>
    <n v="2013"/>
  </r>
  <r>
    <x v="11"/>
    <x v="11"/>
    <s v="S.S. Araucanía Sur"/>
    <n v="5"/>
    <s v="MUJERES"/>
    <n v="270107"/>
    <s v="Atenciones médicas"/>
    <n v="270107001"/>
    <s v="Atención por violación (con entrega de anticoncepción de emergencia)"/>
    <n v="27"/>
    <n v="2013"/>
  </r>
  <r>
    <x v="11"/>
    <x v="11"/>
    <s v="S.S. Araucanía Sur"/>
    <n v="5"/>
    <s v="HOMBRES"/>
    <n v="270107"/>
    <s v="Atenciones médicas"/>
    <n v="270107002"/>
    <s v="Atención por violación (sin entrega de anticoncepción de emergencia )"/>
    <n v="0"/>
    <n v="2013"/>
  </r>
  <r>
    <x v="11"/>
    <x v="11"/>
    <s v="S.S. Araucanía Sur"/>
    <n v="5"/>
    <s v="MUJERES"/>
    <n v="270107"/>
    <s v="Atenciones médicas"/>
    <n v="270107002"/>
    <s v="Atención por violación (sin entrega de anticoncepción de emergencia )"/>
    <n v="40"/>
    <n v="2013"/>
  </r>
  <r>
    <x v="11"/>
    <x v="11"/>
    <s v="S.S. Araucanía Sur"/>
    <n v="5"/>
    <s v="HOMBRES"/>
    <n v="270107"/>
    <s v="Atenciones médicas"/>
    <n v="270107003"/>
    <s v="Estupro"/>
    <n v="0"/>
    <n v="2013"/>
  </r>
  <r>
    <x v="11"/>
    <x v="11"/>
    <s v="S.S. Araucanía Sur"/>
    <n v="5"/>
    <s v="MUJERES"/>
    <n v="270107"/>
    <s v="Atenciones médicas"/>
    <n v="270107003"/>
    <s v="Estupro"/>
    <n v="3"/>
    <n v="2013"/>
  </r>
  <r>
    <x v="11"/>
    <x v="11"/>
    <s v="S.S. Araucanía Sur"/>
    <n v="5"/>
    <s v="HOMBRES"/>
    <n v="270107"/>
    <s v="Atenciones médicas"/>
    <n v="270107005"/>
    <s v="Otra violencia"/>
    <n v="169"/>
    <n v="2013"/>
  </r>
  <r>
    <x v="11"/>
    <x v="11"/>
    <s v="S.S. Araucanía Sur"/>
    <n v="5"/>
    <s v="MUJERES"/>
    <n v="270107"/>
    <s v="Atenciones médicas"/>
    <n v="270107005"/>
    <s v="Otra violencia"/>
    <n v="428"/>
    <n v="2013"/>
  </r>
  <r>
    <x v="13"/>
    <x v="13"/>
    <s v="S.S. Chiloé"/>
    <n v="10"/>
    <s v="HOMBRES"/>
    <n v="270107"/>
    <s v="Atenciones médicas"/>
    <n v="270107004"/>
    <s v="Abuso Sexual"/>
    <n v="4"/>
    <n v="2013"/>
  </r>
  <r>
    <x v="13"/>
    <x v="13"/>
    <s v="S.S. Chiloé"/>
    <n v="10"/>
    <s v="MUJERES"/>
    <n v="270107"/>
    <s v="Atenciones médicas"/>
    <n v="270107004"/>
    <s v="Abuso Sexual"/>
    <n v="33"/>
    <n v="2013"/>
  </r>
  <r>
    <x v="13"/>
    <x v="13"/>
    <s v="S.S. Chiloé"/>
    <n v="10"/>
    <s v="HOMBRES"/>
    <n v="270107"/>
    <s v="Atenciones médicas"/>
    <n v="270107001"/>
    <s v="Atención por violación (con entrega de anticoncepción de emergencia)"/>
    <n v="0"/>
    <n v="2013"/>
  </r>
  <r>
    <x v="13"/>
    <x v="13"/>
    <s v="S.S. Chiloé"/>
    <n v="10"/>
    <s v="MUJERES"/>
    <n v="270107"/>
    <s v="Atenciones médicas"/>
    <n v="270107001"/>
    <s v="Atención por violación (con entrega de anticoncepción de emergencia)"/>
    <n v="10"/>
    <n v="2013"/>
  </r>
  <r>
    <x v="13"/>
    <x v="13"/>
    <s v="S.S. Chiloé"/>
    <n v="10"/>
    <s v="HOMBRES"/>
    <n v="270107"/>
    <s v="Atenciones médicas"/>
    <n v="270107002"/>
    <s v="Atención por violación (sin entrega de anticoncepción de emergencia )"/>
    <n v="2"/>
    <n v="2013"/>
  </r>
  <r>
    <x v="13"/>
    <x v="13"/>
    <s v="S.S. Chiloé"/>
    <n v="10"/>
    <s v="MUJERES"/>
    <n v="270107"/>
    <s v="Atenciones médicas"/>
    <n v="270107002"/>
    <s v="Atención por violación (sin entrega de anticoncepción de emergencia )"/>
    <n v="14"/>
    <n v="2013"/>
  </r>
  <r>
    <x v="13"/>
    <x v="13"/>
    <s v="S.S. Chiloé"/>
    <n v="10"/>
    <s v="HOMBRES"/>
    <n v="270107"/>
    <s v="Atenciones médicas"/>
    <n v="270107003"/>
    <s v="Estupro"/>
    <n v="0"/>
    <n v="2013"/>
  </r>
  <r>
    <x v="13"/>
    <x v="13"/>
    <s v="S.S. Chiloé"/>
    <n v="10"/>
    <s v="MUJERES"/>
    <n v="270107"/>
    <s v="Atenciones médicas"/>
    <n v="270107003"/>
    <s v="Estupro"/>
    <n v="5"/>
    <n v="2013"/>
  </r>
  <r>
    <x v="13"/>
    <x v="13"/>
    <s v="S.S. Chiloé"/>
    <n v="10"/>
    <s v="HOMBRES"/>
    <n v="270107"/>
    <s v="Atenciones médicas"/>
    <n v="270107005"/>
    <s v="Otra violencia"/>
    <n v="137"/>
    <n v="2013"/>
  </r>
  <r>
    <x v="13"/>
    <x v="13"/>
    <s v="S.S. Chiloé"/>
    <n v="10"/>
    <s v="MUJERES"/>
    <n v="270107"/>
    <s v="Atenciones médicas"/>
    <n v="270107005"/>
    <s v="Otra violencia"/>
    <n v="188"/>
    <n v="2013"/>
  </r>
  <r>
    <x v="13"/>
    <x v="13"/>
    <s v="S.S. Del Reloncaví"/>
    <n v="15"/>
    <s v="HOMBRES"/>
    <n v="270107"/>
    <s v="Atenciones médicas"/>
    <n v="270107004"/>
    <s v="Abuso Sexual"/>
    <n v="4"/>
    <n v="2013"/>
  </r>
  <r>
    <x v="13"/>
    <x v="13"/>
    <s v="S.S. Del Reloncaví"/>
    <n v="15"/>
    <s v="MUJERES"/>
    <n v="270107"/>
    <s v="Atenciones médicas"/>
    <n v="270107004"/>
    <s v="Abuso Sexual"/>
    <n v="77"/>
    <n v="2013"/>
  </r>
  <r>
    <x v="13"/>
    <x v="13"/>
    <s v="S.S. Del Reloncaví"/>
    <n v="15"/>
    <s v="HOMBRES"/>
    <n v="270107"/>
    <s v="Atenciones médicas"/>
    <n v="270107001"/>
    <s v="Atención por violación (con entrega de anticoncepción de emergencia)"/>
    <n v="0"/>
    <n v="2013"/>
  </r>
  <r>
    <x v="13"/>
    <x v="13"/>
    <s v="S.S. Del Reloncaví"/>
    <n v="15"/>
    <s v="MUJERES"/>
    <n v="270107"/>
    <s v="Atenciones médicas"/>
    <n v="270107001"/>
    <s v="Atención por violación (con entrega de anticoncepción de emergencia)"/>
    <n v="36"/>
    <n v="2013"/>
  </r>
  <r>
    <x v="13"/>
    <x v="13"/>
    <s v="S.S. Del Reloncaví"/>
    <n v="15"/>
    <s v="HOMBRES"/>
    <n v="270107"/>
    <s v="Atenciones médicas"/>
    <n v="270107002"/>
    <s v="Atención por violación (sin entrega de anticoncepción de emergencia )"/>
    <n v="1"/>
    <n v="2013"/>
  </r>
  <r>
    <x v="13"/>
    <x v="13"/>
    <s v="S.S. Del Reloncaví"/>
    <n v="15"/>
    <s v="MUJERES"/>
    <n v="270107"/>
    <s v="Atenciones médicas"/>
    <n v="270107002"/>
    <s v="Atención por violación (sin entrega de anticoncepción de emergencia )"/>
    <n v="6"/>
    <n v="2013"/>
  </r>
  <r>
    <x v="13"/>
    <x v="13"/>
    <s v="S.S. Del Reloncaví"/>
    <n v="15"/>
    <s v="HOMBRES"/>
    <n v="270107"/>
    <s v="Atenciones médicas"/>
    <n v="270107003"/>
    <s v="Estupro"/>
    <n v="0"/>
    <n v="2013"/>
  </r>
  <r>
    <x v="13"/>
    <x v="13"/>
    <s v="S.S. Del Reloncaví"/>
    <n v="15"/>
    <s v="MUJERES"/>
    <n v="270107"/>
    <s v="Atenciones médicas"/>
    <n v="270107003"/>
    <s v="Estupro"/>
    <n v="2"/>
    <n v="2013"/>
  </r>
  <r>
    <x v="13"/>
    <x v="13"/>
    <s v="S.S. Del Reloncaví"/>
    <n v="15"/>
    <s v="HOMBRES"/>
    <n v="270107"/>
    <s v="Atenciones médicas"/>
    <n v="270107005"/>
    <s v="Otra violencia"/>
    <n v="246"/>
    <n v="2013"/>
  </r>
  <r>
    <x v="13"/>
    <x v="13"/>
    <s v="S.S. Del Reloncaví"/>
    <n v="15"/>
    <s v="MUJERES"/>
    <n v="270107"/>
    <s v="Atenciones médicas"/>
    <n v="270107005"/>
    <s v="Otra violencia"/>
    <n v="600"/>
    <n v="2013"/>
  </r>
  <r>
    <x v="13"/>
    <x v="13"/>
    <s v="S.S. Osorno"/>
    <n v="25"/>
    <s v="HOMBRES"/>
    <n v="270107"/>
    <s v="Atenciones médicas"/>
    <n v="270107004"/>
    <s v="Abuso Sexual"/>
    <n v="4"/>
    <n v="2013"/>
  </r>
  <r>
    <x v="13"/>
    <x v="13"/>
    <s v="S.S. Osorno"/>
    <n v="25"/>
    <s v="MUJERES"/>
    <n v="270107"/>
    <s v="Atenciones médicas"/>
    <n v="270107004"/>
    <s v="Abuso Sexual"/>
    <n v="43"/>
    <n v="2013"/>
  </r>
  <r>
    <x v="13"/>
    <x v="13"/>
    <s v="S.S. Osorno"/>
    <n v="25"/>
    <s v="HOMBRES"/>
    <n v="270107"/>
    <s v="Atenciones médicas"/>
    <n v="270107001"/>
    <s v="Atención por violación (con entrega de anticoncepción de emergencia)"/>
    <n v="0"/>
    <n v="2013"/>
  </r>
  <r>
    <x v="13"/>
    <x v="13"/>
    <s v="S.S. Osorno"/>
    <n v="25"/>
    <s v="MUJERES"/>
    <n v="270107"/>
    <s v="Atenciones médicas"/>
    <n v="270107001"/>
    <s v="Atención por violación (con entrega de anticoncepción de emergencia)"/>
    <n v="37"/>
    <n v="2013"/>
  </r>
  <r>
    <x v="13"/>
    <x v="13"/>
    <s v="S.S. Osorno"/>
    <n v="25"/>
    <s v="HOMBRES"/>
    <n v="270107"/>
    <s v="Atenciones médicas"/>
    <n v="270107002"/>
    <s v="Atención por violación (sin entrega de anticoncepción de emergencia )"/>
    <n v="0"/>
    <n v="2013"/>
  </r>
  <r>
    <x v="13"/>
    <x v="13"/>
    <s v="S.S. Osorno"/>
    <n v="25"/>
    <s v="MUJERES"/>
    <n v="270107"/>
    <s v="Atenciones médicas"/>
    <n v="270107002"/>
    <s v="Atención por violación (sin entrega de anticoncepción de emergencia )"/>
    <n v="1"/>
    <n v="2013"/>
  </r>
  <r>
    <x v="13"/>
    <x v="13"/>
    <s v="S.S. Osorno"/>
    <n v="25"/>
    <s v="HOMBRES"/>
    <n v="270107"/>
    <s v="Atenciones médicas"/>
    <n v="270107003"/>
    <s v="Estupro"/>
    <n v="0"/>
    <n v="2013"/>
  </r>
  <r>
    <x v="13"/>
    <x v="13"/>
    <s v="S.S. Osorno"/>
    <n v="25"/>
    <s v="MUJERES"/>
    <n v="270107"/>
    <s v="Atenciones médicas"/>
    <n v="270107003"/>
    <s v="Estupro"/>
    <n v="2"/>
    <n v="2013"/>
  </r>
  <r>
    <x v="13"/>
    <x v="13"/>
    <s v="S.S. Osorno"/>
    <n v="25"/>
    <s v="HOMBRES"/>
    <n v="270107"/>
    <s v="Atenciones médicas"/>
    <n v="270107005"/>
    <s v="Otra violencia"/>
    <n v="31"/>
    <n v="2013"/>
  </r>
  <r>
    <x v="13"/>
    <x v="13"/>
    <s v="S.S. Osorno"/>
    <n v="25"/>
    <s v="MUJERES"/>
    <n v="270107"/>
    <s v="Atenciones médicas"/>
    <n v="270107005"/>
    <s v="Otra violencia"/>
    <n v="78"/>
    <n v="2013"/>
  </r>
  <r>
    <x v="12"/>
    <x v="12"/>
    <s v="S.S. Valdivia"/>
    <n v="27"/>
    <s v="HOMBRES"/>
    <n v="270107"/>
    <s v="Atenciones médicas"/>
    <n v="270107004"/>
    <s v="Abuso Sexual"/>
    <n v="10"/>
    <n v="2013"/>
  </r>
  <r>
    <x v="12"/>
    <x v="12"/>
    <s v="S.S. Valdivia"/>
    <n v="27"/>
    <s v="MUJERES"/>
    <n v="270107"/>
    <s v="Atenciones médicas"/>
    <n v="270107004"/>
    <s v="Abuso Sexual"/>
    <n v="43"/>
    <n v="2013"/>
  </r>
  <r>
    <x v="12"/>
    <x v="12"/>
    <s v="S.S. Valdivia"/>
    <n v="27"/>
    <s v="HOMBRES"/>
    <n v="270107"/>
    <s v="Atenciones médicas"/>
    <n v="270107001"/>
    <s v="Atención por violación (con entrega de anticoncepción de emergencia)"/>
    <n v="0"/>
    <n v="2013"/>
  </r>
  <r>
    <x v="12"/>
    <x v="12"/>
    <s v="S.S. Valdivia"/>
    <n v="27"/>
    <s v="MUJERES"/>
    <n v="270107"/>
    <s v="Atenciones médicas"/>
    <n v="270107001"/>
    <s v="Atención por violación (con entrega de anticoncepción de emergencia)"/>
    <n v="26"/>
    <n v="2013"/>
  </r>
  <r>
    <x v="12"/>
    <x v="12"/>
    <s v="S.S. Valdivia"/>
    <n v="27"/>
    <s v="HOMBRES"/>
    <n v="270107"/>
    <s v="Atenciones médicas"/>
    <n v="270107002"/>
    <s v="Atención por violación (sin entrega de anticoncepción de emergencia )"/>
    <n v="2"/>
    <n v="2013"/>
  </r>
  <r>
    <x v="12"/>
    <x v="12"/>
    <s v="S.S. Valdivia"/>
    <n v="27"/>
    <s v="MUJERES"/>
    <n v="270107"/>
    <s v="Atenciones médicas"/>
    <n v="270107002"/>
    <s v="Atención por violación (sin entrega de anticoncepción de emergencia )"/>
    <n v="14"/>
    <n v="2013"/>
  </r>
  <r>
    <x v="12"/>
    <x v="12"/>
    <s v="S.S. Valdivia"/>
    <n v="27"/>
    <s v="HOMBRES"/>
    <n v="270107"/>
    <s v="Atenciones médicas"/>
    <n v="270107003"/>
    <s v="Estupro"/>
    <n v="0"/>
    <n v="2013"/>
  </r>
  <r>
    <x v="12"/>
    <x v="12"/>
    <s v="S.S. Valdivia"/>
    <n v="27"/>
    <s v="MUJERES"/>
    <n v="270107"/>
    <s v="Atenciones médicas"/>
    <n v="270107003"/>
    <s v="Estupro"/>
    <n v="3"/>
    <n v="2013"/>
  </r>
  <r>
    <x v="12"/>
    <x v="12"/>
    <s v="S.S. Valdivia"/>
    <n v="27"/>
    <s v="HOMBRES"/>
    <n v="270107"/>
    <s v="Atenciones médicas"/>
    <n v="270107005"/>
    <s v="Otra violencia"/>
    <n v="92"/>
    <n v="2013"/>
  </r>
  <r>
    <x v="12"/>
    <x v="12"/>
    <s v="S.S. Valdivia"/>
    <n v="27"/>
    <s v="MUJERES"/>
    <n v="270107"/>
    <s v="Atenciones médicas"/>
    <n v="270107005"/>
    <s v="Otra violencia"/>
    <n v="144"/>
    <n v="2013"/>
  </r>
  <r>
    <x v="15"/>
    <x v="15"/>
    <s v="S.S. Magallanes"/>
    <n v="17"/>
    <s v="HOMBRES"/>
    <n v="270107"/>
    <s v="Atenciones médicas"/>
    <n v="270107004"/>
    <s v="Abuso Sexual"/>
    <n v="1"/>
    <n v="2013"/>
  </r>
  <r>
    <x v="15"/>
    <x v="15"/>
    <s v="S.S. Magallanes"/>
    <n v="17"/>
    <s v="MUJERES"/>
    <n v="270107"/>
    <s v="Atenciones médicas"/>
    <n v="270107004"/>
    <s v="Abuso Sexual"/>
    <n v="23"/>
    <n v="2013"/>
  </r>
  <r>
    <x v="15"/>
    <x v="15"/>
    <s v="S.S. Magallanes"/>
    <n v="17"/>
    <s v="HOMBRES"/>
    <n v="270107"/>
    <s v="Atenciones médicas"/>
    <n v="270107001"/>
    <s v="Atención por violación (con entrega de anticoncepción de emergencia)"/>
    <n v="0"/>
    <n v="2013"/>
  </r>
  <r>
    <x v="15"/>
    <x v="15"/>
    <s v="S.S. Magallanes"/>
    <n v="17"/>
    <s v="MUJERES"/>
    <n v="270107"/>
    <s v="Atenciones médicas"/>
    <n v="270107001"/>
    <s v="Atención por violación (con entrega de anticoncepción de emergencia)"/>
    <n v="9"/>
    <n v="2013"/>
  </r>
  <r>
    <x v="15"/>
    <x v="15"/>
    <s v="S.S. Magallanes"/>
    <n v="17"/>
    <s v="HOMBRES"/>
    <n v="270107"/>
    <s v="Atenciones médicas"/>
    <n v="270107002"/>
    <s v="Atención por violación (sin entrega de anticoncepción de emergencia )"/>
    <n v="0"/>
    <n v="2013"/>
  </r>
  <r>
    <x v="15"/>
    <x v="15"/>
    <s v="S.S. Magallanes"/>
    <n v="17"/>
    <s v="MUJERES"/>
    <n v="270107"/>
    <s v="Atenciones médicas"/>
    <n v="270107002"/>
    <s v="Atención por violación (sin entrega de anticoncepción de emergencia )"/>
    <n v="14"/>
    <n v="2013"/>
  </r>
  <r>
    <x v="15"/>
    <x v="15"/>
    <s v="S.S. Magallanes"/>
    <n v="17"/>
    <s v="HOMBRES"/>
    <n v="270107"/>
    <s v="Atenciones médicas"/>
    <n v="270107003"/>
    <s v="Estupro"/>
    <n v="0"/>
    <n v="2013"/>
  </r>
  <r>
    <x v="15"/>
    <x v="15"/>
    <s v="S.S. Magallanes"/>
    <n v="17"/>
    <s v="MUJERES"/>
    <n v="270107"/>
    <s v="Atenciones médicas"/>
    <n v="270107003"/>
    <s v="Estupro"/>
    <n v="7"/>
    <n v="2013"/>
  </r>
  <r>
    <x v="15"/>
    <x v="15"/>
    <s v="S.S. Magallanes"/>
    <n v="17"/>
    <s v="HOMBRES"/>
    <n v="270107"/>
    <s v="Atenciones médicas"/>
    <n v="270107005"/>
    <s v="Otra violencia"/>
    <n v="37"/>
    <n v="2013"/>
  </r>
  <r>
    <x v="15"/>
    <x v="15"/>
    <s v="S.S. Magallanes"/>
    <n v="17"/>
    <s v="MUJERES"/>
    <n v="270107"/>
    <s v="Atenciones médicas"/>
    <n v="270107005"/>
    <s v="Otra violencia"/>
    <n v="140"/>
    <n v="2013"/>
  </r>
  <r>
    <x v="1"/>
    <x v="1"/>
    <s v="S.S. Iquique"/>
    <n v="16"/>
    <s v="HOMBRES"/>
    <n v="270107"/>
    <s v="Atenciones médicas"/>
    <n v="270107004"/>
    <s v="Abuso Sexual"/>
    <n v="39"/>
    <n v="2013"/>
  </r>
  <r>
    <x v="1"/>
    <x v="1"/>
    <s v="S.S. Iquique"/>
    <n v="16"/>
    <s v="MUJERES"/>
    <n v="270107"/>
    <s v="Atenciones médicas"/>
    <n v="270107004"/>
    <s v="Abuso Sexual"/>
    <n v="117"/>
    <n v="2013"/>
  </r>
  <r>
    <x v="1"/>
    <x v="1"/>
    <s v="S.S. Iquique"/>
    <n v="16"/>
    <s v="HOMBRES"/>
    <n v="270107"/>
    <s v="Atenciones médicas"/>
    <n v="270107001"/>
    <s v="Atención por violación (con entrega de anticoncepción de emergencia)"/>
    <n v="0"/>
    <n v="2013"/>
  </r>
  <r>
    <x v="1"/>
    <x v="1"/>
    <s v="S.S. Iquique"/>
    <n v="16"/>
    <s v="MUJERES"/>
    <n v="270107"/>
    <s v="Atenciones médicas"/>
    <n v="270107001"/>
    <s v="Atención por violación (con entrega de anticoncepción de emergencia)"/>
    <n v="17"/>
    <n v="2013"/>
  </r>
  <r>
    <x v="1"/>
    <x v="1"/>
    <s v="S.S. Iquique"/>
    <n v="16"/>
    <s v="HOMBRES"/>
    <n v="270107"/>
    <s v="Atenciones médicas"/>
    <n v="270107002"/>
    <s v="Atención por violación (sin entrega de anticoncepción de emergencia )"/>
    <n v="1"/>
    <n v="2013"/>
  </r>
  <r>
    <x v="1"/>
    <x v="1"/>
    <s v="S.S. Iquique"/>
    <n v="16"/>
    <s v="MUJERES"/>
    <n v="270107"/>
    <s v="Atenciones médicas"/>
    <n v="270107002"/>
    <s v="Atención por violación (sin entrega de anticoncepción de emergencia )"/>
    <n v="0"/>
    <n v="2013"/>
  </r>
  <r>
    <x v="1"/>
    <x v="1"/>
    <s v="S.S. Iquique"/>
    <n v="16"/>
    <s v="HOMBRES"/>
    <n v="270107"/>
    <s v="Atenciones médicas"/>
    <n v="270107005"/>
    <s v="Otra violencia"/>
    <n v="94"/>
    <n v="2013"/>
  </r>
  <r>
    <x v="1"/>
    <x v="1"/>
    <s v="S.S. Iquique"/>
    <n v="16"/>
    <s v="MUJERES"/>
    <n v="270107"/>
    <s v="Atenciones médicas"/>
    <n v="270107005"/>
    <s v="Otra violencia"/>
    <n v="264"/>
    <n v="2013"/>
  </r>
  <r>
    <x v="5"/>
    <x v="5"/>
    <s v="S.S. Aconcagua"/>
    <n v="1"/>
    <s v="HOMBRES"/>
    <n v="270107"/>
    <s v="Atenciones médicas"/>
    <n v="270107004"/>
    <s v="Abuso Sexual"/>
    <n v="2"/>
    <n v="2013"/>
  </r>
  <r>
    <x v="5"/>
    <x v="5"/>
    <s v="S.S. Aconcagua"/>
    <n v="1"/>
    <s v="MUJERES"/>
    <n v="270107"/>
    <s v="Atenciones médicas"/>
    <n v="270107004"/>
    <s v="Abuso Sexual"/>
    <n v="22"/>
    <n v="2013"/>
  </r>
  <r>
    <x v="5"/>
    <x v="5"/>
    <s v="S.S. Aconcagua"/>
    <n v="1"/>
    <s v="HOMBRES"/>
    <n v="270107"/>
    <s v="Atenciones médicas"/>
    <n v="270107001"/>
    <s v="Atención por violación (con entrega de anticoncepción de emergencia)"/>
    <n v="0"/>
    <n v="2013"/>
  </r>
  <r>
    <x v="5"/>
    <x v="5"/>
    <s v="S.S. Aconcagua"/>
    <n v="1"/>
    <s v="MUJERES"/>
    <n v="270107"/>
    <s v="Atenciones médicas"/>
    <n v="270107001"/>
    <s v="Atención por violación (con entrega de anticoncepción de emergencia)"/>
    <n v="8"/>
    <n v="2013"/>
  </r>
  <r>
    <x v="5"/>
    <x v="5"/>
    <s v="S.S. Aconcagua"/>
    <n v="1"/>
    <s v="HOMBRES"/>
    <n v="270107"/>
    <s v="Atenciones médicas"/>
    <n v="270107002"/>
    <s v="Atención por violación (sin entrega de anticoncepción de emergencia )"/>
    <n v="0"/>
    <n v="2013"/>
  </r>
  <r>
    <x v="5"/>
    <x v="5"/>
    <s v="S.S. Aconcagua"/>
    <n v="1"/>
    <s v="MUJERES"/>
    <n v="270107"/>
    <s v="Atenciones médicas"/>
    <n v="270107002"/>
    <s v="Atención por violación (sin entrega de anticoncepción de emergencia )"/>
    <n v="13"/>
    <n v="2013"/>
  </r>
  <r>
    <x v="5"/>
    <x v="5"/>
    <s v="S.S. Aconcagua"/>
    <n v="1"/>
    <s v="HOMBRES"/>
    <n v="270107"/>
    <s v="Atenciones médicas"/>
    <n v="270107003"/>
    <s v="Estupro"/>
    <n v="0"/>
    <n v="2013"/>
  </r>
  <r>
    <x v="5"/>
    <x v="5"/>
    <s v="S.S. Aconcagua"/>
    <n v="1"/>
    <s v="MUJERES"/>
    <n v="270107"/>
    <s v="Atenciones médicas"/>
    <n v="270107003"/>
    <s v="Estupro"/>
    <n v="4"/>
    <n v="2013"/>
  </r>
  <r>
    <x v="5"/>
    <x v="5"/>
    <s v="S.S. Aconcagua"/>
    <n v="1"/>
    <s v="HOMBRES"/>
    <n v="270107"/>
    <s v="Atenciones médicas"/>
    <n v="270107005"/>
    <s v="Otra violencia"/>
    <n v="75"/>
    <n v="2013"/>
  </r>
  <r>
    <x v="5"/>
    <x v="5"/>
    <s v="S.S. Aconcagua"/>
    <n v="1"/>
    <s v="MUJERES"/>
    <n v="270107"/>
    <s v="Atenciones médicas"/>
    <n v="270107005"/>
    <s v="Otra violencia"/>
    <n v="120"/>
    <n v="2013"/>
  </r>
  <r>
    <x v="5"/>
    <x v="5"/>
    <s v="S.S. Metropolitano Oriente"/>
    <n v="21"/>
    <s v="HOMBRES"/>
    <n v="270107"/>
    <s v="Atenciones médicas"/>
    <n v="270107004"/>
    <s v="Abuso Sexual"/>
    <n v="0"/>
    <n v="2013"/>
  </r>
  <r>
    <x v="5"/>
    <x v="5"/>
    <s v="S.S. Metropolitano Oriente"/>
    <n v="21"/>
    <s v="MUJERES"/>
    <n v="270107"/>
    <s v="Atenciones médicas"/>
    <n v="270107004"/>
    <s v="Abuso Sexual"/>
    <n v="2"/>
    <n v="2013"/>
  </r>
  <r>
    <x v="5"/>
    <x v="5"/>
    <s v="S.S. Metropolitano Oriente"/>
    <n v="21"/>
    <s v="HOMBRES"/>
    <n v="270107"/>
    <s v="Atenciones médicas"/>
    <n v="270107001"/>
    <s v="Atención por violación (con entrega de anticoncepción de emergencia)"/>
    <n v="0"/>
    <n v="2013"/>
  </r>
  <r>
    <x v="5"/>
    <x v="5"/>
    <s v="S.S. Metropolitano Oriente"/>
    <n v="21"/>
    <s v="MUJERES"/>
    <n v="270107"/>
    <s v="Atenciones médicas"/>
    <n v="270107001"/>
    <s v="Atención por violación (con entrega de anticoncepción de emergencia)"/>
    <n v="2"/>
    <n v="2013"/>
  </r>
  <r>
    <x v="5"/>
    <x v="5"/>
    <s v="S.S. Metropolitano Oriente"/>
    <n v="21"/>
    <s v="HOMBRES"/>
    <n v="270107"/>
    <s v="Atenciones médicas"/>
    <n v="270107005"/>
    <s v="Otra violencia"/>
    <n v="44"/>
    <n v="2013"/>
  </r>
  <r>
    <x v="5"/>
    <x v="5"/>
    <s v="S.S. Metropolitano Oriente"/>
    <n v="21"/>
    <s v="MUJERES"/>
    <n v="270107"/>
    <s v="Atenciones médicas"/>
    <n v="270107005"/>
    <s v="Otra violencia"/>
    <n v="84"/>
    <n v="2013"/>
  </r>
  <r>
    <x v="5"/>
    <x v="5"/>
    <s v="S.S. Valparaíso San Antonio"/>
    <n v="28"/>
    <s v="HOMBRES"/>
    <n v="270107"/>
    <s v="Atenciones médicas"/>
    <n v="270107004"/>
    <s v="Abuso Sexual"/>
    <n v="0"/>
    <n v="2013"/>
  </r>
  <r>
    <x v="5"/>
    <x v="5"/>
    <s v="S.S. Valparaíso San Antonio"/>
    <n v="28"/>
    <s v="MUJERES"/>
    <n v="270107"/>
    <s v="Atenciones médicas"/>
    <n v="270107004"/>
    <s v="Abuso Sexual"/>
    <n v="88"/>
    <n v="2013"/>
  </r>
  <r>
    <x v="5"/>
    <x v="5"/>
    <s v="S.S. Valparaíso San Antonio"/>
    <n v="28"/>
    <s v="HOMBRES"/>
    <n v="270107"/>
    <s v="Atenciones médicas"/>
    <n v="270107001"/>
    <s v="Atención por violación (con entrega de anticoncepción de emergencia)"/>
    <n v="0"/>
    <n v="2013"/>
  </r>
  <r>
    <x v="5"/>
    <x v="5"/>
    <s v="S.S. Valparaíso San Antonio"/>
    <n v="28"/>
    <s v="MUJERES"/>
    <n v="270107"/>
    <s v="Atenciones médicas"/>
    <n v="270107001"/>
    <s v="Atención por violación (con entrega de anticoncepción de emergencia)"/>
    <n v="44"/>
    <n v="2013"/>
  </r>
  <r>
    <x v="5"/>
    <x v="5"/>
    <s v="S.S. Valparaíso San Antonio"/>
    <n v="28"/>
    <s v="HOMBRES"/>
    <n v="270107"/>
    <s v="Atenciones médicas"/>
    <n v="270107002"/>
    <s v="Atención por violación (sin entrega de anticoncepción de emergencia )"/>
    <n v="1"/>
    <n v="2013"/>
  </r>
  <r>
    <x v="5"/>
    <x v="5"/>
    <s v="S.S. Valparaíso San Antonio"/>
    <n v="28"/>
    <s v="MUJERES"/>
    <n v="270107"/>
    <s v="Atenciones médicas"/>
    <n v="270107002"/>
    <s v="Atención por violación (sin entrega de anticoncepción de emergencia )"/>
    <n v="62"/>
    <n v="2013"/>
  </r>
  <r>
    <x v="5"/>
    <x v="5"/>
    <s v="S.S. Valparaíso San Antonio"/>
    <n v="28"/>
    <s v="HOMBRES"/>
    <n v="270107"/>
    <s v="Atenciones médicas"/>
    <n v="270107003"/>
    <s v="Estupro"/>
    <n v="0"/>
    <n v="2013"/>
  </r>
  <r>
    <x v="5"/>
    <x v="5"/>
    <s v="S.S. Valparaíso San Antonio"/>
    <n v="28"/>
    <s v="MUJERES"/>
    <n v="270107"/>
    <s v="Atenciones médicas"/>
    <n v="270107003"/>
    <s v="Estupro"/>
    <n v="1"/>
    <n v="2013"/>
  </r>
  <r>
    <x v="5"/>
    <x v="5"/>
    <s v="S.S. Valparaíso San Antonio"/>
    <n v="28"/>
    <s v="HOMBRES"/>
    <n v="270107"/>
    <s v="Atenciones médicas"/>
    <n v="270107005"/>
    <s v="Otra violencia"/>
    <n v="156"/>
    <n v="2013"/>
  </r>
  <r>
    <x v="5"/>
    <x v="5"/>
    <s v="S.S. Valparaíso San Antonio"/>
    <n v="28"/>
    <s v="MUJERES"/>
    <n v="270107"/>
    <s v="Atenciones médicas"/>
    <n v="270107005"/>
    <s v="Otra violencia"/>
    <n v="228"/>
    <n v="2013"/>
  </r>
  <r>
    <x v="5"/>
    <x v="5"/>
    <s v="S.S. Viña del Mar Quillota"/>
    <n v="29"/>
    <s v="HOMBRES"/>
    <n v="270107"/>
    <s v="Atenciones médicas"/>
    <n v="270107004"/>
    <s v="Abuso Sexual"/>
    <n v="22"/>
    <n v="2013"/>
  </r>
  <r>
    <x v="5"/>
    <x v="5"/>
    <s v="S.S. Viña del Mar Quillota"/>
    <n v="29"/>
    <s v="MUJERES"/>
    <n v="270107"/>
    <s v="Atenciones médicas"/>
    <n v="270107004"/>
    <s v="Abuso Sexual"/>
    <n v="93"/>
    <n v="2013"/>
  </r>
  <r>
    <x v="5"/>
    <x v="5"/>
    <s v="S.S. Viña del Mar Quillota"/>
    <n v="29"/>
    <s v="HOMBRES"/>
    <n v="270107"/>
    <s v="Atenciones médicas"/>
    <n v="270107001"/>
    <s v="Atención por violación (con entrega de anticoncepción de emergencia)"/>
    <n v="0"/>
    <n v="2013"/>
  </r>
  <r>
    <x v="5"/>
    <x v="5"/>
    <s v="S.S. Viña del Mar Quillota"/>
    <n v="29"/>
    <s v="MUJERES"/>
    <n v="270107"/>
    <s v="Atenciones médicas"/>
    <n v="270107001"/>
    <s v="Atención por violación (con entrega de anticoncepción de emergencia)"/>
    <n v="16"/>
    <n v="2013"/>
  </r>
  <r>
    <x v="5"/>
    <x v="5"/>
    <s v="S.S. Viña del Mar Quillota"/>
    <n v="29"/>
    <s v="HOMBRES"/>
    <n v="270107"/>
    <s v="Atenciones médicas"/>
    <n v="270107002"/>
    <s v="Atención por violación (sin entrega de anticoncepción de emergencia )"/>
    <n v="1"/>
    <n v="2013"/>
  </r>
  <r>
    <x v="5"/>
    <x v="5"/>
    <s v="S.S. Viña del Mar Quillota"/>
    <n v="29"/>
    <s v="MUJERES"/>
    <n v="270107"/>
    <s v="Atenciones médicas"/>
    <n v="270107002"/>
    <s v="Atención por violación (sin entrega de anticoncepción de emergencia )"/>
    <n v="14"/>
    <n v="2013"/>
  </r>
  <r>
    <x v="5"/>
    <x v="5"/>
    <s v="S.S. Viña del Mar Quillota"/>
    <n v="29"/>
    <s v="HOMBRES"/>
    <n v="270107"/>
    <s v="Atenciones médicas"/>
    <n v="270107003"/>
    <s v="Estupro"/>
    <n v="0"/>
    <n v="2013"/>
  </r>
  <r>
    <x v="5"/>
    <x v="5"/>
    <s v="S.S. Viña del Mar Quillota"/>
    <n v="29"/>
    <s v="MUJERES"/>
    <n v="270107"/>
    <s v="Atenciones médicas"/>
    <n v="270107003"/>
    <s v="Estupro"/>
    <n v="3"/>
    <n v="2013"/>
  </r>
  <r>
    <x v="5"/>
    <x v="5"/>
    <s v="S.S. Viña del Mar Quillota"/>
    <n v="29"/>
    <s v="HOMBRES"/>
    <n v="270107"/>
    <s v="Atenciones médicas"/>
    <n v="270107005"/>
    <s v="Otra violencia"/>
    <n v="1811"/>
    <n v="2013"/>
  </r>
  <r>
    <x v="5"/>
    <x v="5"/>
    <s v="S.S. Viña del Mar Quillota"/>
    <n v="29"/>
    <s v="MUJERES"/>
    <n v="270107"/>
    <s v="Atenciones médicas"/>
    <n v="270107005"/>
    <s v="Otra violencia"/>
    <n v="1033"/>
    <n v="2013"/>
  </r>
  <r>
    <x v="10"/>
    <x v="10"/>
    <s v="S.S. Arauco"/>
    <n v="6"/>
    <s v="HOMBRES"/>
    <n v="270107"/>
    <s v="Atenciones médicas"/>
    <n v="270107004"/>
    <s v="Abuso Sexual"/>
    <n v="1"/>
    <n v="2013"/>
  </r>
  <r>
    <x v="10"/>
    <x v="10"/>
    <s v="S.S. Arauco"/>
    <n v="6"/>
    <s v="MUJERES"/>
    <n v="270107"/>
    <s v="Atenciones médicas"/>
    <n v="270107004"/>
    <s v="Abuso Sexual"/>
    <n v="16"/>
    <n v="2013"/>
  </r>
  <r>
    <x v="10"/>
    <x v="10"/>
    <s v="S.S. Arauco"/>
    <n v="6"/>
    <s v="HOMBRES"/>
    <n v="270107"/>
    <s v="Atenciones médicas"/>
    <n v="270107001"/>
    <s v="Atención por violación (con entrega de anticoncepción de emergencia)"/>
    <n v="0"/>
    <n v="2013"/>
  </r>
  <r>
    <x v="10"/>
    <x v="10"/>
    <s v="S.S. Arauco"/>
    <n v="6"/>
    <s v="MUJERES"/>
    <n v="270107"/>
    <s v="Atenciones médicas"/>
    <n v="270107001"/>
    <s v="Atención por violación (con entrega de anticoncepción de emergencia)"/>
    <n v="1"/>
    <n v="2013"/>
  </r>
  <r>
    <x v="10"/>
    <x v="10"/>
    <s v="S.S. Arauco"/>
    <n v="6"/>
    <s v="HOMBRES"/>
    <n v="270107"/>
    <s v="Atenciones médicas"/>
    <n v="270107002"/>
    <s v="Atención por violación (sin entrega de anticoncepción de emergencia )"/>
    <n v="0"/>
    <n v="2013"/>
  </r>
  <r>
    <x v="10"/>
    <x v="10"/>
    <s v="S.S. Arauco"/>
    <n v="6"/>
    <s v="MUJERES"/>
    <n v="270107"/>
    <s v="Atenciones médicas"/>
    <n v="270107002"/>
    <s v="Atención por violación (sin entrega de anticoncepción de emergencia )"/>
    <n v="4"/>
    <n v="2013"/>
  </r>
  <r>
    <x v="10"/>
    <x v="10"/>
    <s v="S.S. Arauco"/>
    <n v="6"/>
    <s v="HOMBRES"/>
    <n v="270107"/>
    <s v="Atenciones médicas"/>
    <n v="270107003"/>
    <s v="Estupro"/>
    <n v="1"/>
    <n v="2013"/>
  </r>
  <r>
    <x v="10"/>
    <x v="10"/>
    <s v="S.S. Arauco"/>
    <n v="6"/>
    <s v="MUJERES"/>
    <n v="270107"/>
    <s v="Atenciones médicas"/>
    <n v="270107003"/>
    <s v="Estupro"/>
    <n v="0"/>
    <n v="2013"/>
  </r>
  <r>
    <x v="10"/>
    <x v="10"/>
    <s v="S.S. Arauco"/>
    <n v="6"/>
    <s v="HOMBRES"/>
    <n v="270107"/>
    <s v="Atenciones médicas"/>
    <n v="270107005"/>
    <s v="Otra violencia"/>
    <n v="51"/>
    <n v="2013"/>
  </r>
  <r>
    <x v="10"/>
    <x v="10"/>
    <s v="S.S. Arauco"/>
    <n v="6"/>
    <s v="MUJERES"/>
    <n v="270107"/>
    <s v="Atenciones médicas"/>
    <n v="270107005"/>
    <s v="Otra violencia"/>
    <n v="71"/>
    <n v="2013"/>
  </r>
  <r>
    <x v="10"/>
    <x v="10"/>
    <s v="S.S. Biobío"/>
    <n v="9"/>
    <s v="HOMBRES"/>
    <n v="270107"/>
    <s v="Atenciones médicas"/>
    <n v="270107004"/>
    <s v="Abuso Sexual"/>
    <n v="11"/>
    <n v="2013"/>
  </r>
  <r>
    <x v="10"/>
    <x v="10"/>
    <s v="S.S. Biobío"/>
    <n v="9"/>
    <s v="MUJERES"/>
    <n v="270107"/>
    <s v="Atenciones médicas"/>
    <n v="270107004"/>
    <s v="Abuso Sexual"/>
    <n v="23"/>
    <n v="2013"/>
  </r>
  <r>
    <x v="10"/>
    <x v="10"/>
    <s v="S.S. Biobío"/>
    <n v="9"/>
    <s v="HOMBRES"/>
    <n v="270107"/>
    <s v="Atenciones médicas"/>
    <n v="270107001"/>
    <s v="Atención por violación (con entrega de anticoncepción de emergencia)"/>
    <n v="0"/>
    <n v="2013"/>
  </r>
  <r>
    <x v="10"/>
    <x v="10"/>
    <s v="S.S. Biobío"/>
    <n v="9"/>
    <s v="MUJERES"/>
    <n v="270107"/>
    <s v="Atenciones médicas"/>
    <n v="270107001"/>
    <s v="Atención por violación (con entrega de anticoncepción de emergencia)"/>
    <n v="7"/>
    <n v="2013"/>
  </r>
  <r>
    <x v="10"/>
    <x v="10"/>
    <s v="S.S. Biobío"/>
    <n v="9"/>
    <s v="HOMBRES"/>
    <n v="270107"/>
    <s v="Atenciones médicas"/>
    <n v="270107002"/>
    <s v="Atención por violación (sin entrega de anticoncepción de emergencia )"/>
    <n v="3"/>
    <n v="2013"/>
  </r>
  <r>
    <x v="10"/>
    <x v="10"/>
    <s v="S.S. Biobío"/>
    <n v="9"/>
    <s v="MUJERES"/>
    <n v="270107"/>
    <s v="Atenciones médicas"/>
    <n v="270107002"/>
    <s v="Atención por violación (sin entrega de anticoncepción de emergencia )"/>
    <n v="8"/>
    <n v="2013"/>
  </r>
  <r>
    <x v="10"/>
    <x v="10"/>
    <s v="S.S. Biobío"/>
    <n v="9"/>
    <s v="HOMBRES"/>
    <n v="270107"/>
    <s v="Atenciones médicas"/>
    <n v="270107003"/>
    <s v="Estupro"/>
    <n v="0"/>
    <n v="2013"/>
  </r>
  <r>
    <x v="10"/>
    <x v="10"/>
    <s v="S.S. Biobío"/>
    <n v="9"/>
    <s v="MUJERES"/>
    <n v="270107"/>
    <s v="Atenciones médicas"/>
    <n v="270107003"/>
    <s v="Estupro"/>
    <n v="7"/>
    <n v="2013"/>
  </r>
  <r>
    <x v="10"/>
    <x v="10"/>
    <s v="S.S. Biobío"/>
    <n v="9"/>
    <s v="HOMBRES"/>
    <n v="270107"/>
    <s v="Atenciones médicas"/>
    <n v="270107005"/>
    <s v="Otra violencia"/>
    <n v="60"/>
    <n v="2013"/>
  </r>
  <r>
    <x v="10"/>
    <x v="10"/>
    <s v="S.S. Biobío"/>
    <n v="9"/>
    <s v="MUJERES"/>
    <n v="270107"/>
    <s v="Atenciones médicas"/>
    <n v="270107005"/>
    <s v="Otra violencia"/>
    <n v="152"/>
    <n v="2013"/>
  </r>
  <r>
    <x v="10"/>
    <x v="10"/>
    <s v="S.S. Concepción"/>
    <n v="11"/>
    <s v="HOMBRES"/>
    <n v="270107"/>
    <s v="Atenciones médicas"/>
    <n v="270107004"/>
    <s v="Abuso Sexual"/>
    <n v="1"/>
    <n v="2013"/>
  </r>
  <r>
    <x v="10"/>
    <x v="10"/>
    <s v="S.S. Concepción"/>
    <n v="11"/>
    <s v="MUJERES"/>
    <n v="270107"/>
    <s v="Atenciones médicas"/>
    <n v="270107004"/>
    <s v="Abuso Sexual"/>
    <n v="10"/>
    <n v="2013"/>
  </r>
  <r>
    <x v="10"/>
    <x v="10"/>
    <s v="S.S. Concepción"/>
    <n v="11"/>
    <s v="HOMBRES"/>
    <n v="270107"/>
    <s v="Atenciones médicas"/>
    <n v="270107001"/>
    <s v="Atención por violación (con entrega de anticoncepción de emergencia)"/>
    <n v="0"/>
    <n v="2013"/>
  </r>
  <r>
    <x v="10"/>
    <x v="10"/>
    <s v="S.S. Concepción"/>
    <n v="11"/>
    <s v="MUJERES"/>
    <n v="270107"/>
    <s v="Atenciones médicas"/>
    <n v="270107001"/>
    <s v="Atención por violación (con entrega de anticoncepción de emergencia)"/>
    <n v="1"/>
    <n v="2013"/>
  </r>
  <r>
    <x v="10"/>
    <x v="10"/>
    <s v="S.S. Concepción"/>
    <n v="11"/>
    <s v="HOMBRES"/>
    <n v="270107"/>
    <s v="Atenciones médicas"/>
    <n v="270107002"/>
    <s v="Atención por violación (sin entrega de anticoncepción de emergencia )"/>
    <n v="0"/>
    <n v="2013"/>
  </r>
  <r>
    <x v="10"/>
    <x v="10"/>
    <s v="S.S. Concepción"/>
    <n v="11"/>
    <s v="MUJERES"/>
    <n v="270107"/>
    <s v="Atenciones médicas"/>
    <n v="270107002"/>
    <s v="Atención por violación (sin entrega de anticoncepción de emergencia )"/>
    <n v="3"/>
    <n v="2013"/>
  </r>
  <r>
    <x v="10"/>
    <x v="10"/>
    <s v="S.S. Concepción"/>
    <n v="11"/>
    <s v="HOMBRES"/>
    <n v="270107"/>
    <s v="Atenciones médicas"/>
    <n v="270107005"/>
    <s v="Otra violencia"/>
    <n v="233"/>
    <n v="2013"/>
  </r>
  <r>
    <x v="10"/>
    <x v="10"/>
    <s v="S.S. Concepción"/>
    <n v="11"/>
    <s v="MUJERES"/>
    <n v="270107"/>
    <s v="Atenciones médicas"/>
    <n v="270107005"/>
    <s v="Otra violencia"/>
    <n v="439"/>
    <n v="2013"/>
  </r>
  <r>
    <x v="10"/>
    <x v="10"/>
    <s v="S.S. Ñuble"/>
    <n v="24"/>
    <s v="HOMBRES"/>
    <n v="270107"/>
    <s v="Atenciones médicas"/>
    <n v="270107004"/>
    <s v="Abuso Sexual"/>
    <n v="3"/>
    <n v="2013"/>
  </r>
  <r>
    <x v="10"/>
    <x v="10"/>
    <s v="S.S. Ñuble"/>
    <n v="24"/>
    <s v="MUJERES"/>
    <n v="270107"/>
    <s v="Atenciones médicas"/>
    <n v="270107004"/>
    <s v="Abuso Sexual"/>
    <n v="30"/>
    <n v="2013"/>
  </r>
  <r>
    <x v="10"/>
    <x v="10"/>
    <s v="S.S. Ñuble"/>
    <n v="24"/>
    <s v="HOMBRES"/>
    <n v="270107"/>
    <s v="Atenciones médicas"/>
    <n v="270107001"/>
    <s v="Atención por violación (con entrega de anticoncepción de emergencia)"/>
    <n v="0"/>
    <n v="2013"/>
  </r>
  <r>
    <x v="10"/>
    <x v="10"/>
    <s v="S.S. Ñuble"/>
    <n v="24"/>
    <s v="MUJERES"/>
    <n v="270107"/>
    <s v="Atenciones médicas"/>
    <n v="270107001"/>
    <s v="Atención por violación (con entrega de anticoncepción de emergencia)"/>
    <n v="8"/>
    <n v="2013"/>
  </r>
  <r>
    <x v="10"/>
    <x v="10"/>
    <s v="S.S. Ñuble"/>
    <n v="24"/>
    <s v="HOMBRES"/>
    <n v="270107"/>
    <s v="Atenciones médicas"/>
    <n v="270107002"/>
    <s v="Atención por violación (sin entrega de anticoncepción de emergencia )"/>
    <n v="6"/>
    <n v="2013"/>
  </r>
  <r>
    <x v="10"/>
    <x v="10"/>
    <s v="S.S. Ñuble"/>
    <n v="24"/>
    <s v="MUJERES"/>
    <n v="270107"/>
    <s v="Atenciones médicas"/>
    <n v="270107002"/>
    <s v="Atención por violación (sin entrega de anticoncepción de emergencia )"/>
    <n v="20"/>
    <n v="2013"/>
  </r>
  <r>
    <x v="10"/>
    <x v="10"/>
    <s v="S.S. Ñuble"/>
    <n v="24"/>
    <s v="HOMBRES"/>
    <n v="270107"/>
    <s v="Atenciones médicas"/>
    <n v="270107003"/>
    <s v="Estupro"/>
    <n v="0"/>
    <n v="2013"/>
  </r>
  <r>
    <x v="10"/>
    <x v="10"/>
    <s v="S.S. Ñuble"/>
    <n v="24"/>
    <s v="MUJERES"/>
    <n v="270107"/>
    <s v="Atenciones médicas"/>
    <n v="270107003"/>
    <s v="Estupro"/>
    <n v="1"/>
    <n v="2013"/>
  </r>
  <r>
    <x v="10"/>
    <x v="10"/>
    <s v="S.S. Ñuble"/>
    <n v="24"/>
    <s v="HOMBRES"/>
    <n v="270107"/>
    <s v="Atenciones médicas"/>
    <n v="270107005"/>
    <s v="Otra violencia"/>
    <n v="10"/>
    <n v="2013"/>
  </r>
  <r>
    <x v="10"/>
    <x v="10"/>
    <s v="S.S. Ñuble"/>
    <n v="24"/>
    <s v="MUJERES"/>
    <n v="270107"/>
    <s v="Atenciones médicas"/>
    <n v="270107005"/>
    <s v="Otra violencia"/>
    <n v="25"/>
    <n v="2013"/>
  </r>
  <r>
    <x v="10"/>
    <x v="10"/>
    <s v="S.S. Talcahuano"/>
    <n v="26"/>
    <s v="HOMBRES"/>
    <n v="270107"/>
    <s v="Atenciones médicas"/>
    <n v="270107004"/>
    <s v="Abuso Sexual"/>
    <n v="5"/>
    <n v="2013"/>
  </r>
  <r>
    <x v="10"/>
    <x v="10"/>
    <s v="S.S. Talcahuano"/>
    <n v="26"/>
    <s v="MUJERES"/>
    <n v="270107"/>
    <s v="Atenciones médicas"/>
    <n v="270107004"/>
    <s v="Abuso Sexual"/>
    <n v="24"/>
    <n v="2013"/>
  </r>
  <r>
    <x v="10"/>
    <x v="10"/>
    <s v="S.S. Talcahuano"/>
    <n v="26"/>
    <s v="HOMBRES"/>
    <n v="270107"/>
    <s v="Atenciones médicas"/>
    <n v="270107001"/>
    <s v="Atención por violación (con entrega de anticoncepción de emergencia)"/>
    <n v="0"/>
    <n v="2013"/>
  </r>
  <r>
    <x v="10"/>
    <x v="10"/>
    <s v="S.S. Talcahuano"/>
    <n v="26"/>
    <s v="MUJERES"/>
    <n v="270107"/>
    <s v="Atenciones médicas"/>
    <n v="270107001"/>
    <s v="Atención por violación (con entrega de anticoncepción de emergencia)"/>
    <n v="13"/>
    <n v="2013"/>
  </r>
  <r>
    <x v="10"/>
    <x v="10"/>
    <s v="S.S. Talcahuano"/>
    <n v="26"/>
    <s v="HOMBRES"/>
    <n v="270107"/>
    <s v="Atenciones médicas"/>
    <n v="270107002"/>
    <s v="Atención por violación (sin entrega de anticoncepción de emergencia )"/>
    <n v="2"/>
    <n v="2013"/>
  </r>
  <r>
    <x v="10"/>
    <x v="10"/>
    <s v="S.S. Talcahuano"/>
    <n v="26"/>
    <s v="MUJERES"/>
    <n v="270107"/>
    <s v="Atenciones médicas"/>
    <n v="270107002"/>
    <s v="Atención por violación (sin entrega de anticoncepción de emergencia )"/>
    <n v="19"/>
    <n v="2013"/>
  </r>
  <r>
    <x v="10"/>
    <x v="10"/>
    <s v="S.S. Talcahuano"/>
    <n v="26"/>
    <s v="HOMBRES"/>
    <n v="270107"/>
    <s v="Atenciones médicas"/>
    <n v="270107003"/>
    <s v="Estupro"/>
    <n v="4"/>
    <n v="2013"/>
  </r>
  <r>
    <x v="10"/>
    <x v="10"/>
    <s v="S.S. Talcahuano"/>
    <n v="26"/>
    <s v="MUJERES"/>
    <n v="270107"/>
    <s v="Atenciones médicas"/>
    <n v="270107003"/>
    <s v="Estupro"/>
    <n v="3"/>
    <n v="2013"/>
  </r>
  <r>
    <x v="10"/>
    <x v="10"/>
    <s v="S.S. Talcahuano"/>
    <n v="26"/>
    <s v="HOMBRES"/>
    <n v="270107"/>
    <s v="Atenciones médicas"/>
    <n v="270107005"/>
    <s v="Otra violencia"/>
    <n v="19"/>
    <n v="2013"/>
  </r>
  <r>
    <x v="10"/>
    <x v="10"/>
    <s v="S.S. Talcahuano"/>
    <n v="26"/>
    <s v="MUJERES"/>
    <n v="270107"/>
    <s v="Atenciones médicas"/>
    <n v="270107005"/>
    <s v="Otra violencia"/>
    <n v="28"/>
    <n v="2013"/>
  </r>
  <r>
    <x v="7"/>
    <x v="7"/>
    <s v="S.S. Del Libertador B. O´Higgins"/>
    <n v="13"/>
    <s v="HOMBRES"/>
    <n v="270107"/>
    <s v="Atenciones médicas"/>
    <n v="270107004"/>
    <s v="Abuso Sexual"/>
    <n v="12"/>
    <n v="2013"/>
  </r>
  <r>
    <x v="7"/>
    <x v="7"/>
    <s v="S.S. Del Libertador B. O´Higgins"/>
    <n v="13"/>
    <s v="MUJERES"/>
    <n v="270107"/>
    <s v="Atenciones médicas"/>
    <n v="270107004"/>
    <s v="Abuso Sexual"/>
    <n v="86"/>
    <n v="2013"/>
  </r>
  <r>
    <x v="7"/>
    <x v="7"/>
    <s v="S.S. Del Libertador B. O´Higgins"/>
    <n v="13"/>
    <s v="HOMBRES"/>
    <n v="270107"/>
    <s v="Atenciones médicas"/>
    <n v="270107001"/>
    <s v="Atención por violación (con entrega de anticoncepción de emergencia)"/>
    <n v="0"/>
    <n v="2013"/>
  </r>
  <r>
    <x v="7"/>
    <x v="7"/>
    <s v="S.S. Del Libertador B. O´Higgins"/>
    <n v="13"/>
    <s v="MUJERES"/>
    <n v="270107"/>
    <s v="Atenciones médicas"/>
    <n v="270107001"/>
    <s v="Atención por violación (con entrega de anticoncepción de emergencia)"/>
    <n v="20"/>
    <n v="2013"/>
  </r>
  <r>
    <x v="7"/>
    <x v="7"/>
    <s v="S.S. Del Libertador B. O´Higgins"/>
    <n v="13"/>
    <s v="HOMBRES"/>
    <n v="270107"/>
    <s v="Atenciones médicas"/>
    <n v="270107002"/>
    <s v="Atención por violación (sin entrega de anticoncepción de emergencia )"/>
    <n v="2"/>
    <n v="2013"/>
  </r>
  <r>
    <x v="7"/>
    <x v="7"/>
    <s v="S.S. Del Libertador B. O´Higgins"/>
    <n v="13"/>
    <s v="MUJERES"/>
    <n v="270107"/>
    <s v="Atenciones médicas"/>
    <n v="270107002"/>
    <s v="Atención por violación (sin entrega de anticoncepción de emergencia )"/>
    <n v="23"/>
    <n v="2013"/>
  </r>
  <r>
    <x v="7"/>
    <x v="7"/>
    <s v="S.S. Del Libertador B. O´Higgins"/>
    <n v="13"/>
    <s v="HOMBRES"/>
    <n v="270107"/>
    <s v="Atenciones médicas"/>
    <n v="270107003"/>
    <s v="Estupro"/>
    <n v="2"/>
    <n v="2013"/>
  </r>
  <r>
    <x v="7"/>
    <x v="7"/>
    <s v="S.S. Del Libertador B. O´Higgins"/>
    <n v="13"/>
    <s v="MUJERES"/>
    <n v="270107"/>
    <s v="Atenciones médicas"/>
    <n v="270107003"/>
    <s v="Estupro"/>
    <n v="6"/>
    <n v="2013"/>
  </r>
  <r>
    <x v="7"/>
    <x v="7"/>
    <s v="S.S. Del Libertador B. O´Higgins"/>
    <n v="13"/>
    <s v="HOMBRES"/>
    <n v="270107"/>
    <s v="Atenciones médicas"/>
    <n v="270107005"/>
    <s v="Otra violencia"/>
    <n v="169"/>
    <n v="2013"/>
  </r>
  <r>
    <x v="7"/>
    <x v="7"/>
    <s v="S.S. Del Libertador B. O´Higgins"/>
    <n v="13"/>
    <s v="MUJERES"/>
    <n v="270107"/>
    <s v="Atenciones médicas"/>
    <n v="270107005"/>
    <s v="Otra violencia"/>
    <n v="473"/>
    <n v="2013"/>
  </r>
  <r>
    <x v="8"/>
    <x v="8"/>
    <s v="S.S. Del Maule"/>
    <n v="14"/>
    <s v="HOMBRES"/>
    <n v="270107"/>
    <s v="Atenciones médicas"/>
    <n v="270107004"/>
    <s v="Abuso Sexual"/>
    <n v="20"/>
    <n v="2013"/>
  </r>
  <r>
    <x v="8"/>
    <x v="8"/>
    <s v="S.S. Del Maule"/>
    <n v="14"/>
    <s v="MUJERES"/>
    <n v="270107"/>
    <s v="Atenciones médicas"/>
    <n v="270107004"/>
    <s v="Abuso Sexual"/>
    <n v="73"/>
    <n v="2013"/>
  </r>
  <r>
    <x v="8"/>
    <x v="8"/>
    <s v="S.S. Del Maule"/>
    <n v="14"/>
    <s v="HOMBRES"/>
    <n v="270107"/>
    <s v="Atenciones médicas"/>
    <n v="270107001"/>
    <s v="Atención por violación (con entrega de anticoncepción de emergencia)"/>
    <n v="0"/>
    <n v="2013"/>
  </r>
  <r>
    <x v="8"/>
    <x v="8"/>
    <s v="S.S. Del Maule"/>
    <n v="14"/>
    <s v="MUJERES"/>
    <n v="270107"/>
    <s v="Atenciones médicas"/>
    <n v="270107001"/>
    <s v="Atención por violación (con entrega de anticoncepción de emergencia)"/>
    <n v="24"/>
    <n v="2013"/>
  </r>
  <r>
    <x v="8"/>
    <x v="8"/>
    <s v="S.S. Del Maule"/>
    <n v="14"/>
    <s v="HOMBRES"/>
    <n v="270107"/>
    <s v="Atenciones médicas"/>
    <n v="270107002"/>
    <s v="Atención por violación (sin entrega de anticoncepción de emergencia )"/>
    <n v="2"/>
    <n v="2013"/>
  </r>
  <r>
    <x v="8"/>
    <x v="8"/>
    <s v="S.S. Del Maule"/>
    <n v="14"/>
    <s v="MUJERES"/>
    <n v="270107"/>
    <s v="Atenciones médicas"/>
    <n v="270107002"/>
    <s v="Atención por violación (sin entrega de anticoncepción de emergencia )"/>
    <n v="38"/>
    <n v="2013"/>
  </r>
  <r>
    <x v="8"/>
    <x v="8"/>
    <s v="S.S. Del Maule"/>
    <n v="14"/>
    <s v="HOMBRES"/>
    <n v="270107"/>
    <s v="Atenciones médicas"/>
    <n v="270107003"/>
    <s v="Estupro"/>
    <n v="2"/>
    <n v="2013"/>
  </r>
  <r>
    <x v="8"/>
    <x v="8"/>
    <s v="S.S. Del Maule"/>
    <n v="14"/>
    <s v="MUJERES"/>
    <n v="270107"/>
    <s v="Atenciones médicas"/>
    <n v="270107003"/>
    <s v="Estupro"/>
    <n v="9"/>
    <n v="2013"/>
  </r>
  <r>
    <x v="8"/>
    <x v="8"/>
    <s v="S.S. Del Maule"/>
    <n v="14"/>
    <s v="HOMBRES"/>
    <n v="270107"/>
    <s v="Atenciones médicas"/>
    <n v="270107005"/>
    <s v="Otra violencia"/>
    <n v="812"/>
    <n v="2013"/>
  </r>
  <r>
    <x v="8"/>
    <x v="8"/>
    <s v="S.S. Del Maule"/>
    <n v="14"/>
    <s v="MUJERES"/>
    <n v="270107"/>
    <s v="Atenciones médicas"/>
    <n v="270107005"/>
    <s v="Otra violencia"/>
    <n v="642"/>
    <n v="2013"/>
  </r>
  <r>
    <x v="6"/>
    <x v="6"/>
    <s v="S.S. Metropolitano Central"/>
    <n v="18"/>
    <s v="HOMBRES"/>
    <n v="270107"/>
    <s v="Atenciones médicas"/>
    <n v="270107004"/>
    <s v="Abuso Sexual"/>
    <n v="0"/>
    <n v="2013"/>
  </r>
  <r>
    <x v="6"/>
    <x v="6"/>
    <s v="S.S. Metropolitano Central"/>
    <n v="18"/>
    <s v="MUJERES"/>
    <n v="270107"/>
    <s v="Atenciones médicas"/>
    <n v="270107004"/>
    <s v="Abuso Sexual"/>
    <n v="4"/>
    <n v="2013"/>
  </r>
  <r>
    <x v="6"/>
    <x v="6"/>
    <s v="S.S. Metropolitano Central"/>
    <n v="18"/>
    <s v="HOMBRES"/>
    <n v="270107"/>
    <s v="Atenciones médicas"/>
    <n v="270107005"/>
    <s v="Otra violencia"/>
    <n v="86"/>
    <n v="2013"/>
  </r>
  <r>
    <x v="6"/>
    <x v="6"/>
    <s v="S.S. Metropolitano Central"/>
    <n v="18"/>
    <s v="MUJERES"/>
    <n v="270107"/>
    <s v="Atenciones médicas"/>
    <n v="270107005"/>
    <s v="Otra violencia"/>
    <n v="213"/>
    <n v="2013"/>
  </r>
  <r>
    <x v="6"/>
    <x v="6"/>
    <s v="S.S. Metropolitano Norte"/>
    <n v="19"/>
    <s v="HOMBRES"/>
    <n v="270107"/>
    <s v="Atenciones médicas"/>
    <n v="270107004"/>
    <s v="Abuso Sexual"/>
    <n v="7"/>
    <n v="2013"/>
  </r>
  <r>
    <x v="6"/>
    <x v="6"/>
    <s v="S.S. Metropolitano Norte"/>
    <n v="19"/>
    <s v="MUJERES"/>
    <n v="270107"/>
    <s v="Atenciones médicas"/>
    <n v="270107004"/>
    <s v="Abuso Sexual"/>
    <n v="8"/>
    <n v="2013"/>
  </r>
  <r>
    <x v="6"/>
    <x v="6"/>
    <s v="S.S. Metropolitano Norte"/>
    <n v="19"/>
    <s v="HOMBRES"/>
    <n v="270107"/>
    <s v="Atenciones médicas"/>
    <n v="270107001"/>
    <s v="Atención por violación (con entrega de anticoncepción de emergencia)"/>
    <n v="0"/>
    <n v="2013"/>
  </r>
  <r>
    <x v="6"/>
    <x v="6"/>
    <s v="S.S. Metropolitano Norte"/>
    <n v="19"/>
    <s v="MUJERES"/>
    <n v="270107"/>
    <s v="Atenciones médicas"/>
    <n v="270107001"/>
    <s v="Atención por violación (con entrega de anticoncepción de emergencia)"/>
    <n v="2"/>
    <n v="2013"/>
  </r>
  <r>
    <x v="6"/>
    <x v="6"/>
    <s v="S.S. Metropolitano Norte"/>
    <n v="19"/>
    <s v="HOMBRES"/>
    <n v="270107"/>
    <s v="Atenciones médicas"/>
    <n v="270107005"/>
    <s v="Otra violencia"/>
    <n v="3508"/>
    <n v="2013"/>
  </r>
  <r>
    <x v="6"/>
    <x v="6"/>
    <s v="S.S. Metropolitano Norte"/>
    <n v="19"/>
    <s v="MUJERES"/>
    <n v="270107"/>
    <s v="Atenciones médicas"/>
    <n v="270107005"/>
    <s v="Otra violencia"/>
    <n v="2385"/>
    <n v="2013"/>
  </r>
  <r>
    <x v="6"/>
    <x v="6"/>
    <s v="S.S. Metropolitano Occidente"/>
    <n v="20"/>
    <s v="HOMBRES"/>
    <n v="270107"/>
    <s v="Atenciones médicas"/>
    <n v="270107004"/>
    <s v="Abuso Sexual"/>
    <n v="2"/>
    <n v="2013"/>
  </r>
  <r>
    <x v="6"/>
    <x v="6"/>
    <s v="S.S. Metropolitano Occidente"/>
    <n v="20"/>
    <s v="MUJERES"/>
    <n v="270107"/>
    <s v="Atenciones médicas"/>
    <n v="270107004"/>
    <s v="Abuso Sexual"/>
    <n v="7"/>
    <n v="2013"/>
  </r>
  <r>
    <x v="6"/>
    <x v="6"/>
    <s v="S.S. Metropolitano Occidente"/>
    <n v="20"/>
    <s v="HOMBRES"/>
    <n v="270107"/>
    <s v="Atenciones médicas"/>
    <n v="270107001"/>
    <s v="Atención por violación (con entrega de anticoncepción de emergencia)"/>
    <n v="0"/>
    <n v="2013"/>
  </r>
  <r>
    <x v="6"/>
    <x v="6"/>
    <s v="S.S. Metropolitano Occidente"/>
    <n v="20"/>
    <s v="MUJERES"/>
    <n v="270107"/>
    <s v="Atenciones médicas"/>
    <n v="270107001"/>
    <s v="Atención por violación (con entrega de anticoncepción de emergencia)"/>
    <n v="1"/>
    <n v="2013"/>
  </r>
  <r>
    <x v="6"/>
    <x v="6"/>
    <s v="S.S. Metropolitano Occidente"/>
    <n v="20"/>
    <s v="HOMBRES"/>
    <n v="270107"/>
    <s v="Atenciones médicas"/>
    <n v="270107002"/>
    <s v="Atención por violación (sin entrega de anticoncepción de emergencia )"/>
    <n v="0"/>
    <n v="2013"/>
  </r>
  <r>
    <x v="6"/>
    <x v="6"/>
    <s v="S.S. Metropolitano Occidente"/>
    <n v="20"/>
    <s v="MUJERES"/>
    <n v="270107"/>
    <s v="Atenciones médicas"/>
    <n v="270107002"/>
    <s v="Atención por violación (sin entrega de anticoncepción de emergencia )"/>
    <n v="16"/>
    <n v="2013"/>
  </r>
  <r>
    <x v="6"/>
    <x v="6"/>
    <s v="S.S. Metropolitano Occidente"/>
    <n v="20"/>
    <s v="HOMBRES"/>
    <n v="270107"/>
    <s v="Atenciones médicas"/>
    <n v="270107003"/>
    <s v="Estupro"/>
    <n v="0"/>
    <n v="2013"/>
  </r>
  <r>
    <x v="6"/>
    <x v="6"/>
    <s v="S.S. Metropolitano Occidente"/>
    <n v="20"/>
    <s v="MUJERES"/>
    <n v="270107"/>
    <s v="Atenciones médicas"/>
    <n v="270107003"/>
    <s v="Estupro"/>
    <n v="0"/>
    <n v="2013"/>
  </r>
  <r>
    <x v="6"/>
    <x v="6"/>
    <s v="S.S. Metropolitano Occidente"/>
    <n v="20"/>
    <s v="HOMBRES"/>
    <n v="270107"/>
    <s v="Atenciones médicas"/>
    <n v="270107005"/>
    <s v="Otra violencia"/>
    <n v="141"/>
    <n v="2013"/>
  </r>
  <r>
    <x v="6"/>
    <x v="6"/>
    <s v="S.S. Metropolitano Occidente"/>
    <n v="20"/>
    <s v="MUJERES"/>
    <n v="270107"/>
    <s v="Atenciones médicas"/>
    <n v="270107005"/>
    <s v="Otra violencia"/>
    <n v="246"/>
    <n v="2013"/>
  </r>
  <r>
    <x v="6"/>
    <x v="6"/>
    <s v="S.S. Metropolitano Oriente"/>
    <n v="21"/>
    <s v="HOMBRES"/>
    <n v="270107"/>
    <s v="Atenciones médicas"/>
    <n v="270107004"/>
    <s v="Abuso Sexual"/>
    <n v="0"/>
    <n v="2013"/>
  </r>
  <r>
    <x v="6"/>
    <x v="6"/>
    <s v="S.S. Metropolitano Oriente"/>
    <n v="21"/>
    <s v="MUJERES"/>
    <n v="270107"/>
    <s v="Atenciones médicas"/>
    <n v="270107004"/>
    <s v="Abuso Sexual"/>
    <n v="1"/>
    <n v="2013"/>
  </r>
  <r>
    <x v="6"/>
    <x v="6"/>
    <s v="S.S. Metropolitano Oriente"/>
    <n v="21"/>
    <s v="HOMBRES"/>
    <n v="270107"/>
    <s v="Atenciones médicas"/>
    <n v="270107002"/>
    <s v="Atención por violación (sin entrega de anticoncepción de emergencia )"/>
    <n v="0"/>
    <n v="2013"/>
  </r>
  <r>
    <x v="6"/>
    <x v="6"/>
    <s v="S.S. Metropolitano Oriente"/>
    <n v="21"/>
    <s v="MUJERES"/>
    <n v="270107"/>
    <s v="Atenciones médicas"/>
    <n v="270107002"/>
    <s v="Atención por violación (sin entrega de anticoncepción de emergencia )"/>
    <n v="1"/>
    <n v="2013"/>
  </r>
  <r>
    <x v="6"/>
    <x v="6"/>
    <s v="S.S. Metropolitano Oriente"/>
    <n v="21"/>
    <s v="HOMBRES"/>
    <n v="270107"/>
    <s v="Atenciones médicas"/>
    <n v="270107005"/>
    <s v="Otra violencia"/>
    <n v="74"/>
    <n v="2013"/>
  </r>
  <r>
    <x v="6"/>
    <x v="6"/>
    <s v="S.S. Metropolitano Oriente"/>
    <n v="21"/>
    <s v="MUJERES"/>
    <n v="270107"/>
    <s v="Atenciones médicas"/>
    <n v="270107005"/>
    <s v="Otra violencia"/>
    <n v="193"/>
    <n v="2013"/>
  </r>
  <r>
    <x v="6"/>
    <x v="6"/>
    <s v="S.S. Metropolitano Sur"/>
    <n v="22"/>
    <s v="HOMBRES"/>
    <n v="270107"/>
    <s v="Atenciones médicas"/>
    <n v="270107004"/>
    <s v="Abuso Sexual"/>
    <n v="28"/>
    <n v="2013"/>
  </r>
  <r>
    <x v="6"/>
    <x v="6"/>
    <s v="S.S. Metropolitano Sur"/>
    <n v="22"/>
    <s v="MUJERES"/>
    <n v="270107"/>
    <s v="Atenciones médicas"/>
    <n v="270107004"/>
    <s v="Abuso Sexual"/>
    <n v="72"/>
    <n v="2013"/>
  </r>
  <r>
    <x v="6"/>
    <x v="6"/>
    <s v="S.S. Metropolitano Sur"/>
    <n v="22"/>
    <s v="HOMBRES"/>
    <n v="270107"/>
    <s v="Atenciones médicas"/>
    <n v="270107001"/>
    <s v="Atención por violación (con entrega de anticoncepción de emergencia)"/>
    <n v="0"/>
    <n v="2013"/>
  </r>
  <r>
    <x v="6"/>
    <x v="6"/>
    <s v="S.S. Metropolitano Sur"/>
    <n v="22"/>
    <s v="MUJERES"/>
    <n v="270107"/>
    <s v="Atenciones médicas"/>
    <n v="270107001"/>
    <s v="Atención por violación (con entrega de anticoncepción de emergencia)"/>
    <n v="2"/>
    <n v="2013"/>
  </r>
  <r>
    <x v="6"/>
    <x v="6"/>
    <s v="S.S. Metropolitano Sur"/>
    <n v="22"/>
    <s v="HOMBRES"/>
    <n v="270107"/>
    <s v="Atenciones médicas"/>
    <n v="270107002"/>
    <s v="Atención por violación (sin entrega de anticoncepción de emergencia )"/>
    <n v="0"/>
    <n v="2013"/>
  </r>
  <r>
    <x v="6"/>
    <x v="6"/>
    <s v="S.S. Metropolitano Sur"/>
    <n v="22"/>
    <s v="MUJERES"/>
    <n v="270107"/>
    <s v="Atenciones médicas"/>
    <n v="270107002"/>
    <s v="Atención por violación (sin entrega de anticoncepción de emergencia )"/>
    <n v="3"/>
    <n v="2013"/>
  </r>
  <r>
    <x v="6"/>
    <x v="6"/>
    <s v="S.S. Metropolitano Sur"/>
    <n v="22"/>
    <s v="HOMBRES"/>
    <n v="270107"/>
    <s v="Atenciones médicas"/>
    <n v="270107003"/>
    <s v="Estupro"/>
    <n v="0"/>
    <n v="2013"/>
  </r>
  <r>
    <x v="6"/>
    <x v="6"/>
    <s v="S.S. Metropolitano Sur"/>
    <n v="22"/>
    <s v="MUJERES"/>
    <n v="270107"/>
    <s v="Atenciones médicas"/>
    <n v="270107003"/>
    <s v="Estupro"/>
    <n v="0"/>
    <n v="2013"/>
  </r>
  <r>
    <x v="6"/>
    <x v="6"/>
    <s v="S.S. Metropolitano Sur"/>
    <n v="22"/>
    <s v="HOMBRES"/>
    <n v="270107"/>
    <s v="Atenciones médicas"/>
    <n v="270107005"/>
    <s v="Otra violencia"/>
    <n v="1100"/>
    <n v="2013"/>
  </r>
  <r>
    <x v="6"/>
    <x v="6"/>
    <s v="S.S. Metropolitano Sur"/>
    <n v="22"/>
    <s v="MUJERES"/>
    <n v="270107"/>
    <s v="Atenciones médicas"/>
    <n v="270107005"/>
    <s v="Otra violencia"/>
    <n v="1561"/>
    <n v="2013"/>
  </r>
  <r>
    <x v="6"/>
    <x v="6"/>
    <s v="S.S. Metropolitano Sur Oriente"/>
    <n v="23"/>
    <s v="HOMBRES"/>
    <n v="270107"/>
    <s v="Atenciones médicas"/>
    <n v="270107004"/>
    <s v="Abuso Sexual"/>
    <n v="4"/>
    <n v="2013"/>
  </r>
  <r>
    <x v="6"/>
    <x v="6"/>
    <s v="S.S. Metropolitano Sur Oriente"/>
    <n v="23"/>
    <s v="MUJERES"/>
    <n v="270107"/>
    <s v="Atenciones médicas"/>
    <n v="270107004"/>
    <s v="Abuso Sexual"/>
    <n v="5"/>
    <n v="2013"/>
  </r>
  <r>
    <x v="6"/>
    <x v="6"/>
    <s v="S.S. Metropolitano Sur Oriente"/>
    <n v="23"/>
    <s v="HOMBRES"/>
    <n v="270107"/>
    <s v="Atenciones médicas"/>
    <n v="270107001"/>
    <s v="Atención por violación (con entrega de anticoncepción de emergencia)"/>
    <n v="0"/>
    <n v="2013"/>
  </r>
  <r>
    <x v="6"/>
    <x v="6"/>
    <s v="S.S. Metropolitano Sur Oriente"/>
    <n v="23"/>
    <s v="MUJERES"/>
    <n v="270107"/>
    <s v="Atenciones médicas"/>
    <n v="270107001"/>
    <s v="Atención por violación (con entrega de anticoncepción de emergencia)"/>
    <n v="5"/>
    <n v="2013"/>
  </r>
  <r>
    <x v="6"/>
    <x v="6"/>
    <s v="S.S. Metropolitano Sur Oriente"/>
    <n v="23"/>
    <s v="HOMBRES"/>
    <n v="270107"/>
    <s v="Atenciones médicas"/>
    <n v="270107003"/>
    <s v="Estupro"/>
    <n v="6"/>
    <n v="2013"/>
  </r>
  <r>
    <x v="6"/>
    <x v="6"/>
    <s v="S.S. Metropolitano Sur Oriente"/>
    <n v="23"/>
    <s v="MUJERES"/>
    <n v="270107"/>
    <s v="Atenciones médicas"/>
    <n v="270107003"/>
    <s v="Estupro"/>
    <n v="4"/>
    <n v="2013"/>
  </r>
  <r>
    <x v="6"/>
    <x v="6"/>
    <s v="S.S. Metropolitano Sur Oriente"/>
    <n v="23"/>
    <s v="HOMBRES"/>
    <n v="270107"/>
    <s v="Atenciones médicas"/>
    <n v="270107005"/>
    <s v="Otra violencia"/>
    <n v="626"/>
    <n v="2013"/>
  </r>
  <r>
    <x v="6"/>
    <x v="6"/>
    <s v="S.S. Metropolitano Sur Oriente"/>
    <n v="23"/>
    <s v="MUJERES"/>
    <n v="270107"/>
    <s v="Atenciones médicas"/>
    <n v="270107005"/>
    <s v="Otra violencia"/>
    <n v="621"/>
    <n v="20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26DD8-D95E-4DA8-AAEB-EA778DFB0F4B}" name="TablaDinámica1" cacheId="0"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19"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4"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7">
        <item x="2"/>
        <item x="14"/>
        <item x="15"/>
        <item x="8"/>
        <item x="4"/>
        <item m="1" x="16"/>
        <item x="6"/>
        <item x="13"/>
        <item x="12"/>
        <item x="0"/>
        <item x="10"/>
        <item x="3"/>
        <item x="11"/>
        <item x="5"/>
        <item x="1"/>
        <item x="7"/>
        <item x="9"/>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5"/>
    <field x="2"/>
  </rowFields>
  <rowItems count="16">
    <i>
      <x/>
      <x v="14"/>
    </i>
    <i>
      <x v="1"/>
      <x v="2"/>
    </i>
    <i>
      <x v="2"/>
      <x v="10"/>
    </i>
    <i>
      <x v="3"/>
      <x v="7"/>
    </i>
    <i>
      <x v="4"/>
      <x v="3"/>
    </i>
    <i>
      <x v="6"/>
      <x v="9"/>
    </i>
    <i>
      <x v="7"/>
      <x v="13"/>
    </i>
    <i>
      <x v="8"/>
      <x v="6"/>
    </i>
    <i>
      <x v="9"/>
      <x v="12"/>
    </i>
    <i>
      <x v="10"/>
      <x v="15"/>
    </i>
    <i>
      <x v="11"/>
      <x v="5"/>
    </i>
    <i>
      <x v="12"/>
      <x/>
    </i>
    <i>
      <x v="13"/>
      <x v="4"/>
    </i>
    <i>
      <x v="14"/>
      <x v="8"/>
    </i>
    <i>
      <x v="15"/>
      <x v="1"/>
    </i>
    <i>
      <x v="16"/>
      <x v="11"/>
    </i>
  </rowItems>
  <colItems count="1">
    <i/>
  </colItems>
  <dataFields count="1">
    <dataField name="Cuenta de Nombre víctima"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100D4D-AD2D-1649-9F91-B00DA908E964}"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1:B17" firstHeaderRow="1" firstDataRow="1" firstDataCol="2"/>
  <pivotFields count="11">
    <pivotField axis="axisRow" compact="0" outline="0" showAll="0" defaultSubtotal="0">
      <items count="31">
        <item m="1" x="20"/>
        <item m="1" x="30"/>
        <item m="1" x="22"/>
        <item m="1" x="29"/>
        <item m="1" x="21"/>
        <item m="1" x="16"/>
        <item m="1" x="23"/>
        <item m="1" x="27"/>
        <item m="1" x="26"/>
        <item m="1" x="24"/>
        <item m="1" x="17"/>
        <item m="1" x="28"/>
        <item m="1" x="19"/>
        <item m="1" x="25"/>
        <item m="1" x="18"/>
        <item x="6"/>
        <item x="0"/>
        <item x="1"/>
        <item x="2"/>
        <item x="3"/>
        <item x="4"/>
        <item x="5"/>
        <item x="7"/>
        <item x="8"/>
        <item x="9"/>
        <item x="10"/>
        <item x="11"/>
        <item x="12"/>
        <item x="13"/>
        <item x="14"/>
        <item x="15"/>
      </items>
    </pivotField>
    <pivotField axis="axisRow" compact="0" outline="0" showAll="0" defaultSubtotal="0">
      <items count="16">
        <item x="1"/>
        <item x="2"/>
        <item x="3"/>
        <item x="4"/>
        <item x="5"/>
        <item x="7"/>
        <item x="8"/>
        <item x="10"/>
        <item x="11"/>
        <item x="13"/>
        <item x="14"/>
        <item x="15"/>
        <item x="6"/>
        <item x="12"/>
        <item x="0"/>
        <item x="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s>
  <rowFields count="2">
    <field x="1"/>
    <field x="0"/>
  </rowFields>
  <rowItems count="16">
    <i>
      <x/>
      <x v="17"/>
    </i>
    <i>
      <x v="1"/>
      <x v="18"/>
    </i>
    <i>
      <x v="2"/>
      <x v="19"/>
    </i>
    <i>
      <x v="3"/>
      <x v="20"/>
    </i>
    <i>
      <x v="4"/>
      <x v="21"/>
    </i>
    <i>
      <x v="5"/>
      <x v="22"/>
    </i>
    <i>
      <x v="6"/>
      <x v="23"/>
    </i>
    <i>
      <x v="7"/>
      <x v="25"/>
    </i>
    <i>
      <x v="8"/>
      <x v="26"/>
    </i>
    <i>
      <x v="9"/>
      <x v="28"/>
    </i>
    <i>
      <x v="10"/>
      <x v="29"/>
    </i>
    <i>
      <x v="11"/>
      <x v="30"/>
    </i>
    <i>
      <x v="12"/>
      <x v="15"/>
    </i>
    <i>
      <x v="13"/>
      <x v="27"/>
    </i>
    <i>
      <x v="14"/>
      <x v="16"/>
    </i>
    <i>
      <x v="15"/>
      <x v="2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4">
    <queryTableFields count="13">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57" tableBorderDxfId="56">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38">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37"/>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36">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35"/>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34">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33"/>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2"/>
    <tableColumn id="3" xr3:uid="{C3068E04-FB23-4E70-A879-E69A9AB862D6}" uniqueName="3" name="descripcion" queryTableFieldId="3"/>
    <tableColumn id="4" xr3:uid="{588A68F9-BF4D-48D8-8C7B-3A93C4902BC1}" uniqueName="4" name="auxiliar" queryTableFieldId="4" dataDxfId="31"/>
    <tableColumn id="5" xr3:uid="{5AB17CBE-107C-4A8E-A05D-81EE2520FE75}" uniqueName="5" name="parametro" queryTableFieldId="5" dataDxfId="30"/>
    <tableColumn id="6" xr3:uid="{C4EF5471-F86F-4750-917B-AEF2D9B80FEE}" uniqueName="6" name="Columna1" queryTableFieldId="6" dataDxfId="29">
      <calculatedColumnFormula>+Parametros[[#This Row],[id]]</calculatedColumnFormula>
    </tableColumn>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8" tableType="queryTable" totalsRowShown="0">
  <autoFilter ref="A11:H1788" xr:uid="{E778D718-EC66-408D-95F7-D9F866294D71}">
    <filterColumn colId="2">
      <filters>
        <filter val="Periodo"/>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28"/>
    <tableColumn id="4" xr3:uid="{700B12AE-4E7C-4189-8E59-EF210F95B414}" uniqueName="4" name="auxiliar" queryTableFieldId="4" dataDxfId="27"/>
    <tableColumn id="5" xr3:uid="{0E332B85-18DA-4833-8E98-DF6283AB4B90}" uniqueName="5" name="fecha_inicio" queryTableFieldId="5" dataDxfId="26"/>
    <tableColumn id="6" xr3:uid="{10B55D18-C2D1-4845-934C-754F561CA644}" uniqueName="6" name="fecha_termino" queryTableFieldId="6" dataDxfId="25"/>
    <tableColumn id="7" xr3:uid="{C226911F-716F-43BC-973B-6B9F7FA4888F}" uniqueName="7" name="temporalidad" queryTableFieldId="7" dataDxfId="24"/>
    <tableColumn id="8" xr3:uid="{522A6B4E-5CA7-4D1D-84FF-E6CB70D37CB8}" uniqueName="8" name="Columna1" queryTableFieldId="8" dataDxfId="23">
      <calculatedColumnFormula>+Temporalidad[[#This Row],[ID]]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2"/>
    <tableColumn id="3" xr3:uid="{22D30F4E-D1B3-410D-B0CF-1FE8EAEC55F3}" uniqueName="3" name="descripcion" queryTableFieldId="3" dataDxfId="21"/>
    <tableColumn id="4" xr3:uid="{7F5D3703-2D9F-4923-BF91-40C0C2BE8218}" uniqueName="4" name="auxiliar" queryTableFieldId="4" dataDxfId="20"/>
    <tableColumn id="5" xr3:uid="{C30C6A65-A83C-47E0-AD38-2562BEE51B7A}" uniqueName="5" name="iso_pais" queryTableFieldId="5" dataDxfId="19"/>
    <tableColumn id="6" xr3:uid="{27EF0653-983E-49AA-8E69-760F58B44179}" uniqueName="6" name="nivel_administrativo" queryTableFieldId="6" dataDxfId="18"/>
    <tableColumn id="7" xr3:uid="{4F02F62A-55C5-4159-8E89-404E2CF21410}" uniqueName="7" name="territorio" queryTableFieldId="7" dataDxfId="17"/>
    <tableColumn id="8" xr3:uid="{BCAB60B8-01B7-49AC-AB7F-291CE5D9DE8D}" uniqueName="8" name="Columna1" queryTableFieldId="8" dataDxfId="16">
      <calculatedColumnFormula>+Territorio[[#This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5"/>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9" tableType="queryTable" totalsRowShown="0">
  <autoFilter ref="A10:F89" xr:uid="{05AF7D00-C18A-4DD1-95EC-F3414A6E39F8}">
    <filterColumn colId="3">
      <filters>
        <filter val="Unidad"/>
      </filters>
    </filterColumn>
  </autoFilter>
  <tableColumns count="6">
    <tableColumn id="1" xr3:uid="{C1FDDE09-DA06-44FF-A5E6-C708E1B419AE}" uniqueName="1" name="id" queryTableFieldId="1"/>
    <tableColumn id="2" xr3:uid="{BD7F1B4B-FA1B-47B3-953D-83647FFBF6B0}" uniqueName="2" name="nombre" queryTableFieldId="2" dataDxfId="14"/>
    <tableColumn id="3" xr3:uid="{2E7CB18B-5465-49F9-900E-3B2E3A41FB4F}" uniqueName="3" name="descripcion" queryTableFieldId="3" dataDxfId="13"/>
    <tableColumn id="4" xr3:uid="{25D3DE9F-C87A-4AF2-BDE2-3FC56D2627B3}" uniqueName="4" name="auxiliar" queryTableFieldId="4" dataDxfId="12"/>
    <tableColumn id="5" xr3:uid="{AC12715A-3FE3-4E96-B0D7-E45ACBB89D43}" uniqueName="5" name="unidad_medida" queryTableFieldId="5" dataDxfId="11"/>
    <tableColumn id="6" xr3:uid="{4BEA197A-7C33-4492-A455-FC45301EC0BF}" uniqueName="6" name="Columna1" queryTableFieldId="6" dataDxfId="10">
      <calculatedColumnFormula>+unidad_medida[[#This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M279" tableType="queryTable" totalsRowShown="0">
  <autoFilter ref="A12:M279" xr:uid="{DE29BC83-CD29-4327-9FC4-A77B17E0C74E}">
    <filterColumn colId="3">
      <filters>
        <filter val="Violencia"/>
      </filters>
    </filterColumn>
  </autoFilter>
  <tableColumns count="13">
    <tableColumn id="1" xr3:uid="{1DA36940-51DB-456C-A120-50B5302A0098}" uniqueName="1" name="Id_industria" queryTableFieldId="1"/>
    <tableColumn id="2" xr3:uid="{936990BF-92F0-43B0-9D29-9704F291C87E}" uniqueName="2" name="Industria" queryTableFieldId="2" dataDxfId="9"/>
    <tableColumn id="3" xr3:uid="{AB314A36-2E4D-4D08-927C-60F217AB003C}" uniqueName="3" name="Id_sector" queryTableFieldId="3"/>
    <tableColumn id="4" xr3:uid="{67547EC7-6434-42E3-8A61-176E47B1CE5B}" uniqueName="4" name="Sector" queryTableFieldId="4" dataDxfId="8"/>
    <tableColumn id="5" xr3:uid="{1462F023-38AB-4340-BD9F-16058BFF6A02}" uniqueName="5" name="Id_producto" queryTableFieldId="5"/>
    <tableColumn id="6" xr3:uid="{EE9810DD-D554-429B-B13D-64C30AAA3BD2}" uniqueName="6" name="Producto" queryTableFieldId="6" dataDxfId="7"/>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6"/>
    <tableColumn id="10" xr3:uid="{6315F050-DF7A-4A62-8D20-0A681D06FF63}" uniqueName="10" name="Descripcion" queryTableFieldId="10" dataDxfId="5"/>
    <tableColumn id="11" xr3:uid="{A9ADA349-0DAC-4FFC-A1B6-2FD40DB0218E}" uniqueName="11" name="Auxiliar" queryTableFieldId="11" dataDxfId="4"/>
    <tableColumn id="12" xr3:uid="{3C35DC8D-D9F0-4574-900E-4A7FF050A206}" uniqueName="12" name="Carpeta GITHUB" queryTableFieldId="12" dataDxfId="3"/>
    <tableColumn id="13" xr3:uid="{2AE60936-6FA8-452F-B5A8-C34B4314B9B0}" uniqueName="13" name="Codigo" queryTableFieldId="13" dataDxfId="2"/>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55" tableBorderDxfId="54">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53" tableBorderDxfId="52">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51">
  <autoFilter ref="F2:H180" xr:uid="{677A6392-5661-4AB8-A842-6106666E2BB5}"/>
  <sortState xmlns:xlrd2="http://schemas.microsoft.com/office/spreadsheetml/2017/richdata2" ref="F3:G180">
    <sortCondition ref="F5:F182"/>
  </sortState>
  <tableColumns count="3">
    <tableColumn id="1" xr3:uid="{865DC186-CC3D-4303-BF7F-71EAD00F7E7E}" name="Id_SS" dataDxfId="50"/>
    <tableColumn id="2" xr3:uid="{D7247E34-E8BD-4BB5-90B3-F851BF420661}" name="Servicio Nacional de Salud"/>
    <tableColumn id="3" xr3:uid="{BB9A7BC0-B719-44A7-AAB8-0062F068C7C9}" name="Columna1" dataDxfId="4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48">
  <autoFilter ref="K2:L12" xr:uid="{443FAC90-EE1F-4131-A0A4-5A30E75C04A3}"/>
  <tableColumns count="2">
    <tableColumn id="1" xr3:uid="{4876B7B9-7BFB-4D8D-A4E1-7DDEC9563EBC}" name="Id_Producto" dataDxfId="47"/>
    <tableColumn id="2" xr3:uid="{010ED6A1-0538-4E97-9E92-F1547A01A723}" name="Producto"/>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46">
  <autoFilter ref="O2:P60" xr:uid="{E0C26464-51C4-4BCE-A8F6-4DF43C15A91D}"/>
  <sortState xmlns:xlrd2="http://schemas.microsoft.com/office/spreadsheetml/2017/richdata2" ref="O3:P60">
    <sortCondition ref="O5:O62"/>
  </sortState>
  <tableColumns count="2">
    <tableColumn id="1" xr3:uid="{B850645B-8BD4-4CAA-9173-34547C5D2588}" name="Id_Categoría" dataDxfId="45"/>
    <tableColumn id="2" xr3:uid="{10D4D505-12B4-4A41-A54D-6D8A82F52593}" name="Categoría"/>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44">
  <autoFilter ref="W2:Y13" xr:uid="{2CE39735-33FF-4D4E-A398-F080BD322D0B}"/>
  <tableColumns count="3">
    <tableColumn id="1" xr3:uid="{26DCF823-F3D3-423C-A759-4CF6F9FB57F5}" name="Mercado ID" dataDxfId="43"/>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42">
  <autoFilter ref="S2:T30" xr:uid="{791A527A-19A5-4FA7-9161-B54E15224EDD}"/>
  <sortState xmlns:xlrd2="http://schemas.microsoft.com/office/spreadsheetml/2017/richdata2" ref="S3:T33">
    <sortCondition ref="S5:S35"/>
  </sortState>
  <tableColumns count="2">
    <tableColumn id="1" xr3:uid="{F8E15E5B-6D89-4F36-B6E9-E07D59A3D16F}" name="Mercado ID" dataDxfId="41"/>
    <tableColumn id="2" xr3:uid="{DB9A0F73-A215-40D4-849F-54C74A0ED8DF}" name="Mercado"/>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40">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39"/>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hyperlink" Target="https://analytics.zoho.com/open-view/2395394000006706890" TargetMode="External"/><Relationship Id="rId2" Type="http://schemas.openxmlformats.org/officeDocument/2006/relationships/hyperlink" Target="https://analytics.zoho.com/open-view/2395394000006706890" TargetMode="External"/><Relationship Id="rId1" Type="http://schemas.openxmlformats.org/officeDocument/2006/relationships/hyperlink" Target="https://analytics.zoho.com/open-view/2395394000006706890" TargetMode="External"/><Relationship Id="rId4" Type="http://schemas.openxmlformats.org/officeDocument/2006/relationships/hyperlink" Target="https://analytics.zoho.com/open-view/2395394000006706890"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3.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4.x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5.xml"/><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7.xml"/><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8.xml"/><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table" Target="../tables/table4.xml"/><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 Id="rId9"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P42"/>
  <sheetViews>
    <sheetView showGridLines="0" tabSelected="1" zoomScale="80" zoomScaleNormal="80" workbookViewId="0">
      <pane xSplit="1" topLeftCell="B1" activePane="topRight" state="frozen"/>
      <selection pane="topRight" activeCell="F4" sqref="F4:F12"/>
    </sheetView>
  </sheetViews>
  <sheetFormatPr baseColWidth="10" defaultColWidth="11.42578125" defaultRowHeight="15" x14ac:dyDescent="0.25"/>
  <cols>
    <col min="1" max="1" width="39.42578125" style="25" customWidth="1"/>
    <col min="2" max="2" width="15.85546875" style="25" customWidth="1"/>
    <col min="3" max="3" width="4.42578125" style="25" bestFit="1" customWidth="1"/>
    <col min="4" max="4" width="9.28515625" style="25" customWidth="1"/>
    <col min="5" max="5" width="19.140625" style="25" bestFit="1" customWidth="1"/>
    <col min="6" max="6" width="20.28515625" style="25" customWidth="1"/>
    <col min="7" max="8" width="15.42578125" style="25" customWidth="1"/>
    <col min="9" max="9" width="61.7109375" style="21" bestFit="1" customWidth="1"/>
    <col min="10" max="10" width="20.42578125" style="21" customWidth="1"/>
    <col min="11" max="11" width="23.140625" style="21" bestFit="1" customWidth="1"/>
    <col min="12" max="12" width="57.28515625" style="25" customWidth="1"/>
    <col min="13" max="13" width="15.7109375" style="25" customWidth="1"/>
    <col min="14" max="14" width="17.42578125" style="25" bestFit="1" customWidth="1"/>
    <col min="15" max="15" width="12.42578125" style="25" customWidth="1"/>
    <col min="16" max="16" width="14.140625" style="25" customWidth="1"/>
    <col min="17" max="17" width="18.42578125" style="25" bestFit="1" customWidth="1"/>
    <col min="18" max="18" width="58.140625" style="25" customWidth="1"/>
    <col min="19" max="19" width="31.28515625" style="25" bestFit="1" customWidth="1"/>
    <col min="20" max="20" width="19.42578125" style="25" customWidth="1"/>
    <col min="21" max="21" width="30.28515625" style="25" customWidth="1"/>
    <col min="22" max="22" width="16.140625" style="25" customWidth="1"/>
    <col min="23" max="23" width="7.42578125" style="25" bestFit="1" customWidth="1"/>
    <col min="24" max="24" width="11.42578125" style="25"/>
    <col min="25" max="25" width="52.85546875" style="25" customWidth="1"/>
    <col min="26" max="26" width="11.28515625" style="25" bestFit="1" customWidth="1"/>
    <col min="27" max="27" width="6.28515625" style="25" bestFit="1" customWidth="1"/>
    <col min="28" max="28" width="11" style="25" customWidth="1"/>
    <col min="29" max="30" width="7.140625" style="25" bestFit="1" customWidth="1"/>
    <col min="31" max="31" width="7.85546875" style="25" customWidth="1"/>
    <col min="32" max="32" width="10.140625" style="25" customWidth="1"/>
    <col min="33" max="33" width="8.140625" style="25" customWidth="1"/>
    <col min="34" max="34" width="10.140625" style="25" customWidth="1"/>
    <col min="35" max="35" width="8.7109375" style="25" customWidth="1"/>
    <col min="36" max="36" width="8.140625" style="25" customWidth="1"/>
    <col min="37" max="37" width="23.28515625" style="25" customWidth="1"/>
    <col min="38" max="38" width="9.28515625" style="25" customWidth="1"/>
    <col min="39" max="39" width="10.140625" style="25" customWidth="1"/>
    <col min="40" max="40" width="9.42578125" style="25" customWidth="1"/>
    <col min="41" max="41" width="9.140625" style="25" customWidth="1"/>
    <col min="42" max="42" width="8.28515625" style="25" customWidth="1"/>
    <col min="43" max="16384" width="11.42578125" style="25"/>
  </cols>
  <sheetData>
    <row r="1" spans="1:42" x14ac:dyDescent="0.25">
      <c r="C1" s="17">
        <f>SUM(C4:C14)</f>
        <v>128</v>
      </c>
      <c r="G1" s="46"/>
      <c r="L1" s="71"/>
      <c r="P1" s="61">
        <v>270103001</v>
      </c>
      <c r="R1" s="71"/>
      <c r="S1" s="71"/>
      <c r="Y1" s="71"/>
    </row>
    <row r="2" spans="1:42" x14ac:dyDescent="0.25">
      <c r="P2" s="19">
        <v>17</v>
      </c>
      <c r="Q2" s="19">
        <v>24</v>
      </c>
      <c r="R2" s="19">
        <v>2</v>
      </c>
      <c r="S2" s="19">
        <v>3</v>
      </c>
      <c r="T2" s="19">
        <v>5</v>
      </c>
      <c r="U2" s="19">
        <v>6</v>
      </c>
      <c r="V2" s="19">
        <v>7</v>
      </c>
      <c r="W2" s="19">
        <v>8</v>
      </c>
      <c r="X2" s="19">
        <v>9</v>
      </c>
      <c r="Y2" s="19">
        <v>10</v>
      </c>
      <c r="Z2" s="19">
        <v>11</v>
      </c>
      <c r="AA2" s="19">
        <v>12</v>
      </c>
      <c r="AB2" s="19">
        <v>13</v>
      </c>
      <c r="AC2" s="19">
        <v>14</v>
      </c>
      <c r="AD2" s="19">
        <v>15</v>
      </c>
      <c r="AE2" s="19">
        <v>16</v>
      </c>
      <c r="AF2" s="19">
        <v>18</v>
      </c>
      <c r="AG2" s="19">
        <v>19</v>
      </c>
      <c r="AH2" s="19">
        <v>20</v>
      </c>
      <c r="AI2" s="19">
        <v>21</v>
      </c>
      <c r="AJ2" s="19">
        <v>22</v>
      </c>
      <c r="AK2" s="19">
        <v>23</v>
      </c>
      <c r="AL2" s="19">
        <v>25</v>
      </c>
      <c r="AM2" s="19">
        <v>26</v>
      </c>
      <c r="AN2" s="19">
        <v>27</v>
      </c>
      <c r="AO2" s="19">
        <v>28</v>
      </c>
      <c r="AP2" s="19">
        <v>29</v>
      </c>
    </row>
    <row r="3" spans="1:42" ht="33.75" x14ac:dyDescent="0.25">
      <c r="A3" s="42" t="s">
        <v>10683</v>
      </c>
      <c r="B3" s="34" t="s">
        <v>10684</v>
      </c>
      <c r="C3" s="36" t="s">
        <v>13384</v>
      </c>
      <c r="D3" s="44" t="s">
        <v>28</v>
      </c>
      <c r="E3" s="36" t="s">
        <v>13624</v>
      </c>
      <c r="F3" s="35" t="s">
        <v>10658</v>
      </c>
      <c r="G3" s="35" t="s">
        <v>10659</v>
      </c>
      <c r="H3" s="36" t="s">
        <v>10679</v>
      </c>
      <c r="I3" s="45" t="s">
        <v>13385</v>
      </c>
      <c r="J3" s="28" t="s">
        <v>10704</v>
      </c>
      <c r="K3" s="28" t="s">
        <v>10705</v>
      </c>
      <c r="L3" s="26" t="s">
        <v>10426</v>
      </c>
      <c r="M3" s="27" t="s">
        <v>10421</v>
      </c>
      <c r="N3" s="27" t="s">
        <v>10422</v>
      </c>
      <c r="O3" s="27" t="s">
        <v>10420</v>
      </c>
      <c r="P3" s="27" t="s">
        <v>10433</v>
      </c>
      <c r="Q3" s="37" t="s">
        <v>10450</v>
      </c>
      <c r="R3" s="26" t="s">
        <v>10424</v>
      </c>
      <c r="S3" s="41" t="s">
        <v>10425</v>
      </c>
      <c r="T3" s="41" t="s">
        <v>10427</v>
      </c>
      <c r="U3" s="41" t="s">
        <v>10428</v>
      </c>
      <c r="V3" s="41" t="s">
        <v>10429</v>
      </c>
      <c r="W3" s="38" t="s">
        <v>13391</v>
      </c>
      <c r="X3" s="38" t="s">
        <v>10430</v>
      </c>
      <c r="Y3" s="43" t="s">
        <v>10431</v>
      </c>
      <c r="Z3" s="37" t="s">
        <v>10432</v>
      </c>
      <c r="AA3" s="37" t="s">
        <v>13387</v>
      </c>
      <c r="AB3" s="37" t="s">
        <v>13386</v>
      </c>
      <c r="AC3" s="37" t="s">
        <v>13388</v>
      </c>
      <c r="AD3" s="37" t="s">
        <v>13389</v>
      </c>
      <c r="AE3" s="37" t="s">
        <v>13390</v>
      </c>
      <c r="AF3" s="39" t="s">
        <v>10434</v>
      </c>
      <c r="AG3" s="39" t="s">
        <v>10435</v>
      </c>
      <c r="AH3" s="39" t="s">
        <v>10436</v>
      </c>
      <c r="AI3" s="39" t="s">
        <v>10437</v>
      </c>
      <c r="AJ3" s="39" t="s">
        <v>10438</v>
      </c>
      <c r="AK3" s="38" t="s">
        <v>10439</v>
      </c>
      <c r="AL3" s="38" t="s">
        <v>10440</v>
      </c>
      <c r="AM3" s="38" t="s">
        <v>10441</v>
      </c>
      <c r="AN3" s="26" t="s">
        <v>10442</v>
      </c>
      <c r="AO3" s="40" t="s">
        <v>10443</v>
      </c>
      <c r="AP3" s="40" t="s">
        <v>10444</v>
      </c>
    </row>
    <row r="4" spans="1:42" s="71" customFormat="1" ht="63.75" x14ac:dyDescent="0.25">
      <c r="A4" s="64" t="str">
        <f>+D4&amp;"|FILT:"&amp;E4&amp;"| MUES:"&amp;G4&amp;"|"&amp;F4&amp;"|"&amp;N4&amp;"|"&amp;H4</f>
        <v>GR 01|FILT:Región| MUES:Servicio Nacional de Salud|Atenciones Médicas por Violencia de Género|Periodo 2010-2016|</v>
      </c>
      <c r="B4" s="64" t="e">
        <f>"https://analytics.zoho.com/open-view/2395394000006508142?ZOHO_CRITERIA=%22Femicidios%22.%22Codreg%22%3D"&amp;Estructura!$B$1</f>
        <v>#REF!</v>
      </c>
      <c r="C4" s="58">
        <v>16</v>
      </c>
      <c r="D4" s="65" t="s">
        <v>13379</v>
      </c>
      <c r="E4" s="58" t="s">
        <v>754</v>
      </c>
      <c r="F4" s="64" t="s">
        <v>13875</v>
      </c>
      <c r="G4" s="64" t="s">
        <v>13628</v>
      </c>
      <c r="H4" s="64"/>
      <c r="I4" s="66" t="s">
        <v>795</v>
      </c>
      <c r="J4" s="67"/>
      <c r="K4" s="67"/>
      <c r="L4" s="68" t="str">
        <f>F4&amp;" en la Región de "&amp;I4&amp;" por "&amp;G4&amp;"."&amp;N4</f>
        <v>Atenciones Médicas por Violencia de Género en la Región de Tarapacá por Servicio Nacional de Salud.Periodo 2010-2016</v>
      </c>
      <c r="M4" s="63" t="str">
        <f>I4</f>
        <v>Tarapacá</v>
      </c>
      <c r="N4" s="62" t="s">
        <v>13676</v>
      </c>
      <c r="O4" s="62" t="s">
        <v>9329</v>
      </c>
      <c r="P4" s="69">
        <f>+IF($E4="PRODUCTO",VLOOKUP(I4,#REF!,9,0)&amp;"000",IF($E4="CATEGORÍA",VLOOKUP(I4,#REF!,7,0),$P$1))</f>
        <v>270103001</v>
      </c>
      <c r="Q4" s="62" t="s">
        <v>13828</v>
      </c>
      <c r="R4" s="63" t="str">
        <f>+F4&amp;" por "&amp;G4&amp;" para la Región de "&amp;I4</f>
        <v>Atenciones Médicas por Violencia de Género por Servicio Nacional de Salud para la Región de Tarapacá</v>
      </c>
      <c r="S4" s="63" t="str">
        <f>+R4</f>
        <v>Atenciones Médicas por Violencia de Género por Servicio Nacional de Salud para la Región de Tarapacá</v>
      </c>
      <c r="T4" s="76" t="str">
        <f t="shared" ref="T4:T12" si="0">+E4&amp;": "&amp;I4</f>
        <v>Región: Tarapacá</v>
      </c>
      <c r="U4" s="63" t="s">
        <v>13829</v>
      </c>
      <c r="V4" s="70"/>
      <c r="W4" s="77" t="s">
        <v>152</v>
      </c>
      <c r="X4" s="62" t="s">
        <v>13375</v>
      </c>
      <c r="Y4" s="63" t="str">
        <f>"Gráfico que muestra la  "&amp;F4&amp;" por "&amp;G4&amp;" para la Región de "&amp;I4&amp;", según los datos recopilados del "&amp;AK4&amp;". Chile, "&amp;N4&amp;". "</f>
        <v xml:space="preserve">Gráfico que muestra la  Atenciones Médicas por Violencia de Género por Servicio Nacional de Salud para la Región de Tarapacá, según los datos recopilados del Departamento de Estadísticas e Información de la Salud. Chile, Periodo 2010-2016. </v>
      </c>
      <c r="Z4" s="78">
        <v>44360</v>
      </c>
      <c r="AA4" s="77" t="s">
        <v>10445</v>
      </c>
      <c r="AB4" s="77" t="s">
        <v>10456</v>
      </c>
      <c r="AC4" s="62" t="s">
        <v>24</v>
      </c>
      <c r="AD4" s="62" t="s">
        <v>24</v>
      </c>
      <c r="AE4" s="62" t="s">
        <v>24</v>
      </c>
      <c r="AF4" s="69">
        <f>+VLOOKUP($O4,Parametros[[nombre]:[Columna1]],5,0)</f>
        <v>8</v>
      </c>
      <c r="AG4" s="69">
        <v>1</v>
      </c>
      <c r="AH4" s="69">
        <f>+VLOOKUP($M4,Territorio[[nombre]:[Columna1]],7,0)</f>
        <v>252</v>
      </c>
      <c r="AI4" s="69" t="e">
        <f>+VLOOKUP(N4,Temporalidad[[nombre]:[Columna1]],7,0)</f>
        <v>#N/A</v>
      </c>
      <c r="AJ4" s="69">
        <f>+VLOOKUP(LEFT($D4,2),Tipo_Gráfico[[id2]:[Tipo Gráfico]],3,0)</f>
        <v>1</v>
      </c>
      <c r="AK4" s="63" t="s">
        <v>13830</v>
      </c>
      <c r="AL4" s="62" t="s">
        <v>24</v>
      </c>
      <c r="AM4" s="62" t="s">
        <v>24</v>
      </c>
      <c r="AN4" s="62" t="s">
        <v>24</v>
      </c>
      <c r="AO4" s="69">
        <f>VLOOKUP($AB4,Responsables[],3,0)</f>
        <v>2</v>
      </c>
      <c r="AP4" s="69">
        <f>VLOOKUP($Q4,unidad_medida[[#All],[nombre]:[Columna1]],5,0)</f>
        <v>79</v>
      </c>
    </row>
    <row r="5" spans="1:42" s="71" customFormat="1" ht="63.75" x14ac:dyDescent="0.25">
      <c r="A5" s="64" t="str">
        <f>+D5&amp;"|FILT:"&amp;E5&amp;"| MUES:"&amp;G5&amp;"|"&amp;F5&amp;"|"&amp;N5&amp;"|"&amp;H5</f>
        <v>GR 02|FILT:Región| MUES:Categoría|Atenciones Médicas por Violencia de Género|Periodo 2010-2016|</v>
      </c>
      <c r="B5" s="64" t="str">
        <f>"https://analytics.zoho.com/open-view/2395394000006498596"</f>
        <v>https://analytics.zoho.com/open-view/2395394000006498596</v>
      </c>
      <c r="C5" s="56">
        <v>16</v>
      </c>
      <c r="D5" s="65" t="s">
        <v>13380</v>
      </c>
      <c r="E5" s="56" t="s">
        <v>754</v>
      </c>
      <c r="F5" s="64" t="s">
        <v>13875</v>
      </c>
      <c r="G5" s="59" t="s">
        <v>9444</v>
      </c>
      <c r="H5" s="64"/>
      <c r="I5" s="66" t="s">
        <v>795</v>
      </c>
      <c r="J5" s="67"/>
      <c r="K5" s="67"/>
      <c r="L5" s="68" t="str">
        <f>F5&amp;" en la Región de "&amp;I5&amp;" por Concepto de Atención."&amp;N5</f>
        <v>Atenciones Médicas por Violencia de Género en la Región de Tarapacá por Concepto de Atención.Periodo 2010-2016</v>
      </c>
      <c r="M5" s="63" t="str">
        <f t="shared" ref="M5" si="1">I5</f>
        <v>Tarapacá</v>
      </c>
      <c r="N5" s="62" t="s">
        <v>13676</v>
      </c>
      <c r="O5" s="62" t="s">
        <v>9329</v>
      </c>
      <c r="P5" s="69">
        <f>+IF($E5="PRODUCTO",VLOOKUP(I5,#REF!,9,0)&amp;"000",IF($E5="CATEGORÍA",VLOOKUP(I5,#REF!,7,0),$P$1))</f>
        <v>270103001</v>
      </c>
      <c r="Q5" s="62" t="s">
        <v>13828</v>
      </c>
      <c r="R5" s="63" t="str">
        <f>+F5&amp;" por Concepto de Atención para la Región de "&amp;I5</f>
        <v>Atenciones Médicas por Violencia de Género por Concepto de Atención para la Región de Tarapacá</v>
      </c>
      <c r="S5" s="63" t="str">
        <f t="shared" ref="S5:S6" si="2">+R5</f>
        <v>Atenciones Médicas por Violencia de Género por Concepto de Atención para la Región de Tarapacá</v>
      </c>
      <c r="T5" s="72" t="str">
        <f t="shared" si="0"/>
        <v>Región: Tarapacá</v>
      </c>
      <c r="U5" s="63" t="s">
        <v>13829</v>
      </c>
      <c r="V5" s="70"/>
      <c r="W5" s="77" t="s">
        <v>152</v>
      </c>
      <c r="X5" s="62" t="s">
        <v>13375</v>
      </c>
      <c r="Y5" s="63" t="str">
        <f>"Gráfico que muestra la  "&amp;F5&amp;" por Concepto de Atención para la Región de "&amp;I5&amp;", según los datos recopilados del "&amp;AK5&amp;". Chile, "&amp;N5&amp;". "</f>
        <v xml:space="preserve">Gráfico que muestra la  Atenciones Médicas por Violencia de Género por Concepto de Atención para la Región de Tarapacá, según los datos recopilados del Departamento de Estadísticas e Información de la Salud. Chile, Periodo 2010-2016. </v>
      </c>
      <c r="Z5" s="78">
        <v>44361</v>
      </c>
      <c r="AA5" s="77" t="s">
        <v>10445</v>
      </c>
      <c r="AB5" s="77" t="s">
        <v>10456</v>
      </c>
      <c r="AC5" s="62" t="s">
        <v>24</v>
      </c>
      <c r="AD5" s="62" t="s">
        <v>24</v>
      </c>
      <c r="AE5" s="62" t="s">
        <v>24</v>
      </c>
      <c r="AF5" s="69">
        <f>+VLOOKUP($O5,Parametros[[nombre]:[Columna1]],5,0)</f>
        <v>8</v>
      </c>
      <c r="AG5" s="69">
        <v>1</v>
      </c>
      <c r="AH5" s="69">
        <f>+VLOOKUP($M5,Territorio[[nombre]:[Columna1]],7,0)</f>
        <v>252</v>
      </c>
      <c r="AI5" s="69" t="e">
        <f>+VLOOKUP(N5,Temporalidad[[nombre]:[Columna1]],7,0)</f>
        <v>#N/A</v>
      </c>
      <c r="AJ5" s="69">
        <f>+VLOOKUP(LEFT($D5,2),Tipo_Gráfico[[id2]:[Tipo Gráfico]],3,0)</f>
        <v>1</v>
      </c>
      <c r="AK5" s="63" t="s">
        <v>13830</v>
      </c>
      <c r="AL5" s="62" t="s">
        <v>24</v>
      </c>
      <c r="AM5" s="62" t="s">
        <v>24</v>
      </c>
      <c r="AN5" s="62" t="s">
        <v>24</v>
      </c>
      <c r="AO5" s="69">
        <f>VLOOKUP($AB5,Responsables[],3,0)</f>
        <v>2</v>
      </c>
      <c r="AP5" s="69">
        <f>VLOOKUP($Q5,unidad_medida[[#All],[nombre]:[Columna1]],5,0)</f>
        <v>79</v>
      </c>
    </row>
    <row r="6" spans="1:42" s="71" customFormat="1" ht="63.75" x14ac:dyDescent="0.25">
      <c r="A6" s="64" t="str">
        <f t="shared" ref="A6:A12" si="3">+D6&amp;"|FILT:"&amp;E6&amp;"| MUES:"&amp;G6&amp;"|"&amp;F6&amp;"|"&amp;N6&amp;"|"&amp;H6</f>
        <v>GR 03|FILT:Servicio Nacional de Salud| MUES:Categoría|Atenciones Médicas por Violencia de Género|Periodo 2010-2016|</v>
      </c>
      <c r="B6" s="64" t="str">
        <f>"https://analytics.zoho.com/open-view/2395394000006636284"</f>
        <v>https://analytics.zoho.com/open-view/2395394000006636284</v>
      </c>
      <c r="C6" s="56">
        <v>29</v>
      </c>
      <c r="D6" s="65" t="s">
        <v>13381</v>
      </c>
      <c r="E6" s="58" t="s">
        <v>13628</v>
      </c>
      <c r="F6" s="64" t="s">
        <v>13875</v>
      </c>
      <c r="G6" s="59" t="s">
        <v>9444</v>
      </c>
      <c r="H6" s="64"/>
      <c r="I6" s="66" t="s">
        <v>13831</v>
      </c>
      <c r="J6" s="67"/>
      <c r="K6" s="67"/>
      <c r="L6" s="68" t="str">
        <f>F6&amp;" para el "&amp;I6&amp;" por Concepto de Atención."&amp;N6</f>
        <v>Atenciones Médicas por Violencia de Género para el Servicio Nacional de Salud Aconcagua por Concepto de Atención.Periodo 2010-2016</v>
      </c>
      <c r="M6" s="63" t="s">
        <v>151</v>
      </c>
      <c r="N6" s="62" t="s">
        <v>13676</v>
      </c>
      <c r="O6" s="62" t="s">
        <v>9329</v>
      </c>
      <c r="P6" s="69">
        <f>+IF($E6="PRODUCTO",VLOOKUP(I6,#REF!,9,0)&amp;"000",IF($E6="CATEGORÍA",VLOOKUP(I6,#REF!,7,0),$P$1))</f>
        <v>270103001</v>
      </c>
      <c r="Q6" s="62" t="s">
        <v>13828</v>
      </c>
      <c r="R6" s="63" t="str">
        <f>+F6&amp;" por Concepto de Atención para el "&amp;I6</f>
        <v>Atenciones Médicas por Violencia de Género por Concepto de Atención para el Servicio Nacional de Salud Aconcagua</v>
      </c>
      <c r="S6" s="63" t="str">
        <f t="shared" si="2"/>
        <v>Atenciones Médicas por Violencia de Género por Concepto de Atención para el Servicio Nacional de Salud Aconcagua</v>
      </c>
      <c r="T6" s="72" t="str">
        <f t="shared" si="0"/>
        <v>Servicio Nacional de Salud: Servicio Nacional de Salud Aconcagua</v>
      </c>
      <c r="U6" s="63" t="s">
        <v>13829</v>
      </c>
      <c r="V6" s="70"/>
      <c r="W6" s="77" t="s">
        <v>152</v>
      </c>
      <c r="X6" s="62" t="s">
        <v>10690</v>
      </c>
      <c r="Y6" s="63" t="str">
        <f>"Gráfico que muestra la  "&amp;F6&amp;" por Concepto de Atención para el "&amp;I6&amp;", según los datos recopilados del "&amp;AK6&amp;". Chile, "&amp;N6&amp;". "</f>
        <v xml:space="preserve">Gráfico que muestra la  Atenciones Médicas por Violencia de Género por Concepto de Atención para el Servicio Nacional de Salud Aconcagua, según los datos recopilados del Departamento de Estadísticas e Información de la Salud. Chile, Periodo 2010-2016. </v>
      </c>
      <c r="Z6" s="78">
        <v>44362</v>
      </c>
      <c r="AA6" s="77" t="s">
        <v>10445</v>
      </c>
      <c r="AB6" s="77" t="s">
        <v>10456</v>
      </c>
      <c r="AC6" s="62" t="s">
        <v>24</v>
      </c>
      <c r="AD6" s="62" t="s">
        <v>24</v>
      </c>
      <c r="AE6" s="62" t="s">
        <v>24</v>
      </c>
      <c r="AF6" s="69">
        <f>+VLOOKUP($O6,Parametros[[nombre]:[Columna1]],5,0)</f>
        <v>8</v>
      </c>
      <c r="AG6" s="69">
        <v>1</v>
      </c>
      <c r="AH6" s="69">
        <f>+VLOOKUP($M6,Territorio[[nombre]:[Columna1]],7,0)</f>
        <v>38</v>
      </c>
      <c r="AI6" s="69" t="e">
        <f>+VLOOKUP(N6,Temporalidad[[nombre]:[Columna1]],7,0)</f>
        <v>#N/A</v>
      </c>
      <c r="AJ6" s="69">
        <f>+VLOOKUP(LEFT($D6,2),Tipo_Gráfico[[id2]:[Tipo Gráfico]],3,0)</f>
        <v>1</v>
      </c>
      <c r="AK6" s="63" t="s">
        <v>13830</v>
      </c>
      <c r="AL6" s="62" t="s">
        <v>24</v>
      </c>
      <c r="AM6" s="62" t="s">
        <v>24</v>
      </c>
      <c r="AN6" s="62" t="s">
        <v>24</v>
      </c>
      <c r="AO6" s="69">
        <f>VLOOKUP($AB6,Responsables[],3,0)</f>
        <v>2</v>
      </c>
      <c r="AP6" s="69">
        <f>VLOOKUP($Q6,unidad_medida[[#All],[nombre]:[Columna1]],5,0)</f>
        <v>79</v>
      </c>
    </row>
    <row r="7" spans="1:42" s="71" customFormat="1" ht="89.25" x14ac:dyDescent="0.25">
      <c r="A7" s="64" t="str">
        <f t="shared" si="3"/>
        <v>GR 04|FILT:Categoría| MUES:Región|Atenciones Médicas por Violencia de Género|Periodo 2010-2016|</v>
      </c>
      <c r="B7" s="64" t="e">
        <f>"https://analytics.zoho.com/open-view/2395394000006713064?ZOHO_CRITERIA=%22Femicidios%22.%22Codreg%22%3D"&amp;Estructura!$B$1</f>
        <v>#REF!</v>
      </c>
      <c r="C7" s="56">
        <v>7</v>
      </c>
      <c r="D7" s="65" t="s">
        <v>13382</v>
      </c>
      <c r="E7" s="58" t="s">
        <v>9444</v>
      </c>
      <c r="F7" s="64" t="s">
        <v>13875</v>
      </c>
      <c r="G7" s="59" t="s">
        <v>754</v>
      </c>
      <c r="H7" s="64"/>
      <c r="I7" s="66" t="s">
        <v>13523</v>
      </c>
      <c r="J7" s="67"/>
      <c r="K7" s="67"/>
      <c r="L7" s="68" t="str">
        <f>F7&amp;" según el Concepto de Atención: "&amp;I7&amp;" por "&amp;G7&amp;"."&amp;N7</f>
        <v>Atenciones Médicas por Violencia de Género según el Concepto de Atención: Atención por violación (con entrega de anticoncepción de emergencia) por Región.Periodo 2010-2016</v>
      </c>
      <c r="M7" s="63" t="s">
        <v>151</v>
      </c>
      <c r="N7" s="62" t="s">
        <v>13676</v>
      </c>
      <c r="O7" s="62" t="s">
        <v>9329</v>
      </c>
      <c r="P7" s="69" t="e">
        <f>+IF($E7="PRODUCTO",VLOOKUP(I7,#REF!,9,0)&amp;"000",IF($E7="CATEGORÍA",VLOOKUP(I7,#REF!,7,0),$P$1))</f>
        <v>#REF!</v>
      </c>
      <c r="Q7" s="62" t="s">
        <v>13828</v>
      </c>
      <c r="R7" s="63" t="str">
        <f>+F7&amp;" por "&amp;G7&amp;" por el Concepto de Atención: "&amp;I7</f>
        <v>Atenciones Médicas por Violencia de Género por Región por el Concepto de Atención: Atención por violación (con entrega de anticoncepción de emergencia)</v>
      </c>
      <c r="S7" s="63" t="str">
        <f t="shared" ref="S7:S8" si="4">+R7</f>
        <v>Atenciones Médicas por Violencia de Género por Región por el Concepto de Atención: Atención por violación (con entrega de anticoncepción de emergencia)</v>
      </c>
      <c r="T7" s="72" t="str">
        <f t="shared" si="0"/>
        <v>Categoría: Atención por violación (con entrega de anticoncepción de emergencia)</v>
      </c>
      <c r="U7" s="63" t="s">
        <v>13829</v>
      </c>
      <c r="V7" s="70"/>
      <c r="W7" s="77" t="s">
        <v>152</v>
      </c>
      <c r="X7" s="62" t="s">
        <v>10690</v>
      </c>
      <c r="Y7" s="63" t="str">
        <f>"Gráfico que muestra la  "&amp;F7&amp;" a escala regional para el Concepto de Atención: "&amp;I7&amp;", según los datos recopilados del "&amp;AK7&amp;". Chile, "&amp;N7&amp;". "</f>
        <v xml:space="preserve">Gráfico que muestra la  Atenciones Médicas por Violencia de Género a escala regional para el Concepto de Atención: Atención por violación (con entrega de anticoncepción de emergencia), según los datos recopilados del Departamento de Estadísticas e Información de la Salud. Chile, Periodo 2010-2016. </v>
      </c>
      <c r="Z7" s="78">
        <v>44363</v>
      </c>
      <c r="AA7" s="77" t="s">
        <v>10445</v>
      </c>
      <c r="AB7" s="77" t="s">
        <v>10456</v>
      </c>
      <c r="AC7" s="62" t="s">
        <v>24</v>
      </c>
      <c r="AD7" s="62" t="s">
        <v>24</v>
      </c>
      <c r="AE7" s="62" t="s">
        <v>24</v>
      </c>
      <c r="AF7" s="69">
        <f>+VLOOKUP($O7,Parametros[[nombre]:[Columna1]],5,0)</f>
        <v>8</v>
      </c>
      <c r="AG7" s="69">
        <v>1</v>
      </c>
      <c r="AH7" s="69">
        <f>+VLOOKUP($M7,Territorio[[nombre]:[Columna1]],7,0)</f>
        <v>38</v>
      </c>
      <c r="AI7" s="69" t="e">
        <f>+VLOOKUP(N7,Temporalidad[[nombre]:[Columna1]],7,0)</f>
        <v>#N/A</v>
      </c>
      <c r="AJ7" s="69">
        <f>+VLOOKUP(LEFT($D7,2),Tipo_Gráfico[[id2]:[Tipo Gráfico]],3,0)</f>
        <v>1</v>
      </c>
      <c r="AK7" s="63" t="s">
        <v>13830</v>
      </c>
      <c r="AL7" s="62" t="s">
        <v>24</v>
      </c>
      <c r="AM7" s="62" t="s">
        <v>24</v>
      </c>
      <c r="AN7" s="62" t="s">
        <v>24</v>
      </c>
      <c r="AO7" s="69">
        <f>VLOOKUP($AB7,Responsables[],3,0)</f>
        <v>2</v>
      </c>
      <c r="AP7" s="69">
        <f>VLOOKUP($Q7,unidad_medida[[#All],[nombre]:[Columna1]],5,0)</f>
        <v>79</v>
      </c>
    </row>
    <row r="8" spans="1:42" s="71" customFormat="1" ht="89.25" x14ac:dyDescent="0.25">
      <c r="A8" s="64" t="str">
        <f t="shared" si="3"/>
        <v>GR 05|FILT:Categoría| MUES:Servicio Nacional de Salud|Atenciones Médicas por Violencia de Género|Periodo 2010-2016|</v>
      </c>
      <c r="B8" s="64" t="e">
        <f>"https://analytics.zoho.com/open-view/2395394000006713110?ZOHO_CRITERIA=%22Femicidios%22.%22Codreg%22%3D"&amp;Estructura!$B$1</f>
        <v>#REF!</v>
      </c>
      <c r="C8" s="56">
        <v>7</v>
      </c>
      <c r="D8" s="65" t="s">
        <v>13383</v>
      </c>
      <c r="E8" s="58" t="s">
        <v>9444</v>
      </c>
      <c r="F8" s="64" t="s">
        <v>13875</v>
      </c>
      <c r="G8" s="59" t="s">
        <v>13628</v>
      </c>
      <c r="H8" s="59"/>
      <c r="I8" s="66" t="s">
        <v>13523</v>
      </c>
      <c r="J8" s="67"/>
      <c r="K8" s="67"/>
      <c r="L8" s="68" t="str">
        <f>F8&amp;" según el Concepto de Atención: "&amp;I8&amp;" por "&amp;G8&amp;"."&amp;N8</f>
        <v>Atenciones Médicas por Violencia de Género según el Concepto de Atención: Atención por violación (con entrega de anticoncepción de emergencia) por Servicio Nacional de Salud.Periodo 2010-2016</v>
      </c>
      <c r="M8" s="63" t="s">
        <v>151</v>
      </c>
      <c r="N8" s="62" t="s">
        <v>13676</v>
      </c>
      <c r="O8" s="62" t="s">
        <v>9329</v>
      </c>
      <c r="P8" s="69" t="e">
        <f>+IF($E8="PRODUCTO",VLOOKUP(I8,#REF!,9,0)&amp;"000",IF($E8="CATEGORÍA",VLOOKUP(I8,#REF!,7,0),$P$1))</f>
        <v>#REF!</v>
      </c>
      <c r="Q8" s="62" t="s">
        <v>13828</v>
      </c>
      <c r="R8" s="63" t="str">
        <f>+F8&amp;" por "&amp;G8&amp;" por el Concepto de Atención: "&amp;I8</f>
        <v>Atenciones Médicas por Violencia de Género por Servicio Nacional de Salud por el Concepto de Atención: Atención por violación (con entrega de anticoncepción de emergencia)</v>
      </c>
      <c r="S8" s="63" t="str">
        <f t="shared" si="4"/>
        <v>Atenciones Médicas por Violencia de Género por Servicio Nacional de Salud por el Concepto de Atención: Atención por violación (con entrega de anticoncepción de emergencia)</v>
      </c>
      <c r="T8" s="72" t="str">
        <f t="shared" si="0"/>
        <v>Categoría: Atención por violación (con entrega de anticoncepción de emergencia)</v>
      </c>
      <c r="U8" s="63" t="s">
        <v>13829</v>
      </c>
      <c r="V8" s="70"/>
      <c r="W8" s="77" t="s">
        <v>152</v>
      </c>
      <c r="X8" s="62" t="s">
        <v>10690</v>
      </c>
      <c r="Y8" s="63" t="str">
        <f>"Gráfico que muestra la  "&amp;F8&amp;" por "&amp;G8&amp;" por el Concepto de Atención: "&amp;I8&amp;", según los datos recopilados del "&amp;AK8&amp;". Chile, "&amp;N8&amp;". "</f>
        <v xml:space="preserve">Gráfico que muestra la  Atenciones Médicas por Violencia de Género por Servicio Nacional de Salud por el Concepto de Atención: Atención por violación (con entrega de anticoncepción de emergencia), según los datos recopilados del Departamento de Estadísticas e Información de la Salud. Chile, Periodo 2010-2016. </v>
      </c>
      <c r="Z8" s="78">
        <v>44364</v>
      </c>
      <c r="AA8" s="77" t="s">
        <v>10445</v>
      </c>
      <c r="AB8" s="77" t="s">
        <v>10456</v>
      </c>
      <c r="AC8" s="62" t="s">
        <v>24</v>
      </c>
      <c r="AD8" s="62" t="s">
        <v>24</v>
      </c>
      <c r="AE8" s="62" t="s">
        <v>24</v>
      </c>
      <c r="AF8" s="69">
        <f>+VLOOKUP($O8,Parametros[[nombre]:[Columna1]],5,0)</f>
        <v>8</v>
      </c>
      <c r="AG8" s="69">
        <v>1</v>
      </c>
      <c r="AH8" s="69">
        <f>+VLOOKUP($M8,Territorio[[nombre]:[Columna1]],7,0)</f>
        <v>38</v>
      </c>
      <c r="AI8" s="69" t="e">
        <f>+VLOOKUP(N8,Temporalidad[[nombre]:[Columna1]],7,0)</f>
        <v>#N/A</v>
      </c>
      <c r="AJ8" s="69">
        <f>+VLOOKUP(LEFT($D8,2),Tipo_Gráfico[[id2]:[Tipo Gráfico]],3,0)</f>
        <v>1</v>
      </c>
      <c r="AK8" s="63" t="s">
        <v>13830</v>
      </c>
      <c r="AL8" s="62" t="s">
        <v>24</v>
      </c>
      <c r="AM8" s="62" t="s">
        <v>24</v>
      </c>
      <c r="AN8" s="62" t="s">
        <v>24</v>
      </c>
      <c r="AO8" s="69">
        <f>VLOOKUP($AB8,Responsables[],3,0)</f>
        <v>2</v>
      </c>
      <c r="AP8" s="69">
        <f>VLOOKUP($Q8,unidad_medida[[#All],[nombre]:[Columna1]],5,0)</f>
        <v>79</v>
      </c>
    </row>
    <row r="9" spans="1:42" s="71" customFormat="1" ht="63.75" x14ac:dyDescent="0.25">
      <c r="A9" s="64" t="str">
        <f t="shared" si="3"/>
        <v>II 01|FILT:Región| MUES:Servicio Nacional de Salud|Atenciones Médicas por Violencia de Género|Periodo 2010-2016|Categoría</v>
      </c>
      <c r="B9" s="73" t="s">
        <v>13626</v>
      </c>
      <c r="C9" s="56">
        <v>16</v>
      </c>
      <c r="D9" s="65" t="s">
        <v>13609</v>
      </c>
      <c r="E9" s="56" t="s">
        <v>754</v>
      </c>
      <c r="F9" s="64" t="s">
        <v>13875</v>
      </c>
      <c r="G9" s="59" t="s">
        <v>13628</v>
      </c>
      <c r="H9" s="59" t="s">
        <v>9444</v>
      </c>
      <c r="I9" s="66" t="s">
        <v>795</v>
      </c>
      <c r="J9" s="67"/>
      <c r="K9" s="67"/>
      <c r="L9" s="68" t="str">
        <f>F9&amp;" en la Región de "&amp;I9&amp;" por "&amp;G9&amp;" y Concepto de Atención."&amp;N9</f>
        <v>Atenciones Médicas por Violencia de Género en la Región de Tarapacá por Servicio Nacional de Salud y Concepto de Atención.Periodo 2010-2016</v>
      </c>
      <c r="M9" s="74" t="str">
        <f>I9</f>
        <v>Tarapacá</v>
      </c>
      <c r="N9" s="62" t="s">
        <v>13676</v>
      </c>
      <c r="O9" s="62" t="s">
        <v>9329</v>
      </c>
      <c r="P9" s="69">
        <f>+IF($E9="PRODUCTO",VLOOKUP(I9,#REF!,9,0)&amp;"000",IF($E9="CATEGORÍA",VLOOKUP(I9,#REF!,7,0),$P$1))</f>
        <v>270103001</v>
      </c>
      <c r="Q9" s="62" t="s">
        <v>13828</v>
      </c>
      <c r="R9" s="63" t="str">
        <f>+F9&amp;" por "&amp;G9&amp;" y Concepto de Atención para la Región de "&amp;I9</f>
        <v>Atenciones Médicas por Violencia de Género por Servicio Nacional de Salud y Concepto de Atención para la Región de Tarapacá</v>
      </c>
      <c r="S9" s="63" t="str">
        <f t="shared" ref="S9" si="5">+R9</f>
        <v>Atenciones Médicas por Violencia de Género por Servicio Nacional de Salud y Concepto de Atención para la Región de Tarapacá</v>
      </c>
      <c r="T9" s="72" t="str">
        <f t="shared" si="0"/>
        <v>Región: Tarapacá</v>
      </c>
      <c r="U9" s="63" t="s">
        <v>13829</v>
      </c>
      <c r="V9" s="70"/>
      <c r="W9" s="77" t="s">
        <v>152</v>
      </c>
      <c r="X9" s="62" t="s">
        <v>13375</v>
      </c>
      <c r="Y9" s="63" t="str">
        <f>"Informe Interactivo que muestra la "&amp;F9&amp;" por "&amp;G9&amp;" y Concepto de Atención para la Región de "&amp;I9&amp;", según los datos recopilados del "&amp;AK9&amp;". Chile, "&amp;N9&amp;"."</f>
        <v>Informe Interactivo que muestra la Atenciones Médicas por Violencia de Género por Servicio Nacional de Salud y Concepto de Atención para la Región de Tarapacá, según los datos recopilados del Departamento de Estadísticas e Información de la Salud. Chile, Periodo 2010-2016.</v>
      </c>
      <c r="Z9" s="78">
        <v>44365</v>
      </c>
      <c r="AA9" s="77" t="s">
        <v>10445</v>
      </c>
      <c r="AB9" s="77" t="s">
        <v>10456</v>
      </c>
      <c r="AC9" s="62" t="s">
        <v>24</v>
      </c>
      <c r="AD9" s="62" t="s">
        <v>24</v>
      </c>
      <c r="AE9" s="62" t="s">
        <v>24</v>
      </c>
      <c r="AF9" s="69">
        <f>+VLOOKUP($O9,Parametros[[nombre]:[Columna1]],5,0)</f>
        <v>8</v>
      </c>
      <c r="AG9" s="69">
        <v>1</v>
      </c>
      <c r="AH9" s="69">
        <f>+VLOOKUP($M9,Territorio[[nombre]:[Columna1]],7,0)</f>
        <v>252</v>
      </c>
      <c r="AI9" s="69" t="e">
        <f>+VLOOKUP(N9,Temporalidad[[nombre]:[Columna1]],7,0)</f>
        <v>#N/A</v>
      </c>
      <c r="AJ9" s="69">
        <f>+VLOOKUP(LEFT($D9,2),Tipo_Gráfico[[id2]:[Tipo Gráfico]],3,0)</f>
        <v>3</v>
      </c>
      <c r="AK9" s="63" t="s">
        <v>13830</v>
      </c>
      <c r="AL9" s="62" t="s">
        <v>24</v>
      </c>
      <c r="AM9" s="62" t="s">
        <v>24</v>
      </c>
      <c r="AN9" s="62" t="s">
        <v>24</v>
      </c>
      <c r="AO9" s="69">
        <f>VLOOKUP($AB9,Responsables[],3,0)</f>
        <v>2</v>
      </c>
      <c r="AP9" s="69">
        <f>VLOOKUP($Q9,unidad_medida[[#All],[nombre]:[Columna1]],5,0)</f>
        <v>79</v>
      </c>
    </row>
    <row r="10" spans="1:42" s="71" customFormat="1" ht="63.75" x14ac:dyDescent="0.25">
      <c r="A10" s="64" t="str">
        <f t="shared" si="3"/>
        <v>II 02|FILT:Servicio Nacional de Salud| MUES:Categoría|Atenciones Médicas por Violencia de Género|Periodo 2010-2016|</v>
      </c>
      <c r="B10" s="73" t="s">
        <v>13626</v>
      </c>
      <c r="C10" s="56">
        <v>29</v>
      </c>
      <c r="D10" s="65" t="s">
        <v>13674</v>
      </c>
      <c r="E10" s="58" t="s">
        <v>13628</v>
      </c>
      <c r="F10" s="64" t="s">
        <v>13875</v>
      </c>
      <c r="G10" s="59" t="s">
        <v>9444</v>
      </c>
      <c r="H10" s="59"/>
      <c r="I10" s="66" t="s">
        <v>13831</v>
      </c>
      <c r="J10" s="67"/>
      <c r="K10" s="67"/>
      <c r="L10" s="68" t="str">
        <f>F10&amp;" en el "&amp;I10&amp;" por Concepto de Atención."&amp;N10</f>
        <v>Atenciones Médicas por Violencia de Género en el Servicio Nacional de Salud Aconcagua por Concepto de Atención.Periodo 2010-2016</v>
      </c>
      <c r="M10" s="59" t="s">
        <v>151</v>
      </c>
      <c r="N10" s="62" t="s">
        <v>13676</v>
      </c>
      <c r="O10" s="62" t="s">
        <v>9329</v>
      </c>
      <c r="P10" s="69">
        <f>+IF($E10="PRODUCTO",VLOOKUP(I10,#REF!,9,0)&amp;"000",IF($E10="CATEGORÍA",VLOOKUP(I10,#REF!,7,0),$P$1))</f>
        <v>270103001</v>
      </c>
      <c r="Q10" s="62" t="s">
        <v>13828</v>
      </c>
      <c r="R10" s="63" t="str">
        <f>+F10&amp;" por Concepto de Atención para el "&amp;I10</f>
        <v>Atenciones Médicas por Violencia de Género por Concepto de Atención para el Servicio Nacional de Salud Aconcagua</v>
      </c>
      <c r="S10" s="63" t="str">
        <f t="shared" ref="S10:S12" si="6">+R10</f>
        <v>Atenciones Médicas por Violencia de Género por Concepto de Atención para el Servicio Nacional de Salud Aconcagua</v>
      </c>
      <c r="T10" s="72" t="str">
        <f t="shared" si="0"/>
        <v>Servicio Nacional de Salud: Servicio Nacional de Salud Aconcagua</v>
      </c>
      <c r="U10" s="63" t="s">
        <v>13829</v>
      </c>
      <c r="V10" s="75"/>
      <c r="W10" s="77" t="s">
        <v>152</v>
      </c>
      <c r="X10" s="62" t="s">
        <v>10690</v>
      </c>
      <c r="Y10" s="63" t="str">
        <f>"Informe Interactivo que muestra la "&amp;F10&amp;" por Concepto de Atención para el "&amp;I10&amp;", según los datos recopilados del "&amp;AK10&amp;". Chile, "&amp;N10&amp;"."</f>
        <v>Informe Interactivo que muestra la Atenciones Médicas por Violencia de Género por Concepto de Atención para el Servicio Nacional de Salud Aconcagua, según los datos recopilados del Departamento de Estadísticas e Información de la Salud. Chile, Periodo 2010-2016.</v>
      </c>
      <c r="Z10" s="78">
        <v>44366</v>
      </c>
      <c r="AA10" s="77" t="s">
        <v>10445</v>
      </c>
      <c r="AB10" s="77" t="s">
        <v>10456</v>
      </c>
      <c r="AC10" s="62" t="s">
        <v>24</v>
      </c>
      <c r="AD10" s="62" t="s">
        <v>24</v>
      </c>
      <c r="AE10" s="62" t="s">
        <v>24</v>
      </c>
      <c r="AF10" s="69">
        <f>+VLOOKUP($O10,Parametros[[nombre]:[Columna1]],5,0)</f>
        <v>8</v>
      </c>
      <c r="AG10" s="69">
        <v>1</v>
      </c>
      <c r="AH10" s="69">
        <f>+VLOOKUP($M10,Territorio[[nombre]:[Columna1]],7,0)</f>
        <v>38</v>
      </c>
      <c r="AI10" s="69" t="e">
        <f>+VLOOKUP(N10,Temporalidad[[nombre]:[Columna1]],7,0)</f>
        <v>#N/A</v>
      </c>
      <c r="AJ10" s="69">
        <f>+VLOOKUP(LEFT($D10,2),Tipo_Gráfico[[id2]:[Tipo Gráfico]],3,0)</f>
        <v>3</v>
      </c>
      <c r="AK10" s="63" t="s">
        <v>13830</v>
      </c>
      <c r="AL10" s="62" t="s">
        <v>24</v>
      </c>
      <c r="AM10" s="62" t="s">
        <v>24</v>
      </c>
      <c r="AN10" s="62" t="s">
        <v>24</v>
      </c>
      <c r="AO10" s="69">
        <f>VLOOKUP($AB10,Responsables[],3,0)</f>
        <v>2</v>
      </c>
      <c r="AP10" s="69">
        <f>VLOOKUP($Q10,unidad_medida[[#All],[nombre]:[Columna1]],5,0)</f>
        <v>79</v>
      </c>
    </row>
    <row r="11" spans="1:42" s="71" customFormat="1" ht="89.25" x14ac:dyDescent="0.25">
      <c r="A11" s="64" t="str">
        <f t="shared" si="3"/>
        <v>II 03|FILT:Categoría| MUES:Servicio Nacional de Salud|Atenciones Médicas por Violencia de Género|Periodo 2010-2016|Región</v>
      </c>
      <c r="B11" s="73" t="s">
        <v>13626</v>
      </c>
      <c r="C11" s="56">
        <v>7</v>
      </c>
      <c r="D11" s="65" t="s">
        <v>13675</v>
      </c>
      <c r="E11" s="56" t="s">
        <v>9444</v>
      </c>
      <c r="F11" s="64" t="s">
        <v>13875</v>
      </c>
      <c r="G11" s="59" t="s">
        <v>13628</v>
      </c>
      <c r="H11" s="59" t="s">
        <v>754</v>
      </c>
      <c r="I11" s="66" t="s">
        <v>13523</v>
      </c>
      <c r="J11" s="67"/>
      <c r="K11" s="67"/>
      <c r="L11" s="68" t="str">
        <f>F11&amp;" por el Concepto de Atención: "&amp;I11&amp;" por "&amp;G11&amp;"."&amp;N11</f>
        <v>Atenciones Médicas por Violencia de Género por el Concepto de Atención: Atención por violación (con entrega de anticoncepción de emergencia) por Servicio Nacional de Salud.Periodo 2010-2016</v>
      </c>
      <c r="M11" s="59" t="s">
        <v>151</v>
      </c>
      <c r="N11" s="62" t="s">
        <v>13676</v>
      </c>
      <c r="O11" s="62" t="s">
        <v>9329</v>
      </c>
      <c r="P11" s="69" t="e">
        <f>+IF($E11="PRODUCTO",VLOOKUP(I11,#REF!,9,0)&amp;"000",IF($E11="CATEGORÍA",VLOOKUP(I11,#REF!,7,0),$P$1))</f>
        <v>#REF!</v>
      </c>
      <c r="Q11" s="62" t="s">
        <v>13828</v>
      </c>
      <c r="R11" s="63" t="str">
        <f>+F11&amp;" por "&amp;G11&amp;" y "&amp;H11&amp;" por el Concepto de Atención: "&amp;I11</f>
        <v>Atenciones Médicas por Violencia de Género por Servicio Nacional de Salud y Región por el Concepto de Atención: Atención por violación (con entrega de anticoncepción de emergencia)</v>
      </c>
      <c r="S11" s="63" t="str">
        <f t="shared" si="6"/>
        <v>Atenciones Médicas por Violencia de Género por Servicio Nacional de Salud y Región por el Concepto de Atención: Atención por violación (con entrega de anticoncepción de emergencia)</v>
      </c>
      <c r="T11" s="72" t="str">
        <f t="shared" si="0"/>
        <v>Categoría: Atención por violación (con entrega de anticoncepción de emergencia)</v>
      </c>
      <c r="U11" s="63" t="s">
        <v>13829</v>
      </c>
      <c r="V11" s="75"/>
      <c r="W11" s="77" t="s">
        <v>152</v>
      </c>
      <c r="X11" s="62" t="s">
        <v>10690</v>
      </c>
      <c r="Y11" s="63" t="str">
        <f>"Informe Interactivo que muestra la "&amp;F11&amp;" por "&amp;G11&amp;" a escala regional para el Concepto de Atención:  "&amp;I11&amp;", según los datos recopilados del "&amp;AK11&amp;". Chile, "&amp;N11&amp;"."</f>
        <v>Informe Interactivo que muestra la Atenciones Médicas por Violencia de Género por Servicio Nacional de Salud a escala regional para el Concepto de Atención:  Atención por violación (con entrega de anticoncepción de emergencia), según los datos recopilados del Departamento de Estadísticas e Información de la Salud. Chile, Periodo 2010-2016.</v>
      </c>
      <c r="Z11" s="78">
        <v>44367</v>
      </c>
      <c r="AA11" s="77" t="s">
        <v>10445</v>
      </c>
      <c r="AB11" s="77" t="s">
        <v>10456</v>
      </c>
      <c r="AC11" s="62" t="s">
        <v>24</v>
      </c>
      <c r="AD11" s="62" t="s">
        <v>24</v>
      </c>
      <c r="AE11" s="62" t="s">
        <v>24</v>
      </c>
      <c r="AF11" s="69">
        <f>+VLOOKUP($O11,Parametros[[nombre]:[Columna1]],5,0)</f>
        <v>8</v>
      </c>
      <c r="AG11" s="69">
        <v>1</v>
      </c>
      <c r="AH11" s="69">
        <f>+VLOOKUP($M11,Territorio[[nombre]:[Columna1]],7,0)</f>
        <v>38</v>
      </c>
      <c r="AI11" s="69" t="e">
        <f>+VLOOKUP(N11,Temporalidad[[nombre]:[Columna1]],7,0)</f>
        <v>#N/A</v>
      </c>
      <c r="AJ11" s="69">
        <f>+VLOOKUP(LEFT($D11,2),Tipo_Gráfico[[id2]:[Tipo Gráfico]],3,0)</f>
        <v>3</v>
      </c>
      <c r="AK11" s="63" t="s">
        <v>13830</v>
      </c>
      <c r="AL11" s="62" t="s">
        <v>24</v>
      </c>
      <c r="AM11" s="62" t="s">
        <v>24</v>
      </c>
      <c r="AN11" s="62" t="s">
        <v>24</v>
      </c>
      <c r="AO11" s="69">
        <f>VLOOKUP($AB11,Responsables[],3,0)</f>
        <v>2</v>
      </c>
      <c r="AP11" s="69">
        <f>VLOOKUP($Q11,unidad_medida[[#All],[nombre]:[Columna1]],5,0)</f>
        <v>79</v>
      </c>
    </row>
    <row r="12" spans="1:42" s="71" customFormat="1" ht="64.5" x14ac:dyDescent="0.25">
      <c r="A12" s="64" t="str">
        <f t="shared" si="3"/>
        <v>RP|FILT:Región| MUES:Servicio Nacional de Salud|Atenciones Médicas por Violencia de Género|Periodo 2010-2016|Categoría</v>
      </c>
      <c r="B12" s="73" t="s">
        <v>13626</v>
      </c>
      <c r="C12" s="56">
        <v>1</v>
      </c>
      <c r="D12" s="65" t="s">
        <v>13625</v>
      </c>
      <c r="E12" s="56" t="s">
        <v>754</v>
      </c>
      <c r="F12" s="64" t="s">
        <v>13875</v>
      </c>
      <c r="G12" s="59" t="s">
        <v>13628</v>
      </c>
      <c r="H12" s="59" t="s">
        <v>9444</v>
      </c>
      <c r="I12" s="66" t="s">
        <v>10690</v>
      </c>
      <c r="J12" s="67"/>
      <c r="K12" s="67"/>
      <c r="L12" s="68" t="str">
        <f>F12&amp;" a nivel nacional por "&amp;G12&amp;" y Concepto de Atención."&amp;N12</f>
        <v>Atenciones Médicas por Violencia de Género a nivel nacional por Servicio Nacional de Salud y Concepto de Atención.Periodo 2010-2016</v>
      </c>
      <c r="M12" s="59" t="s">
        <v>151</v>
      </c>
      <c r="N12" s="62" t="s">
        <v>13676</v>
      </c>
      <c r="O12" s="62" t="s">
        <v>9329</v>
      </c>
      <c r="P12" s="69">
        <f>+IF($E12="PRODUCTO",VLOOKUP(I12,#REF!,9,0)&amp;"000",IF($E12="CATEGORÍA",VLOOKUP(I12,#REF!,7,0),$P$1))</f>
        <v>270103001</v>
      </c>
      <c r="Q12" s="62" t="s">
        <v>13828</v>
      </c>
      <c r="R12" s="63" t="str">
        <f>+F12&amp;" a nivel Nacional por "&amp;G12&amp;" y Concepto de Atención."</f>
        <v>Atenciones Médicas por Violencia de Género a nivel Nacional por Servicio Nacional de Salud y Concepto de Atención.</v>
      </c>
      <c r="S12" s="63" t="str">
        <f t="shared" si="6"/>
        <v>Atenciones Médicas por Violencia de Género a nivel Nacional por Servicio Nacional de Salud y Concepto de Atención.</v>
      </c>
      <c r="T12" s="72" t="str">
        <f t="shared" si="0"/>
        <v>Región: Nacional</v>
      </c>
      <c r="U12" s="63" t="s">
        <v>13829</v>
      </c>
      <c r="V12" s="75"/>
      <c r="W12" s="77" t="s">
        <v>152</v>
      </c>
      <c r="X12" s="62" t="s">
        <v>10690</v>
      </c>
      <c r="Y12" s="79" t="str">
        <f>"Reporte 360 que muestra la "&amp;F12&amp;" por "&amp;G12&amp;" y Concepto de Atención a nivel nacional, según datos recopilados del "&amp;AK12&amp;". Chile, "&amp;N12&amp;"."</f>
        <v>Reporte 360 que muestra la Atenciones Médicas por Violencia de Género por Servicio Nacional de Salud y Concepto de Atención a nivel nacional, según datos recopilados del Departamento de Estadísticas e Información de la Salud. Chile, Periodo 2010-2016.</v>
      </c>
      <c r="Z12" s="78">
        <v>44368</v>
      </c>
      <c r="AA12" s="77" t="s">
        <v>10445</v>
      </c>
      <c r="AB12" s="77" t="s">
        <v>10456</v>
      </c>
      <c r="AC12" s="62" t="s">
        <v>24</v>
      </c>
      <c r="AD12" s="62" t="s">
        <v>24</v>
      </c>
      <c r="AE12" s="62" t="s">
        <v>24</v>
      </c>
      <c r="AF12" s="69">
        <f>+VLOOKUP($O12,Parametros[[nombre]:[Columna1]],5,0)</f>
        <v>8</v>
      </c>
      <c r="AG12" s="69">
        <v>1</v>
      </c>
      <c r="AH12" s="69">
        <f>+VLOOKUP($M12,Territorio[[nombre]:[Columna1]],7,0)</f>
        <v>38</v>
      </c>
      <c r="AI12" s="69" t="e">
        <f>+VLOOKUP(N12,Temporalidad[[nombre]:[Columna1]],7,0)</f>
        <v>#N/A</v>
      </c>
      <c r="AJ12" s="69">
        <f>+VLOOKUP(LEFT($D12,2),Tipo_Gráfico[[id2]:[Tipo Gráfico]],3,0)</f>
        <v>4</v>
      </c>
      <c r="AK12" s="63" t="s">
        <v>13830</v>
      </c>
      <c r="AL12" s="62" t="s">
        <v>24</v>
      </c>
      <c r="AM12" s="62" t="s">
        <v>24</v>
      </c>
      <c r="AN12" s="62" t="s">
        <v>24</v>
      </c>
      <c r="AO12" s="69">
        <f>VLOOKUP($AB12,Responsables[],3,0)</f>
        <v>2</v>
      </c>
      <c r="AP12" s="69">
        <f>VLOOKUP($Q12,unidad_medida[[#All],[nombre]:[Columna1]],5,0)</f>
        <v>79</v>
      </c>
    </row>
    <row r="13" spans="1:42" x14ac:dyDescent="0.25">
      <c r="L13" s="60"/>
      <c r="R13" s="63"/>
      <c r="S13" s="63"/>
    </row>
    <row r="15" spans="1:42" x14ac:dyDescent="0.25">
      <c r="E15" s="57"/>
    </row>
    <row r="16" spans="1:42" x14ac:dyDescent="0.25">
      <c r="E16" s="57"/>
    </row>
    <row r="23" spans="6:6" x14ac:dyDescent="0.25">
      <c r="F23" s="2"/>
    </row>
    <row r="24" spans="6:6" x14ac:dyDescent="0.25">
      <c r="F24"/>
    </row>
    <row r="25" spans="6:6" x14ac:dyDescent="0.25">
      <c r="F25" s="2"/>
    </row>
    <row r="26" spans="6:6" x14ac:dyDescent="0.25">
      <c r="F26"/>
    </row>
    <row r="27" spans="6:6" x14ac:dyDescent="0.25">
      <c r="F27" s="2"/>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row r="35" spans="6:6" x14ac:dyDescent="0.25">
      <c r="F35"/>
    </row>
    <row r="36" spans="6:6" x14ac:dyDescent="0.25">
      <c r="F36"/>
    </row>
    <row r="37" spans="6:6" x14ac:dyDescent="0.25">
      <c r="F37"/>
    </row>
    <row r="38" spans="6:6" x14ac:dyDescent="0.25">
      <c r="F38"/>
    </row>
    <row r="39" spans="6:6" x14ac:dyDescent="0.25">
      <c r="F39"/>
    </row>
    <row r="40" spans="6:6" x14ac:dyDescent="0.25">
      <c r="F40"/>
    </row>
    <row r="41" spans="6:6" x14ac:dyDescent="0.25">
      <c r="F41"/>
    </row>
    <row r="42" spans="6:6" x14ac:dyDescent="0.25">
      <c r="F42"/>
    </row>
  </sheetData>
  <phoneticPr fontId="9" type="noConversion"/>
  <conditionalFormatting sqref="U4:V4 S9:T9 S5:T6 X4:Y4 L13 T10:T12 S10:S13 R5:R13 T7:T8 V5:V9 U5:U12 X5:X12 Y5:Y8 L4:Q12">
    <cfRule type="expression" dxfId="322" priority="15178">
      <formula>$Y4="Reporte 2"</formula>
    </cfRule>
    <cfRule type="expression" dxfId="321" priority="15179">
      <formula>$Y4="Reporte 1"</formula>
    </cfRule>
    <cfRule type="expression" dxfId="320" priority="15180">
      <formula>$Y4="Informe 10"</formula>
    </cfRule>
    <cfRule type="expression" dxfId="319" priority="15181">
      <formula>$Y4="Informe 9"</formula>
    </cfRule>
    <cfRule type="expression" dxfId="318" priority="15182">
      <formula>$Y4="Informe 8"</formula>
    </cfRule>
    <cfRule type="expression" dxfId="317" priority="15183">
      <formula>$Y4="Informe 7"</formula>
    </cfRule>
    <cfRule type="expression" dxfId="316" priority="15184">
      <formula>$Y4="Informe 6"</formula>
    </cfRule>
    <cfRule type="expression" dxfId="315" priority="15185">
      <formula>$Y4="Informe 5"</formula>
    </cfRule>
    <cfRule type="expression" dxfId="314" priority="15186">
      <formula>$Y4="Informe 4"</formula>
    </cfRule>
    <cfRule type="expression" dxfId="313" priority="15187">
      <formula>$Y4="Informe 3"</formula>
    </cfRule>
    <cfRule type="expression" dxfId="312" priority="15188">
      <formula>$Y4="Informe 2"</formula>
    </cfRule>
    <cfRule type="expression" dxfId="311" priority="15189">
      <formula>$Y4="Informe 1"</formula>
    </cfRule>
    <cfRule type="expression" dxfId="310" priority="15190">
      <formula>$Y4="Gráfico 10"</formula>
    </cfRule>
    <cfRule type="expression" dxfId="309" priority="15191">
      <formula>$Y4="Gráfico 25"</formula>
    </cfRule>
    <cfRule type="expression" dxfId="308" priority="15192">
      <formula>$Y4="Gráfico 24"</formula>
    </cfRule>
    <cfRule type="expression" dxfId="307" priority="15193">
      <formula>$Y4="Gráfico 23"</formula>
    </cfRule>
    <cfRule type="expression" dxfId="306" priority="15194">
      <formula>$Y4="Gráfico 22"</formula>
    </cfRule>
    <cfRule type="expression" dxfId="305" priority="15195">
      <formula>$Y4="Gráfico 21"</formula>
    </cfRule>
    <cfRule type="expression" dxfId="304" priority="15196">
      <formula>$Y4="Gráfico 20"</formula>
    </cfRule>
    <cfRule type="expression" dxfId="303" priority="15197">
      <formula>$Y4="Gráfico 18"</formula>
    </cfRule>
    <cfRule type="expression" dxfId="302" priority="15198">
      <formula>$Y4="Gráfico 19"</formula>
    </cfRule>
    <cfRule type="expression" dxfId="301" priority="15199">
      <formula>$Y4="Gráfico 17"</formula>
    </cfRule>
    <cfRule type="expression" dxfId="300" priority="15200">
      <formula>$Y4="Gráfico 16"</formula>
    </cfRule>
    <cfRule type="expression" dxfId="299" priority="15201">
      <formula>$Y4="Gráfico 15"</formula>
    </cfRule>
    <cfRule type="expression" dxfId="298" priority="15202">
      <formula>$Y4="Gráfico 14"</formula>
    </cfRule>
    <cfRule type="expression" dxfId="297" priority="15203">
      <formula>$Y4="Gráfico 12"</formula>
    </cfRule>
    <cfRule type="expression" dxfId="296" priority="15204">
      <formula>$Y4="Gráfico 13"</formula>
    </cfRule>
    <cfRule type="expression" dxfId="295" priority="15205">
      <formula>$Y4="Gráfico 11"</formula>
    </cfRule>
    <cfRule type="expression" dxfId="294" priority="15206">
      <formula>$Y4="Gráfico 9"</formula>
    </cfRule>
    <cfRule type="expression" dxfId="293" priority="15207">
      <formula>$Y4="Gráfico 8"</formula>
    </cfRule>
    <cfRule type="expression" dxfId="292" priority="15208">
      <formula>$Y4="Gráfico 7"</formula>
    </cfRule>
    <cfRule type="expression" dxfId="291" priority="15209">
      <formula>$Y4="Gráfico 6"</formula>
    </cfRule>
    <cfRule type="expression" dxfId="290" priority="15210">
      <formula>$Y4="Gráfico 4"</formula>
    </cfRule>
    <cfRule type="expression" dxfId="289" priority="15211">
      <formula>$Y4="Gráfico 3"</formula>
    </cfRule>
    <cfRule type="expression" dxfId="288" priority="15212">
      <formula>$Y4="Gráfico 2"</formula>
    </cfRule>
    <cfRule type="expression" dxfId="287" priority="15213">
      <formula>$Y4="Gráfico 1"</formula>
    </cfRule>
    <cfRule type="expression" dxfId="286" priority="15214">
      <formula>$Y4="Gráfico 5"</formula>
    </cfRule>
  </conditionalFormatting>
  <conditionalFormatting sqref="R4:S4">
    <cfRule type="expression" dxfId="285" priority="15104">
      <formula>$Y4="Reporte 2"</formula>
    </cfRule>
    <cfRule type="expression" dxfId="284" priority="15105">
      <formula>$Y4="Reporte 1"</formula>
    </cfRule>
    <cfRule type="expression" dxfId="283" priority="15106">
      <formula>$Y4="Informe 10"</formula>
    </cfRule>
    <cfRule type="expression" dxfId="282" priority="15107">
      <formula>$Y4="Informe 9"</formula>
    </cfRule>
    <cfRule type="expression" dxfId="281" priority="15108">
      <formula>$Y4="Informe 8"</formula>
    </cfRule>
    <cfRule type="expression" dxfId="280" priority="15109">
      <formula>$Y4="Informe 7"</formula>
    </cfRule>
    <cfRule type="expression" dxfId="279" priority="15110">
      <formula>$Y4="Informe 6"</formula>
    </cfRule>
    <cfRule type="expression" dxfId="278" priority="15111">
      <formula>$Y4="Informe 5"</formula>
    </cfRule>
    <cfRule type="expression" dxfId="277" priority="15112">
      <formula>$Y4="Informe 4"</formula>
    </cfRule>
    <cfRule type="expression" dxfId="276" priority="15113">
      <formula>$Y4="Informe 3"</formula>
    </cfRule>
    <cfRule type="expression" dxfId="275" priority="15114">
      <formula>$Y4="Informe 2"</formula>
    </cfRule>
    <cfRule type="expression" dxfId="274" priority="15115">
      <formula>$Y4="Informe 1"</formula>
    </cfRule>
    <cfRule type="expression" dxfId="273" priority="15116">
      <formula>$Y4="Gráfico 10"</formula>
    </cfRule>
    <cfRule type="expression" dxfId="272" priority="15117">
      <formula>$Y4="Gráfico 25"</formula>
    </cfRule>
    <cfRule type="expression" dxfId="271" priority="15118">
      <formula>$Y4="Gráfico 24"</formula>
    </cfRule>
    <cfRule type="expression" dxfId="270" priority="15119">
      <formula>$Y4="Gráfico 23"</formula>
    </cfRule>
    <cfRule type="expression" dxfId="269" priority="15120">
      <formula>$Y4="Gráfico 22"</formula>
    </cfRule>
    <cfRule type="expression" dxfId="268" priority="15121">
      <formula>$Y4="Gráfico 21"</formula>
    </cfRule>
    <cfRule type="expression" dxfId="267" priority="15122">
      <formula>$Y4="Gráfico 20"</formula>
    </cfRule>
    <cfRule type="expression" dxfId="266" priority="15123">
      <formula>$Y4="Gráfico 18"</formula>
    </cfRule>
    <cfRule type="expression" dxfId="265" priority="15124">
      <formula>$Y4="Gráfico 19"</formula>
    </cfRule>
    <cfRule type="expression" dxfId="264" priority="15125">
      <formula>$Y4="Gráfico 17"</formula>
    </cfRule>
    <cfRule type="expression" dxfId="263" priority="15126">
      <formula>$Y4="Gráfico 16"</formula>
    </cfRule>
    <cfRule type="expression" dxfId="262" priority="15127">
      <formula>$Y4="Gráfico 15"</formula>
    </cfRule>
    <cfRule type="expression" dxfId="261" priority="15128">
      <formula>$Y4="Gráfico 14"</formula>
    </cfRule>
    <cfRule type="expression" dxfId="260" priority="15129">
      <formula>$Y4="Gráfico 12"</formula>
    </cfRule>
    <cfRule type="expression" dxfId="259" priority="15130">
      <formula>$Y4="Gráfico 13"</formula>
    </cfRule>
    <cfRule type="expression" dxfId="258" priority="15131">
      <formula>$Y4="Gráfico 11"</formula>
    </cfRule>
    <cfRule type="expression" dxfId="257" priority="15132">
      <formula>$Y4="Gráfico 9"</formula>
    </cfRule>
    <cfRule type="expression" dxfId="256" priority="15133">
      <formula>$Y4="Gráfico 8"</formula>
    </cfRule>
    <cfRule type="expression" dxfId="255" priority="15134">
      <formula>$Y4="Gráfico 7"</formula>
    </cfRule>
    <cfRule type="expression" dxfId="254" priority="15135">
      <formula>$Y4="Gráfico 6"</formula>
    </cfRule>
    <cfRule type="expression" dxfId="253" priority="15136">
      <formula>$Y4="Gráfico 4"</formula>
    </cfRule>
    <cfRule type="expression" dxfId="252" priority="15137">
      <formula>$Y4="Gráfico 3"</formula>
    </cfRule>
    <cfRule type="expression" dxfId="251" priority="15138">
      <formula>$Y4="Gráfico 2"</formula>
    </cfRule>
    <cfRule type="expression" dxfId="250" priority="15139">
      <formula>$Y4="Gráfico 1"</formula>
    </cfRule>
    <cfRule type="expression" dxfId="249" priority="15140">
      <formula>$Y4="Gráfico 5"</formula>
    </cfRule>
  </conditionalFormatting>
  <conditionalFormatting sqref="AK4:AK12">
    <cfRule type="expression" dxfId="248" priority="600">
      <formula>$Y4="Reporte 2"</formula>
    </cfRule>
    <cfRule type="expression" dxfId="247" priority="601">
      <formula>$Y4="Reporte 1"</formula>
    </cfRule>
    <cfRule type="expression" dxfId="246" priority="602">
      <formula>$Y4="Informe 10"</formula>
    </cfRule>
    <cfRule type="expression" dxfId="245" priority="603">
      <formula>$Y4="Informe 9"</formula>
    </cfRule>
    <cfRule type="expression" dxfId="244" priority="604">
      <formula>$Y4="Informe 8"</formula>
    </cfRule>
    <cfRule type="expression" dxfId="243" priority="605">
      <formula>$Y4="Informe 7"</formula>
    </cfRule>
    <cfRule type="expression" dxfId="242" priority="606">
      <formula>$Y4="Informe 6"</formula>
    </cfRule>
    <cfRule type="expression" dxfId="241" priority="607">
      <formula>$Y4="Informe 5"</formula>
    </cfRule>
    <cfRule type="expression" dxfId="240" priority="608">
      <formula>$Y4="Informe 4"</formula>
    </cfRule>
    <cfRule type="expression" dxfId="239" priority="609">
      <formula>$Y4="Informe 3"</formula>
    </cfRule>
    <cfRule type="expression" dxfId="238" priority="610">
      <formula>$Y4="Informe 2"</formula>
    </cfRule>
    <cfRule type="expression" dxfId="237" priority="611">
      <formula>$Y4="Informe 1"</formula>
    </cfRule>
    <cfRule type="expression" dxfId="236" priority="612">
      <formula>$Y4="Gráfico 10"</formula>
    </cfRule>
    <cfRule type="expression" dxfId="235" priority="613">
      <formula>$Y4="Gráfico 25"</formula>
    </cfRule>
    <cfRule type="expression" dxfId="234" priority="614">
      <formula>$Y4="Gráfico 24"</formula>
    </cfRule>
    <cfRule type="expression" dxfId="233" priority="615">
      <formula>$Y4="Gráfico 23"</formula>
    </cfRule>
    <cfRule type="expression" dxfId="232" priority="616">
      <formula>$Y4="Gráfico 22"</formula>
    </cfRule>
    <cfRule type="expression" dxfId="231" priority="617">
      <formula>$Y4="Gráfico 21"</formula>
    </cfRule>
    <cfRule type="expression" dxfId="230" priority="618">
      <formula>$Y4="Gráfico 20"</formula>
    </cfRule>
    <cfRule type="expression" dxfId="229" priority="619">
      <formula>$Y4="Gráfico 18"</formula>
    </cfRule>
    <cfRule type="expression" dxfId="228" priority="620">
      <formula>$Y4="Gráfico 19"</formula>
    </cfRule>
    <cfRule type="expression" dxfId="227" priority="621">
      <formula>$Y4="Gráfico 17"</formula>
    </cfRule>
    <cfRule type="expression" dxfId="226" priority="622">
      <formula>$Y4="Gráfico 16"</formula>
    </cfRule>
    <cfRule type="expression" dxfId="225" priority="623">
      <formula>$Y4="Gráfico 15"</formula>
    </cfRule>
    <cfRule type="expression" dxfId="224" priority="624">
      <formula>$Y4="Gráfico 14"</formula>
    </cfRule>
    <cfRule type="expression" dxfId="223" priority="625">
      <formula>$Y4="Gráfico 12"</formula>
    </cfRule>
    <cfRule type="expression" dxfId="222" priority="626">
      <formula>$Y4="Gráfico 13"</formula>
    </cfRule>
    <cfRule type="expression" dxfId="221" priority="627">
      <formula>$Y4="Gráfico 11"</formula>
    </cfRule>
    <cfRule type="expression" dxfId="220" priority="628">
      <formula>$Y4="Gráfico 9"</formula>
    </cfRule>
    <cfRule type="expression" dxfId="219" priority="629">
      <formula>$Y4="Gráfico 8"</formula>
    </cfRule>
    <cfRule type="expression" dxfId="218" priority="630">
      <formula>$Y4="Gráfico 7"</formula>
    </cfRule>
    <cfRule type="expression" dxfId="217" priority="631">
      <formula>$Y4="Gráfico 6"</formula>
    </cfRule>
    <cfRule type="expression" dxfId="216" priority="632">
      <formula>$Y4="Gráfico 4"</formula>
    </cfRule>
    <cfRule type="expression" dxfId="215" priority="633">
      <formula>$Y4="Gráfico 3"</formula>
    </cfRule>
    <cfRule type="expression" dxfId="214" priority="634">
      <formula>$Y4="Gráfico 2"</formula>
    </cfRule>
    <cfRule type="expression" dxfId="213" priority="635">
      <formula>$Y4="Gráfico 1"</formula>
    </cfRule>
    <cfRule type="expression" dxfId="212" priority="636">
      <formula>$Y4="Gráfico 5"</formula>
    </cfRule>
  </conditionalFormatting>
  <conditionalFormatting sqref="J4:J6 J9:J12">
    <cfRule type="expression" dxfId="211" priority="599">
      <formula>+LEFT(D4,2)="GR"</formula>
    </cfRule>
  </conditionalFormatting>
  <conditionalFormatting sqref="K4:K6 K9:K12">
    <cfRule type="expression" dxfId="210" priority="598">
      <formula>+LEFT(D4,2)="GR"</formula>
    </cfRule>
  </conditionalFormatting>
  <conditionalFormatting sqref="S7">
    <cfRule type="expression" dxfId="209" priority="524">
      <formula>$Y7="Reporte 2"</formula>
    </cfRule>
    <cfRule type="expression" dxfId="208" priority="525">
      <formula>$Y7="Reporte 1"</formula>
    </cfRule>
    <cfRule type="expression" dxfId="207" priority="526">
      <formula>$Y7="Informe 10"</formula>
    </cfRule>
    <cfRule type="expression" dxfId="206" priority="527">
      <formula>$Y7="Informe 9"</formula>
    </cfRule>
    <cfRule type="expression" dxfId="205" priority="528">
      <formula>$Y7="Informe 8"</formula>
    </cfRule>
    <cfRule type="expression" dxfId="204" priority="529">
      <formula>$Y7="Informe 7"</formula>
    </cfRule>
    <cfRule type="expression" dxfId="203" priority="530">
      <formula>$Y7="Informe 6"</formula>
    </cfRule>
    <cfRule type="expression" dxfId="202" priority="531">
      <formula>$Y7="Informe 5"</formula>
    </cfRule>
    <cfRule type="expression" dxfId="201" priority="532">
      <formula>$Y7="Informe 4"</formula>
    </cfRule>
    <cfRule type="expression" dxfId="200" priority="533">
      <formula>$Y7="Informe 3"</formula>
    </cfRule>
    <cfRule type="expression" dxfId="199" priority="534">
      <formula>$Y7="Informe 2"</formula>
    </cfRule>
    <cfRule type="expression" dxfId="198" priority="535">
      <formula>$Y7="Informe 1"</formula>
    </cfRule>
    <cfRule type="expression" dxfId="197" priority="536">
      <formula>$Y7="Gráfico 10"</formula>
    </cfRule>
    <cfRule type="expression" dxfId="196" priority="537">
      <formula>$Y7="Gráfico 25"</formula>
    </cfRule>
    <cfRule type="expression" dxfId="195" priority="538">
      <formula>$Y7="Gráfico 24"</formula>
    </cfRule>
    <cfRule type="expression" dxfId="194" priority="539">
      <formula>$Y7="Gráfico 23"</formula>
    </cfRule>
    <cfRule type="expression" dxfId="193" priority="540">
      <formula>$Y7="Gráfico 22"</formula>
    </cfRule>
    <cfRule type="expression" dxfId="192" priority="541">
      <formula>$Y7="Gráfico 21"</formula>
    </cfRule>
    <cfRule type="expression" dxfId="191" priority="542">
      <formula>$Y7="Gráfico 20"</formula>
    </cfRule>
    <cfRule type="expression" dxfId="190" priority="543">
      <formula>$Y7="Gráfico 18"</formula>
    </cfRule>
    <cfRule type="expression" dxfId="189" priority="544">
      <formula>$Y7="Gráfico 19"</formula>
    </cfRule>
    <cfRule type="expression" dxfId="188" priority="545">
      <formula>$Y7="Gráfico 17"</formula>
    </cfRule>
    <cfRule type="expression" dxfId="187" priority="546">
      <formula>$Y7="Gráfico 16"</formula>
    </cfRule>
    <cfRule type="expression" dxfId="186" priority="547">
      <formula>$Y7="Gráfico 15"</formula>
    </cfRule>
    <cfRule type="expression" dxfId="185" priority="548">
      <formula>$Y7="Gráfico 14"</formula>
    </cfRule>
    <cfRule type="expression" dxfId="184" priority="549">
      <formula>$Y7="Gráfico 12"</formula>
    </cfRule>
    <cfRule type="expression" dxfId="183" priority="550">
      <formula>$Y7="Gráfico 13"</formula>
    </cfRule>
    <cfRule type="expression" dxfId="182" priority="551">
      <formula>$Y7="Gráfico 11"</formula>
    </cfRule>
    <cfRule type="expression" dxfId="181" priority="552">
      <formula>$Y7="Gráfico 9"</formula>
    </cfRule>
    <cfRule type="expression" dxfId="180" priority="553">
      <formula>$Y7="Gráfico 8"</formula>
    </cfRule>
    <cfRule type="expression" dxfId="179" priority="554">
      <formula>$Y7="Gráfico 7"</formula>
    </cfRule>
    <cfRule type="expression" dxfId="178" priority="555">
      <formula>$Y7="Gráfico 6"</formula>
    </cfRule>
    <cfRule type="expression" dxfId="177" priority="556">
      <formula>$Y7="Gráfico 4"</formula>
    </cfRule>
    <cfRule type="expression" dxfId="176" priority="557">
      <formula>$Y7="Gráfico 3"</formula>
    </cfRule>
    <cfRule type="expression" dxfId="175" priority="558">
      <formula>$Y7="Gráfico 2"</formula>
    </cfRule>
    <cfRule type="expression" dxfId="174" priority="559">
      <formula>$Y7="Gráfico 1"</formula>
    </cfRule>
    <cfRule type="expression" dxfId="173" priority="560">
      <formula>$Y7="Gráfico 5"</formula>
    </cfRule>
  </conditionalFormatting>
  <conditionalFormatting sqref="J7">
    <cfRule type="expression" dxfId="172" priority="486">
      <formula>+LEFT(D7,2)="GR"</formula>
    </cfRule>
  </conditionalFormatting>
  <conditionalFormatting sqref="K7">
    <cfRule type="expression" dxfId="171" priority="485">
      <formula>+LEFT(D7,2)="GR"</formula>
    </cfRule>
  </conditionalFormatting>
  <conditionalFormatting sqref="S8">
    <cfRule type="expression" dxfId="170" priority="411">
      <formula>$Y8="Reporte 2"</formula>
    </cfRule>
    <cfRule type="expression" dxfId="169" priority="412">
      <formula>$Y8="Reporte 1"</formula>
    </cfRule>
    <cfRule type="expression" dxfId="168" priority="413">
      <formula>$Y8="Informe 10"</formula>
    </cfRule>
    <cfRule type="expression" dxfId="167" priority="414">
      <formula>$Y8="Informe 9"</formula>
    </cfRule>
    <cfRule type="expression" dxfId="166" priority="415">
      <formula>$Y8="Informe 8"</formula>
    </cfRule>
    <cfRule type="expression" dxfId="165" priority="416">
      <formula>$Y8="Informe 7"</formula>
    </cfRule>
    <cfRule type="expression" dxfId="164" priority="417">
      <formula>$Y8="Informe 6"</formula>
    </cfRule>
    <cfRule type="expression" dxfId="163" priority="418">
      <formula>$Y8="Informe 5"</formula>
    </cfRule>
    <cfRule type="expression" dxfId="162" priority="419">
      <formula>$Y8="Informe 4"</formula>
    </cfRule>
    <cfRule type="expression" dxfId="161" priority="420">
      <formula>$Y8="Informe 3"</formula>
    </cfRule>
    <cfRule type="expression" dxfId="160" priority="421">
      <formula>$Y8="Informe 2"</formula>
    </cfRule>
    <cfRule type="expression" dxfId="159" priority="422">
      <formula>$Y8="Informe 1"</formula>
    </cfRule>
    <cfRule type="expression" dxfId="158" priority="423">
      <formula>$Y8="Gráfico 10"</formula>
    </cfRule>
    <cfRule type="expression" dxfId="157" priority="424">
      <formula>$Y8="Gráfico 25"</formula>
    </cfRule>
    <cfRule type="expression" dxfId="156" priority="425">
      <formula>$Y8="Gráfico 24"</formula>
    </cfRule>
    <cfRule type="expression" dxfId="155" priority="426">
      <formula>$Y8="Gráfico 23"</formula>
    </cfRule>
    <cfRule type="expression" dxfId="154" priority="427">
      <formula>$Y8="Gráfico 22"</formula>
    </cfRule>
    <cfRule type="expression" dxfId="153" priority="428">
      <formula>$Y8="Gráfico 21"</formula>
    </cfRule>
    <cfRule type="expression" dxfId="152" priority="429">
      <formula>$Y8="Gráfico 20"</formula>
    </cfRule>
    <cfRule type="expression" dxfId="151" priority="430">
      <formula>$Y8="Gráfico 18"</formula>
    </cfRule>
    <cfRule type="expression" dxfId="150" priority="431">
      <formula>$Y8="Gráfico 19"</formula>
    </cfRule>
    <cfRule type="expression" dxfId="149" priority="432">
      <formula>$Y8="Gráfico 17"</formula>
    </cfRule>
    <cfRule type="expression" dxfId="148" priority="433">
      <formula>$Y8="Gráfico 16"</formula>
    </cfRule>
    <cfRule type="expression" dxfId="147" priority="434">
      <formula>$Y8="Gráfico 15"</formula>
    </cfRule>
    <cfRule type="expression" dxfId="146" priority="435">
      <formula>$Y8="Gráfico 14"</formula>
    </cfRule>
    <cfRule type="expression" dxfId="145" priority="436">
      <formula>$Y8="Gráfico 12"</formula>
    </cfRule>
    <cfRule type="expression" dxfId="144" priority="437">
      <formula>$Y8="Gráfico 13"</formula>
    </cfRule>
    <cfRule type="expression" dxfId="143" priority="438">
      <formula>$Y8="Gráfico 11"</formula>
    </cfRule>
    <cfRule type="expression" dxfId="142" priority="439">
      <formula>$Y8="Gráfico 9"</formula>
    </cfRule>
    <cfRule type="expression" dxfId="141" priority="440">
      <formula>$Y8="Gráfico 8"</formula>
    </cfRule>
    <cfRule type="expression" dxfId="140" priority="441">
      <formula>$Y8="Gráfico 7"</formula>
    </cfRule>
    <cfRule type="expression" dxfId="139" priority="442">
      <formula>$Y8="Gráfico 6"</formula>
    </cfRule>
    <cfRule type="expression" dxfId="138" priority="443">
      <formula>$Y8="Gráfico 4"</formula>
    </cfRule>
    <cfRule type="expression" dxfId="137" priority="444">
      <formula>$Y8="Gráfico 3"</formula>
    </cfRule>
    <cfRule type="expression" dxfId="136" priority="445">
      <formula>$Y8="Gráfico 2"</formula>
    </cfRule>
    <cfRule type="expression" dxfId="135" priority="446">
      <formula>$Y8="Gráfico 1"</formula>
    </cfRule>
    <cfRule type="expression" dxfId="134" priority="447">
      <formula>$Y8="Gráfico 5"</formula>
    </cfRule>
  </conditionalFormatting>
  <conditionalFormatting sqref="J8">
    <cfRule type="expression" dxfId="133" priority="373">
      <formula>+LEFT(D8,2)="GR"</formula>
    </cfRule>
  </conditionalFormatting>
  <conditionalFormatting sqref="K8">
    <cfRule type="expression" dxfId="132" priority="372">
      <formula>+LEFT(D8,2)="GR"</formula>
    </cfRule>
  </conditionalFormatting>
  <conditionalFormatting sqref="Y9:Y11">
    <cfRule type="expression" dxfId="131" priority="113">
      <formula>$Y9="Reporte 2"</formula>
    </cfRule>
    <cfRule type="expression" dxfId="130" priority="114">
      <formula>$Y9="Reporte 1"</formula>
    </cfRule>
    <cfRule type="expression" dxfId="129" priority="115">
      <formula>$Y9="Informe 10"</formula>
    </cfRule>
    <cfRule type="expression" dxfId="128" priority="116">
      <formula>$Y9="Informe 9"</formula>
    </cfRule>
    <cfRule type="expression" dxfId="127" priority="117">
      <formula>$Y9="Informe 8"</formula>
    </cfRule>
    <cfRule type="expression" dxfId="126" priority="118">
      <formula>$Y9="Informe 7"</formula>
    </cfRule>
    <cfRule type="expression" dxfId="125" priority="119">
      <formula>$Y9="Informe 6"</formula>
    </cfRule>
    <cfRule type="expression" dxfId="124" priority="120">
      <formula>$Y9="Informe 5"</formula>
    </cfRule>
    <cfRule type="expression" dxfId="123" priority="121">
      <formula>$Y9="Informe 4"</formula>
    </cfRule>
    <cfRule type="expression" dxfId="122" priority="122">
      <formula>$Y9="Informe 3"</formula>
    </cfRule>
    <cfRule type="expression" dxfId="121" priority="123">
      <formula>$Y9="Informe 2"</formula>
    </cfRule>
    <cfRule type="expression" dxfId="120" priority="124">
      <formula>$Y9="Informe 1"</formula>
    </cfRule>
    <cfRule type="expression" dxfId="119" priority="125">
      <formula>$Y9="Gráfico 10"</formula>
    </cfRule>
    <cfRule type="expression" dxfId="118" priority="126">
      <formula>$Y9="Gráfico 25"</formula>
    </cfRule>
    <cfRule type="expression" dxfId="117" priority="127">
      <formula>$Y9="Gráfico 24"</formula>
    </cfRule>
    <cfRule type="expression" dxfId="116" priority="128">
      <formula>$Y9="Gráfico 23"</formula>
    </cfRule>
    <cfRule type="expression" dxfId="115" priority="129">
      <formula>$Y9="Gráfico 22"</formula>
    </cfRule>
    <cfRule type="expression" dxfId="114" priority="130">
      <formula>$Y9="Gráfico 21"</formula>
    </cfRule>
    <cfRule type="expression" dxfId="113" priority="131">
      <formula>$Y9="Gráfico 20"</formula>
    </cfRule>
    <cfRule type="expression" dxfId="112" priority="132">
      <formula>$Y9="Gráfico 18"</formula>
    </cfRule>
    <cfRule type="expression" dxfId="111" priority="133">
      <formula>$Y9="Gráfico 19"</formula>
    </cfRule>
    <cfRule type="expression" dxfId="110" priority="134">
      <formula>$Y9="Gráfico 17"</formula>
    </cfRule>
    <cfRule type="expression" dxfId="109" priority="135">
      <formula>$Y9="Gráfico 16"</formula>
    </cfRule>
    <cfRule type="expression" dxfId="108" priority="136">
      <formula>$Y9="Gráfico 15"</formula>
    </cfRule>
    <cfRule type="expression" dxfId="107" priority="137">
      <formula>$Y9="Gráfico 14"</formula>
    </cfRule>
    <cfRule type="expression" dxfId="106" priority="138">
      <formula>$Y9="Gráfico 12"</formula>
    </cfRule>
    <cfRule type="expression" dxfId="105" priority="139">
      <formula>$Y9="Gráfico 13"</formula>
    </cfRule>
    <cfRule type="expression" dxfId="104" priority="140">
      <formula>$Y9="Gráfico 11"</formula>
    </cfRule>
    <cfRule type="expression" dxfId="103" priority="141">
      <formula>$Y9="Gráfico 9"</formula>
    </cfRule>
    <cfRule type="expression" dxfId="102" priority="142">
      <formula>$Y9="Gráfico 8"</formula>
    </cfRule>
    <cfRule type="expression" dxfId="101" priority="143">
      <formula>$Y9="Gráfico 7"</formula>
    </cfRule>
    <cfRule type="expression" dxfId="100" priority="144">
      <formula>$Y9="Gráfico 6"</formula>
    </cfRule>
    <cfRule type="expression" dxfId="99" priority="145">
      <formula>$Y9="Gráfico 4"</formula>
    </cfRule>
    <cfRule type="expression" dxfId="98" priority="146">
      <formula>$Y9="Gráfico 3"</formula>
    </cfRule>
    <cfRule type="expression" dxfId="97" priority="147">
      <formula>$Y9="Gráfico 2"</formula>
    </cfRule>
    <cfRule type="expression" dxfId="96" priority="148">
      <formula>$Y9="Gráfico 1"</formula>
    </cfRule>
    <cfRule type="expression" dxfId="95" priority="149">
      <formula>$Y9="Gráfico 5"</formula>
    </cfRule>
  </conditionalFormatting>
  <conditionalFormatting sqref="X9">
    <cfRule type="expression" dxfId="94" priority="1">
      <formula>$Y9="Reporte 2"</formula>
    </cfRule>
    <cfRule type="expression" dxfId="93" priority="2">
      <formula>$Y9="Reporte 1"</formula>
    </cfRule>
    <cfRule type="expression" dxfId="92" priority="3">
      <formula>$Y9="Informe 10"</formula>
    </cfRule>
    <cfRule type="expression" dxfId="91" priority="4">
      <formula>$Y9="Informe 9"</formula>
    </cfRule>
    <cfRule type="expression" dxfId="90" priority="5">
      <formula>$Y9="Informe 8"</formula>
    </cfRule>
    <cfRule type="expression" dxfId="89" priority="6">
      <formula>$Y9="Informe 7"</formula>
    </cfRule>
    <cfRule type="expression" dxfId="88" priority="7">
      <formula>$Y9="Informe 6"</formula>
    </cfRule>
    <cfRule type="expression" dxfId="87" priority="8">
      <formula>$Y9="Informe 5"</formula>
    </cfRule>
    <cfRule type="expression" dxfId="86" priority="9">
      <formula>$Y9="Informe 4"</formula>
    </cfRule>
    <cfRule type="expression" dxfId="85" priority="10">
      <formula>$Y9="Informe 3"</formula>
    </cfRule>
    <cfRule type="expression" dxfId="84" priority="11">
      <formula>$Y9="Informe 2"</formula>
    </cfRule>
    <cfRule type="expression" dxfId="83" priority="12">
      <formula>$Y9="Informe 1"</formula>
    </cfRule>
    <cfRule type="expression" dxfId="82" priority="13">
      <formula>$Y9="Gráfico 10"</formula>
    </cfRule>
    <cfRule type="expression" dxfId="81" priority="14">
      <formula>$Y9="Gráfico 25"</formula>
    </cfRule>
    <cfRule type="expression" dxfId="80" priority="15">
      <formula>$Y9="Gráfico 24"</formula>
    </cfRule>
    <cfRule type="expression" dxfId="79" priority="16">
      <formula>$Y9="Gráfico 23"</formula>
    </cfRule>
    <cfRule type="expression" dxfId="78" priority="17">
      <formula>$Y9="Gráfico 22"</formula>
    </cfRule>
    <cfRule type="expression" dxfId="77" priority="18">
      <formula>$Y9="Gráfico 21"</formula>
    </cfRule>
    <cfRule type="expression" dxfId="76" priority="19">
      <formula>$Y9="Gráfico 20"</formula>
    </cfRule>
    <cfRule type="expression" dxfId="75" priority="20">
      <formula>$Y9="Gráfico 18"</formula>
    </cfRule>
    <cfRule type="expression" dxfId="74" priority="21">
      <formula>$Y9="Gráfico 19"</formula>
    </cfRule>
    <cfRule type="expression" dxfId="73" priority="22">
      <formula>$Y9="Gráfico 17"</formula>
    </cfRule>
    <cfRule type="expression" dxfId="72" priority="23">
      <formula>$Y9="Gráfico 16"</formula>
    </cfRule>
    <cfRule type="expression" dxfId="71" priority="24">
      <formula>$Y9="Gráfico 15"</formula>
    </cfRule>
    <cfRule type="expression" dxfId="70" priority="25">
      <formula>$Y9="Gráfico 14"</formula>
    </cfRule>
    <cfRule type="expression" dxfId="69" priority="26">
      <formula>$Y9="Gráfico 12"</formula>
    </cfRule>
    <cfRule type="expression" dxfId="68" priority="27">
      <formula>$Y9="Gráfico 13"</formula>
    </cfRule>
    <cfRule type="expression" dxfId="67" priority="28">
      <formula>$Y9="Gráfico 11"</formula>
    </cfRule>
    <cfRule type="expression" dxfId="66" priority="29">
      <formula>$Y9="Gráfico 9"</formula>
    </cfRule>
    <cfRule type="expression" dxfId="65" priority="30">
      <formula>$Y9="Gráfico 8"</formula>
    </cfRule>
    <cfRule type="expression" dxfId="64" priority="31">
      <formula>$Y9="Gráfico 7"</formula>
    </cfRule>
    <cfRule type="expression" dxfId="63" priority="32">
      <formula>$Y9="Gráfico 6"</formula>
    </cfRule>
    <cfRule type="expression" dxfId="62" priority="33">
      <formula>$Y9="Gráfico 4"</formula>
    </cfRule>
    <cfRule type="expression" dxfId="61" priority="34">
      <formula>$Y9="Gráfico 3"</formula>
    </cfRule>
    <cfRule type="expression" dxfId="60" priority="35">
      <formula>$Y9="Gráfico 2"</formula>
    </cfRule>
    <cfRule type="expression" dxfId="59" priority="36">
      <formula>$Y9="Gráfico 1"</formula>
    </cfRule>
    <cfRule type="expression" dxfId="58" priority="37">
      <formula>$Y9="Gráfico 5"</formula>
    </cfRule>
  </conditionalFormatting>
  <hyperlinks>
    <hyperlink ref="B12" r:id="rId1" xr:uid="{F348940C-1C4A-894D-813C-E9219D251189}"/>
    <hyperlink ref="B11" r:id="rId2" xr:uid="{8D999518-C36E-924E-B007-C344135898CD}"/>
    <hyperlink ref="B10" r:id="rId3" xr:uid="{2F9BF061-CB71-7345-8713-F40938690011}"/>
    <hyperlink ref="B9" r:id="rId4" xr:uid="{2F2AB13A-8AB0-4A47-AD96-4C6772657AB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76598A7-CE1F-E24B-BB5C-086C89913AD9}">
          <x14:formula1>
            <xm:f>Región!$B$2:$B$17</xm:f>
          </x14:formula1>
          <xm:sqref>I9 I4:I5</xm:sqref>
        </x14:dataValidation>
        <x14:dataValidation type="list" allowBlank="1" showInputMessage="1" showErrorMessage="1" xr:uid="{4F076132-CA69-CF40-B07A-56BDE6EFF420}">
          <x14:formula1>
            <xm:f>'Servicio Nacional de Salud'!$B$2:$B$30</xm:f>
          </x14:formula1>
          <xm:sqref>I10 I6</xm:sqref>
        </x14:dataValidation>
        <x14:dataValidation type="list" allowBlank="1" showInputMessage="1" showErrorMessage="1" xr:uid="{79C8AD23-AAE9-4B42-A648-EBB71FE8F448}">
          <x14:formula1>
            <xm:f>'Categoría'!$B$2:$B$8</xm:f>
          </x14:formula1>
          <xm:sqref>I7:I8 I11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1:B17"/>
  <sheetViews>
    <sheetView workbookViewId="0">
      <selection sqref="A1:B17"/>
    </sheetView>
  </sheetViews>
  <sheetFormatPr baseColWidth="10" defaultRowHeight="15" x14ac:dyDescent="0.25"/>
  <cols>
    <col min="1" max="2" width="28.85546875" bestFit="1" customWidth="1"/>
  </cols>
  <sheetData>
    <row r="1" spans="1:2" x14ac:dyDescent="0.25">
      <c r="A1" s="3" t="s">
        <v>13627</v>
      </c>
      <c r="B1" s="3" t="s">
        <v>754</v>
      </c>
    </row>
    <row r="2" spans="1:2" x14ac:dyDescent="0.25">
      <c r="A2">
        <v>1</v>
      </c>
      <c r="B2" t="s">
        <v>795</v>
      </c>
    </row>
    <row r="3" spans="1:2" x14ac:dyDescent="0.25">
      <c r="A3">
        <v>2</v>
      </c>
      <c r="B3" t="s">
        <v>756</v>
      </c>
    </row>
    <row r="4" spans="1:2" x14ac:dyDescent="0.25">
      <c r="A4">
        <v>3</v>
      </c>
      <c r="B4" t="s">
        <v>765</v>
      </c>
    </row>
    <row r="5" spans="1:2" x14ac:dyDescent="0.25">
      <c r="A5">
        <v>4</v>
      </c>
      <c r="B5" t="s">
        <v>771</v>
      </c>
    </row>
    <row r="6" spans="1:2" x14ac:dyDescent="0.25">
      <c r="A6">
        <v>5</v>
      </c>
      <c r="B6" t="s">
        <v>798</v>
      </c>
    </row>
    <row r="7" spans="1:2" x14ac:dyDescent="0.25">
      <c r="A7">
        <v>6</v>
      </c>
      <c r="B7" t="s">
        <v>13670</v>
      </c>
    </row>
    <row r="8" spans="1:2" x14ac:dyDescent="0.25">
      <c r="A8">
        <v>7</v>
      </c>
      <c r="B8" t="s">
        <v>786</v>
      </c>
    </row>
    <row r="9" spans="1:2" x14ac:dyDescent="0.25">
      <c r="A9">
        <v>8</v>
      </c>
      <c r="B9" t="s">
        <v>768</v>
      </c>
    </row>
    <row r="10" spans="1:2" x14ac:dyDescent="0.25">
      <c r="A10">
        <v>9</v>
      </c>
      <c r="B10" t="s">
        <v>10677</v>
      </c>
    </row>
    <row r="11" spans="1:2" x14ac:dyDescent="0.25">
      <c r="A11">
        <v>10</v>
      </c>
      <c r="B11" t="s">
        <v>777</v>
      </c>
    </row>
    <row r="12" spans="1:2" x14ac:dyDescent="0.25">
      <c r="A12">
        <v>11</v>
      </c>
      <c r="B12" t="s">
        <v>13672</v>
      </c>
    </row>
    <row r="13" spans="1:2" x14ac:dyDescent="0.25">
      <c r="A13">
        <v>12</v>
      </c>
      <c r="B13" t="s">
        <v>13673</v>
      </c>
    </row>
    <row r="14" spans="1:2" x14ac:dyDescent="0.25">
      <c r="A14">
        <v>13</v>
      </c>
      <c r="B14" t="s">
        <v>13646</v>
      </c>
    </row>
    <row r="15" spans="1:2" x14ac:dyDescent="0.25">
      <c r="A15">
        <v>14</v>
      </c>
      <c r="B15" t="s">
        <v>13671</v>
      </c>
    </row>
    <row r="16" spans="1:2" x14ac:dyDescent="0.25">
      <c r="A16">
        <v>15</v>
      </c>
      <c r="B16" t="s">
        <v>759</v>
      </c>
    </row>
    <row r="17" spans="1:2" x14ac:dyDescent="0.25">
      <c r="A17">
        <v>16</v>
      </c>
      <c r="B17" t="s">
        <v>789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131" sqref="B131"/>
    </sheetView>
  </sheetViews>
  <sheetFormatPr baseColWidth="10" defaultRowHeight="15" x14ac:dyDescent="0.25"/>
  <cols>
    <col min="1" max="1" width="4.85546875" bestFit="1" customWidth="1"/>
    <col min="2" max="2" width="16.85546875" bestFit="1" customWidth="1"/>
    <col min="3" max="3" width="12.85546875" bestFit="1" customWidth="1"/>
    <col min="4" max="4" width="13.42578125" bestFit="1" customWidth="1"/>
    <col min="5" max="5" width="64.7109375" bestFit="1" customWidth="1"/>
    <col min="6" max="6" width="11.855468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13248</v>
      </c>
      <c r="F11" s="1">
        <f>+Parametros[[#This Row],[id]]</f>
        <v>1</v>
      </c>
    </row>
    <row r="12" spans="1:6" x14ac:dyDescent="0.25">
      <c r="A12">
        <v>116</v>
      </c>
      <c r="B12" s="1" t="s">
        <v>13367</v>
      </c>
      <c r="D12" s="1" t="s">
        <v>9350</v>
      </c>
      <c r="E12" s="1" t="s">
        <v>13368</v>
      </c>
      <c r="F12" s="1">
        <f>+Parametros[[#This Row],[id]]</f>
        <v>116</v>
      </c>
    </row>
    <row r="13" spans="1:6" x14ac:dyDescent="0.25">
      <c r="A13">
        <v>2</v>
      </c>
      <c r="B13" s="1" t="s">
        <v>9320</v>
      </c>
      <c r="D13" s="1" t="s">
        <v>9321</v>
      </c>
      <c r="E13" s="1" t="s">
        <v>13249</v>
      </c>
      <c r="F13" s="1">
        <f>+Parametros[[#This Row],[id]]</f>
        <v>2</v>
      </c>
    </row>
    <row r="14" spans="1:6" x14ac:dyDescent="0.25">
      <c r="A14">
        <v>3</v>
      </c>
      <c r="B14" s="1" t="s">
        <v>9322</v>
      </c>
      <c r="D14" s="1" t="s">
        <v>9323</v>
      </c>
      <c r="E14" s="1" t="s">
        <v>13250</v>
      </c>
      <c r="F14" s="1">
        <f>+Parametros[[#This Row],[id]]</f>
        <v>3</v>
      </c>
    </row>
    <row r="15" spans="1:6" x14ac:dyDescent="0.25">
      <c r="A15">
        <v>4</v>
      </c>
      <c r="B15" s="1" t="s">
        <v>9324</v>
      </c>
      <c r="D15" s="1" t="s">
        <v>9319</v>
      </c>
      <c r="E15" s="1" t="s">
        <v>13251</v>
      </c>
      <c r="F15" s="1">
        <f>+Parametros[[#This Row],[id]]</f>
        <v>4</v>
      </c>
    </row>
    <row r="16" spans="1:6" x14ac:dyDescent="0.25">
      <c r="A16">
        <v>5</v>
      </c>
      <c r="B16" s="1" t="s">
        <v>9325</v>
      </c>
      <c r="D16" s="1" t="s">
        <v>22</v>
      </c>
      <c r="E16" s="1" t="s">
        <v>13252</v>
      </c>
      <c r="F16" s="1">
        <f>+Parametros[[#This Row],[id]]</f>
        <v>5</v>
      </c>
    </row>
    <row r="17" spans="1:6" x14ac:dyDescent="0.25">
      <c r="A17">
        <v>6</v>
      </c>
      <c r="B17" s="1" t="s">
        <v>9326</v>
      </c>
      <c r="D17" s="1" t="s">
        <v>22</v>
      </c>
      <c r="E17" s="1" t="s">
        <v>13253</v>
      </c>
      <c r="F17" s="1">
        <f>+Parametros[[#This Row],[id]]</f>
        <v>6</v>
      </c>
    </row>
    <row r="18" spans="1:6" x14ac:dyDescent="0.25">
      <c r="A18">
        <v>7</v>
      </c>
      <c r="B18" s="1" t="s">
        <v>9327</v>
      </c>
      <c r="D18" s="1" t="s">
        <v>9328</v>
      </c>
      <c r="E18" s="1" t="s">
        <v>13254</v>
      </c>
      <c r="F18" s="1">
        <f>+Parametros[[#This Row],[id]]</f>
        <v>7</v>
      </c>
    </row>
    <row r="19" spans="1:6" x14ac:dyDescent="0.25">
      <c r="A19">
        <v>8</v>
      </c>
      <c r="B19" s="1" t="s">
        <v>9329</v>
      </c>
      <c r="D19" s="1" t="s">
        <v>22</v>
      </c>
      <c r="E19" s="1" t="s">
        <v>13255</v>
      </c>
      <c r="F19" s="1">
        <f>+Parametros[[#This Row],[id]]</f>
        <v>8</v>
      </c>
    </row>
    <row r="20" spans="1:6" x14ac:dyDescent="0.25">
      <c r="A20">
        <v>9</v>
      </c>
      <c r="B20" s="1" t="s">
        <v>9330</v>
      </c>
      <c r="D20" s="1" t="s">
        <v>9331</v>
      </c>
      <c r="E20" s="1" t="s">
        <v>13256</v>
      </c>
      <c r="F20" s="1">
        <f>+Parametros[[#This Row],[id]]</f>
        <v>9</v>
      </c>
    </row>
    <row r="21" spans="1:6" x14ac:dyDescent="0.25">
      <c r="A21">
        <v>10</v>
      </c>
      <c r="B21" s="1" t="s">
        <v>9332</v>
      </c>
      <c r="D21" s="1" t="s">
        <v>9321</v>
      </c>
      <c r="E21" s="1" t="s">
        <v>13257</v>
      </c>
      <c r="F21" s="1">
        <f>+Parametros[[#This Row],[id]]</f>
        <v>10</v>
      </c>
    </row>
    <row r="22" spans="1:6" x14ac:dyDescent="0.25">
      <c r="A22">
        <v>11</v>
      </c>
      <c r="B22" s="1" t="s">
        <v>9333</v>
      </c>
      <c r="D22" s="1" t="s">
        <v>5401</v>
      </c>
      <c r="E22" s="1" t="s">
        <v>13258</v>
      </c>
      <c r="F22" s="1">
        <f>+Parametros[[#This Row],[id]]</f>
        <v>11</v>
      </c>
    </row>
    <row r="23" spans="1:6" x14ac:dyDescent="0.25">
      <c r="A23">
        <v>112</v>
      </c>
      <c r="B23" s="1" t="s">
        <v>9333</v>
      </c>
      <c r="D23" s="1" t="s">
        <v>9350</v>
      </c>
      <c r="E23" s="1" t="s">
        <v>13361</v>
      </c>
      <c r="F23" s="1">
        <f>+Parametros[[#This Row],[id]]</f>
        <v>112</v>
      </c>
    </row>
    <row r="24" spans="1:6" x14ac:dyDescent="0.25">
      <c r="A24">
        <v>12</v>
      </c>
      <c r="B24" s="1" t="s">
        <v>9334</v>
      </c>
      <c r="D24" s="1" t="s">
        <v>22</v>
      </c>
      <c r="E24" s="1" t="s">
        <v>13259</v>
      </c>
      <c r="F24" s="1">
        <f>+Parametros[[#This Row],[id]]</f>
        <v>12</v>
      </c>
    </row>
    <row r="25" spans="1:6" x14ac:dyDescent="0.25">
      <c r="A25">
        <v>13</v>
      </c>
      <c r="B25" s="1" t="s">
        <v>9335</v>
      </c>
      <c r="D25" s="1" t="s">
        <v>22</v>
      </c>
      <c r="E25" s="1" t="s">
        <v>13260</v>
      </c>
      <c r="F25" s="1">
        <f>+Parametros[[#This Row],[id]]</f>
        <v>13</v>
      </c>
    </row>
    <row r="26" spans="1:6" x14ac:dyDescent="0.25">
      <c r="A26">
        <v>14</v>
      </c>
      <c r="B26" s="1" t="s">
        <v>9336</v>
      </c>
      <c r="D26" s="1" t="s">
        <v>22</v>
      </c>
      <c r="E26" s="1" t="s">
        <v>13261</v>
      </c>
      <c r="F26" s="1">
        <f>+Parametros[[#This Row],[id]]</f>
        <v>14</v>
      </c>
    </row>
    <row r="27" spans="1:6" x14ac:dyDescent="0.25">
      <c r="A27">
        <v>15</v>
      </c>
      <c r="B27" s="1" t="s">
        <v>9337</v>
      </c>
      <c r="D27" s="1" t="s">
        <v>9331</v>
      </c>
      <c r="E27" s="1" t="s">
        <v>13262</v>
      </c>
      <c r="F27" s="1">
        <f>+Parametros[[#This Row],[id]]</f>
        <v>15</v>
      </c>
    </row>
    <row r="28" spans="1:6" x14ac:dyDescent="0.25">
      <c r="A28">
        <v>16</v>
      </c>
      <c r="B28" s="1" t="s">
        <v>9338</v>
      </c>
      <c r="D28" s="1" t="s">
        <v>9331</v>
      </c>
      <c r="E28" s="1" t="s">
        <v>13263</v>
      </c>
      <c r="F28" s="1">
        <f>+Parametros[[#This Row],[id]]</f>
        <v>16</v>
      </c>
    </row>
    <row r="29" spans="1:6" x14ac:dyDescent="0.25">
      <c r="A29">
        <v>17</v>
      </c>
      <c r="B29" s="1" t="s">
        <v>9339</v>
      </c>
      <c r="D29" s="1" t="s">
        <v>9331</v>
      </c>
      <c r="E29" s="1" t="s">
        <v>13264</v>
      </c>
      <c r="F29" s="1">
        <f>+Parametros[[#This Row],[id]]</f>
        <v>17</v>
      </c>
    </row>
    <row r="30" spans="1:6" x14ac:dyDescent="0.25">
      <c r="A30">
        <v>18</v>
      </c>
      <c r="B30" s="1" t="s">
        <v>9340</v>
      </c>
      <c r="D30" s="1" t="s">
        <v>9341</v>
      </c>
      <c r="E30" s="1" t="s">
        <v>13265</v>
      </c>
      <c r="F30" s="1">
        <f>+Parametros[[#This Row],[id]]</f>
        <v>18</v>
      </c>
    </row>
    <row r="31" spans="1:6" x14ac:dyDescent="0.25">
      <c r="A31">
        <v>19</v>
      </c>
      <c r="B31" s="1" t="s">
        <v>9342</v>
      </c>
      <c r="D31" s="1" t="s">
        <v>9331</v>
      </c>
      <c r="E31" s="1" t="s">
        <v>13266</v>
      </c>
      <c r="F31" s="1">
        <f>+Parametros[[#This Row],[id]]</f>
        <v>19</v>
      </c>
    </row>
    <row r="32" spans="1:6" x14ac:dyDescent="0.25">
      <c r="A32">
        <v>20</v>
      </c>
      <c r="B32" s="1" t="s">
        <v>9343</v>
      </c>
      <c r="D32" s="1" t="s">
        <v>9344</v>
      </c>
      <c r="E32" s="1" t="s">
        <v>13267</v>
      </c>
      <c r="F32" s="1">
        <f>+Parametros[[#This Row],[id]]</f>
        <v>20</v>
      </c>
    </row>
    <row r="33" spans="1:6" x14ac:dyDescent="0.25">
      <c r="A33">
        <v>21</v>
      </c>
      <c r="B33" s="1" t="s">
        <v>9345</v>
      </c>
      <c r="D33" s="1" t="s">
        <v>9319</v>
      </c>
      <c r="E33" s="1" t="s">
        <v>13268</v>
      </c>
      <c r="F33" s="1">
        <f>+Parametros[[#This Row],[id]]</f>
        <v>21</v>
      </c>
    </row>
    <row r="34" spans="1:6" x14ac:dyDescent="0.25">
      <c r="A34">
        <v>22</v>
      </c>
      <c r="B34" s="1" t="s">
        <v>9346</v>
      </c>
      <c r="D34" s="1" t="s">
        <v>9331</v>
      </c>
      <c r="E34" s="1" t="s">
        <v>13269</v>
      </c>
      <c r="F34" s="1">
        <f>+Parametros[[#This Row],[id]]</f>
        <v>22</v>
      </c>
    </row>
    <row r="35" spans="1:6" x14ac:dyDescent="0.25">
      <c r="A35">
        <v>23</v>
      </c>
      <c r="B35" s="1" t="s">
        <v>9347</v>
      </c>
      <c r="D35" s="1" t="s">
        <v>9331</v>
      </c>
      <c r="E35" s="1" t="s">
        <v>13270</v>
      </c>
      <c r="F35" s="1">
        <f>+Parametros[[#This Row],[id]]</f>
        <v>23</v>
      </c>
    </row>
    <row r="36" spans="1:6" x14ac:dyDescent="0.25">
      <c r="A36">
        <v>24</v>
      </c>
      <c r="B36" s="1" t="s">
        <v>9348</v>
      </c>
      <c r="D36" s="1" t="s">
        <v>9331</v>
      </c>
      <c r="E36" s="1" t="s">
        <v>13271</v>
      </c>
      <c r="F36" s="1">
        <f>+Parametros[[#This Row],[id]]</f>
        <v>24</v>
      </c>
    </row>
    <row r="37" spans="1:6" x14ac:dyDescent="0.25">
      <c r="A37">
        <v>25</v>
      </c>
      <c r="B37" s="1" t="s">
        <v>9349</v>
      </c>
      <c r="D37" s="1" t="s">
        <v>9350</v>
      </c>
      <c r="E37" s="1" t="s">
        <v>13272</v>
      </c>
      <c r="F37" s="1">
        <f>+Parametros[[#This Row],[id]]</f>
        <v>25</v>
      </c>
    </row>
    <row r="38" spans="1:6" x14ac:dyDescent="0.25">
      <c r="A38">
        <v>114</v>
      </c>
      <c r="B38" s="1" t="s">
        <v>13363</v>
      </c>
      <c r="D38" s="1" t="s">
        <v>9350</v>
      </c>
      <c r="E38" s="1" t="s">
        <v>13364</v>
      </c>
      <c r="F38" s="1">
        <f>+Parametros[[#This Row],[id]]</f>
        <v>114</v>
      </c>
    </row>
    <row r="39" spans="1:6" x14ac:dyDescent="0.25">
      <c r="A39">
        <v>26</v>
      </c>
      <c r="B39" s="1" t="s">
        <v>9351</v>
      </c>
      <c r="D39" s="1" t="s">
        <v>22</v>
      </c>
      <c r="E39" s="1" t="s">
        <v>13273</v>
      </c>
      <c r="F39" s="1">
        <f>+Parametros[[#This Row],[id]]</f>
        <v>26</v>
      </c>
    </row>
    <row r="40" spans="1:6" x14ac:dyDescent="0.25">
      <c r="A40">
        <v>27</v>
      </c>
      <c r="B40" s="1" t="s">
        <v>9352</v>
      </c>
      <c r="D40" s="1" t="s">
        <v>9353</v>
      </c>
      <c r="E40" s="1" t="s">
        <v>13274</v>
      </c>
      <c r="F40" s="1">
        <f>+Parametros[[#This Row],[id]]</f>
        <v>27</v>
      </c>
    </row>
    <row r="41" spans="1:6" x14ac:dyDescent="0.25">
      <c r="A41">
        <v>28</v>
      </c>
      <c r="B41" s="1" t="s">
        <v>9354</v>
      </c>
      <c r="D41" s="1" t="s">
        <v>9355</v>
      </c>
      <c r="E41" s="1" t="s">
        <v>13275</v>
      </c>
      <c r="F41" s="1">
        <f>+Parametros[[#This Row],[id]]</f>
        <v>28</v>
      </c>
    </row>
    <row r="42" spans="1:6" x14ac:dyDescent="0.25">
      <c r="A42">
        <v>115</v>
      </c>
      <c r="B42" s="1" t="s">
        <v>13365</v>
      </c>
      <c r="D42" s="1" t="s">
        <v>9350</v>
      </c>
      <c r="E42" s="1" t="s">
        <v>13366</v>
      </c>
      <c r="F42" s="1">
        <f>+Parametros[[#This Row],[id]]</f>
        <v>115</v>
      </c>
    </row>
    <row r="43" spans="1:6" x14ac:dyDescent="0.25">
      <c r="A43">
        <v>29</v>
      </c>
      <c r="B43" s="1" t="s">
        <v>9356</v>
      </c>
      <c r="D43" s="1" t="s">
        <v>9321</v>
      </c>
      <c r="E43" s="1" t="s">
        <v>13276</v>
      </c>
      <c r="F43" s="1">
        <f>+Parametros[[#This Row],[id]]</f>
        <v>29</v>
      </c>
    </row>
    <row r="44" spans="1:6" x14ac:dyDescent="0.25">
      <c r="A44">
        <v>30</v>
      </c>
      <c r="B44" s="1" t="s">
        <v>9357</v>
      </c>
      <c r="D44" s="1" t="s">
        <v>9344</v>
      </c>
      <c r="E44" s="1" t="s">
        <v>13277</v>
      </c>
      <c r="F44" s="1">
        <f>+Parametros[[#This Row],[id]]</f>
        <v>30</v>
      </c>
    </row>
    <row r="45" spans="1:6" x14ac:dyDescent="0.25">
      <c r="A45">
        <v>31</v>
      </c>
      <c r="B45" s="1" t="s">
        <v>9358</v>
      </c>
      <c r="D45" s="1" t="s">
        <v>9344</v>
      </c>
      <c r="E45" s="1" t="s">
        <v>13278</v>
      </c>
      <c r="F45" s="1">
        <f>+Parametros[[#This Row],[id]]</f>
        <v>31</v>
      </c>
    </row>
    <row r="46" spans="1:6" x14ac:dyDescent="0.25">
      <c r="A46">
        <v>32</v>
      </c>
      <c r="B46" s="1" t="s">
        <v>9359</v>
      </c>
      <c r="D46" s="1" t="s">
        <v>9319</v>
      </c>
      <c r="E46" s="1" t="s">
        <v>13279</v>
      </c>
      <c r="F46" s="1">
        <f>+Parametros[[#This Row],[id]]</f>
        <v>32</v>
      </c>
    </row>
    <row r="47" spans="1:6" x14ac:dyDescent="0.25">
      <c r="A47">
        <v>33</v>
      </c>
      <c r="B47" s="1" t="s">
        <v>9360</v>
      </c>
      <c r="D47" s="1" t="s">
        <v>22</v>
      </c>
      <c r="E47" s="1" t="s">
        <v>13280</v>
      </c>
      <c r="F47" s="1">
        <f>+Parametros[[#This Row],[id]]</f>
        <v>33</v>
      </c>
    </row>
    <row r="48" spans="1:6" x14ac:dyDescent="0.25">
      <c r="A48">
        <v>34</v>
      </c>
      <c r="B48" s="1" t="s">
        <v>9361</v>
      </c>
      <c r="D48" s="1" t="s">
        <v>22</v>
      </c>
      <c r="E48" s="1" t="s">
        <v>13281</v>
      </c>
      <c r="F48" s="1">
        <f>+Parametros[[#This Row],[id]]</f>
        <v>34</v>
      </c>
    </row>
    <row r="49" spans="1:6" x14ac:dyDescent="0.25">
      <c r="A49">
        <v>35</v>
      </c>
      <c r="B49" s="1" t="s">
        <v>9362</v>
      </c>
      <c r="D49" s="1" t="s">
        <v>9363</v>
      </c>
      <c r="E49" s="1" t="s">
        <v>13282</v>
      </c>
      <c r="F49" s="1">
        <f>+Parametros[[#This Row],[id]]</f>
        <v>35</v>
      </c>
    </row>
    <row r="50" spans="1:6" x14ac:dyDescent="0.25">
      <c r="A50">
        <v>36</v>
      </c>
      <c r="B50" s="1" t="s">
        <v>9364</v>
      </c>
      <c r="D50" s="1" t="s">
        <v>9321</v>
      </c>
      <c r="E50" s="1" t="s">
        <v>13283</v>
      </c>
      <c r="F50" s="1">
        <f>+Parametros[[#This Row],[id]]</f>
        <v>36</v>
      </c>
    </row>
    <row r="51" spans="1:6" x14ac:dyDescent="0.25">
      <c r="A51">
        <v>37</v>
      </c>
      <c r="B51" s="1" t="s">
        <v>9365</v>
      </c>
      <c r="D51" s="1" t="s">
        <v>22</v>
      </c>
      <c r="E51" s="1" t="s">
        <v>13284</v>
      </c>
      <c r="F51" s="1">
        <f>+Parametros[[#This Row],[id]]</f>
        <v>37</v>
      </c>
    </row>
    <row r="52" spans="1:6" x14ac:dyDescent="0.25">
      <c r="A52">
        <v>38</v>
      </c>
      <c r="B52" s="1" t="s">
        <v>9366</v>
      </c>
      <c r="D52" s="1" t="s">
        <v>9331</v>
      </c>
      <c r="E52" s="1" t="s">
        <v>13285</v>
      </c>
      <c r="F52" s="1">
        <f>+Parametros[[#This Row],[id]]</f>
        <v>38</v>
      </c>
    </row>
    <row r="53" spans="1:6" x14ac:dyDescent="0.25">
      <c r="A53">
        <v>39</v>
      </c>
      <c r="B53" s="1" t="s">
        <v>9367</v>
      </c>
      <c r="D53" s="1" t="s">
        <v>9331</v>
      </c>
      <c r="E53" s="1" t="s">
        <v>13286</v>
      </c>
      <c r="F53" s="1">
        <f>+Parametros[[#This Row],[id]]</f>
        <v>39</v>
      </c>
    </row>
    <row r="54" spans="1:6" x14ac:dyDescent="0.25">
      <c r="A54">
        <v>113</v>
      </c>
      <c r="B54" s="1" t="s">
        <v>10706</v>
      </c>
      <c r="D54" s="1" t="s">
        <v>9350</v>
      </c>
      <c r="E54" s="1" t="s">
        <v>13362</v>
      </c>
      <c r="F54" s="1">
        <f>+Parametros[[#This Row],[id]]</f>
        <v>113</v>
      </c>
    </row>
    <row r="55" spans="1:6" x14ac:dyDescent="0.25">
      <c r="A55">
        <v>40</v>
      </c>
      <c r="B55" s="1" t="s">
        <v>9368</v>
      </c>
      <c r="D55" s="1" t="s">
        <v>22</v>
      </c>
      <c r="E55" s="1" t="s">
        <v>13287</v>
      </c>
      <c r="F55" s="1">
        <f>+Parametros[[#This Row],[id]]</f>
        <v>40</v>
      </c>
    </row>
    <row r="56" spans="1:6" x14ac:dyDescent="0.25">
      <c r="A56">
        <v>41</v>
      </c>
      <c r="B56" s="1" t="s">
        <v>9369</v>
      </c>
      <c r="D56" s="1" t="s">
        <v>9319</v>
      </c>
      <c r="E56" s="1" t="s">
        <v>13288</v>
      </c>
      <c r="F56" s="1">
        <f>+Parametros[[#This Row],[id]]</f>
        <v>41</v>
      </c>
    </row>
    <row r="57" spans="1:6" x14ac:dyDescent="0.25">
      <c r="A57">
        <v>42</v>
      </c>
      <c r="B57" s="1" t="s">
        <v>9370</v>
      </c>
      <c r="D57" s="1" t="s">
        <v>9319</v>
      </c>
      <c r="E57" s="1" t="s">
        <v>13289</v>
      </c>
      <c r="F57" s="1">
        <f>+Parametros[[#This Row],[id]]</f>
        <v>42</v>
      </c>
    </row>
    <row r="58" spans="1:6" x14ac:dyDescent="0.25">
      <c r="A58">
        <v>43</v>
      </c>
      <c r="B58" s="1" t="s">
        <v>9371</v>
      </c>
      <c r="D58" s="1" t="s">
        <v>9363</v>
      </c>
      <c r="E58" s="1" t="s">
        <v>13290</v>
      </c>
      <c r="F58" s="1">
        <f>+Parametros[[#This Row],[id]]</f>
        <v>43</v>
      </c>
    </row>
    <row r="59" spans="1:6" x14ac:dyDescent="0.25">
      <c r="A59">
        <v>44</v>
      </c>
      <c r="B59" s="1" t="s">
        <v>9372</v>
      </c>
      <c r="D59" s="1" t="s">
        <v>9331</v>
      </c>
      <c r="E59" s="1" t="s">
        <v>13291</v>
      </c>
      <c r="F59" s="1">
        <f>+Parametros[[#This Row],[id]]</f>
        <v>44</v>
      </c>
    </row>
    <row r="60" spans="1:6" x14ac:dyDescent="0.25">
      <c r="A60">
        <v>45</v>
      </c>
      <c r="B60" s="1" t="s">
        <v>9373</v>
      </c>
      <c r="D60" s="1" t="s">
        <v>22</v>
      </c>
      <c r="E60" s="1" t="s">
        <v>13292</v>
      </c>
      <c r="F60" s="1">
        <f>+Parametros[[#This Row],[id]]</f>
        <v>45</v>
      </c>
    </row>
    <row r="61" spans="1:6" x14ac:dyDescent="0.25">
      <c r="A61">
        <v>46</v>
      </c>
      <c r="B61" s="1" t="s">
        <v>9374</v>
      </c>
      <c r="D61" s="1" t="s">
        <v>9375</v>
      </c>
      <c r="E61" s="1" t="s">
        <v>13293</v>
      </c>
      <c r="F61" s="1">
        <f>+Parametros[[#This Row],[id]]</f>
        <v>46</v>
      </c>
    </row>
    <row r="62" spans="1:6" x14ac:dyDescent="0.25">
      <c r="A62">
        <v>47</v>
      </c>
      <c r="B62" s="1" t="s">
        <v>9376</v>
      </c>
      <c r="D62" s="1" t="s">
        <v>9375</v>
      </c>
      <c r="E62" s="1" t="s">
        <v>13294</v>
      </c>
      <c r="F62" s="1">
        <f>+Parametros[[#This Row],[id]]</f>
        <v>47</v>
      </c>
    </row>
    <row r="63" spans="1:6" x14ac:dyDescent="0.25">
      <c r="A63">
        <v>48</v>
      </c>
      <c r="B63" s="1" t="s">
        <v>9377</v>
      </c>
      <c r="D63" s="1" t="s">
        <v>9378</v>
      </c>
      <c r="E63" s="1" t="s">
        <v>13295</v>
      </c>
      <c r="F63" s="1">
        <f>+Parametros[[#This Row],[id]]</f>
        <v>48</v>
      </c>
    </row>
    <row r="64" spans="1:6" x14ac:dyDescent="0.25">
      <c r="A64">
        <v>49</v>
      </c>
      <c r="B64" s="1" t="s">
        <v>9379</v>
      </c>
      <c r="D64" s="1" t="s">
        <v>9331</v>
      </c>
      <c r="E64" s="1" t="s">
        <v>13296</v>
      </c>
      <c r="F64" s="1">
        <f>+Parametros[[#This Row],[id]]</f>
        <v>49</v>
      </c>
    </row>
    <row r="65" spans="1:6" x14ac:dyDescent="0.25">
      <c r="A65">
        <v>50</v>
      </c>
      <c r="B65" s="1" t="s">
        <v>9380</v>
      </c>
      <c r="D65" s="1" t="s">
        <v>22</v>
      </c>
      <c r="E65" s="1" t="s">
        <v>13297</v>
      </c>
      <c r="F65" s="1">
        <f>+Parametros[[#This Row],[id]]</f>
        <v>50</v>
      </c>
    </row>
    <row r="66" spans="1:6" x14ac:dyDescent="0.25">
      <c r="A66">
        <v>51</v>
      </c>
      <c r="B66" s="1" t="s">
        <v>9381</v>
      </c>
      <c r="D66" s="1" t="s">
        <v>22</v>
      </c>
      <c r="E66" s="1" t="s">
        <v>13298</v>
      </c>
      <c r="F66" s="1">
        <f>+Parametros[[#This Row],[id]]</f>
        <v>51</v>
      </c>
    </row>
    <row r="67" spans="1:6" x14ac:dyDescent="0.25">
      <c r="A67">
        <v>52</v>
      </c>
      <c r="B67" s="1" t="s">
        <v>9382</v>
      </c>
      <c r="D67" s="1" t="s">
        <v>9331</v>
      </c>
      <c r="E67" s="1" t="s">
        <v>13299</v>
      </c>
      <c r="F67" s="1">
        <f>+Parametros[[#This Row],[id]]</f>
        <v>52</v>
      </c>
    </row>
    <row r="68" spans="1:6" x14ac:dyDescent="0.25">
      <c r="A68">
        <v>53</v>
      </c>
      <c r="B68" s="1" t="s">
        <v>9383</v>
      </c>
      <c r="D68" s="1" t="s">
        <v>9363</v>
      </c>
      <c r="E68" s="1" t="s">
        <v>13300</v>
      </c>
      <c r="F68" s="1">
        <f>+Parametros[[#This Row],[id]]</f>
        <v>53</v>
      </c>
    </row>
    <row r="69" spans="1:6" x14ac:dyDescent="0.25">
      <c r="A69">
        <v>54</v>
      </c>
      <c r="B69" s="1" t="s">
        <v>9384</v>
      </c>
      <c r="D69" s="1" t="s">
        <v>9378</v>
      </c>
      <c r="E69" s="1" t="s">
        <v>13301</v>
      </c>
      <c r="F69" s="1">
        <f>+Parametros[[#This Row],[id]]</f>
        <v>54</v>
      </c>
    </row>
    <row r="70" spans="1:6" x14ac:dyDescent="0.25">
      <c r="A70">
        <v>55</v>
      </c>
      <c r="B70" s="1" t="s">
        <v>9385</v>
      </c>
      <c r="D70" s="1" t="s">
        <v>9375</v>
      </c>
      <c r="E70" s="1" t="s">
        <v>13302</v>
      </c>
      <c r="F70" s="1">
        <f>+Parametros[[#This Row],[id]]</f>
        <v>55</v>
      </c>
    </row>
    <row r="71" spans="1:6" x14ac:dyDescent="0.25">
      <c r="A71">
        <v>56</v>
      </c>
      <c r="B71" s="1" t="s">
        <v>9386</v>
      </c>
      <c r="D71" s="1" t="s">
        <v>9321</v>
      </c>
      <c r="E71" s="1" t="s">
        <v>13303</v>
      </c>
      <c r="F71" s="1">
        <f>+Parametros[[#This Row],[id]]</f>
        <v>56</v>
      </c>
    </row>
    <row r="72" spans="1:6" x14ac:dyDescent="0.25">
      <c r="A72">
        <v>57</v>
      </c>
      <c r="B72" s="1" t="s">
        <v>9387</v>
      </c>
      <c r="D72" s="1" t="s">
        <v>5401</v>
      </c>
      <c r="E72" s="1" t="s">
        <v>13304</v>
      </c>
      <c r="F72" s="1">
        <f>+Parametros[[#This Row],[id]]</f>
        <v>57</v>
      </c>
    </row>
    <row r="73" spans="1:6" x14ac:dyDescent="0.25">
      <c r="A73">
        <v>58</v>
      </c>
      <c r="B73" s="1" t="s">
        <v>9388</v>
      </c>
      <c r="D73" s="1" t="s">
        <v>22</v>
      </c>
      <c r="E73" s="1" t="s">
        <v>13305</v>
      </c>
      <c r="F73" s="1">
        <f>+Parametros[[#This Row],[id]]</f>
        <v>58</v>
      </c>
    </row>
    <row r="74" spans="1:6" x14ac:dyDescent="0.25">
      <c r="A74">
        <v>59</v>
      </c>
      <c r="B74" s="1" t="s">
        <v>21</v>
      </c>
      <c r="D74" s="1" t="s">
        <v>22</v>
      </c>
      <c r="E74" s="1" t="s">
        <v>13306</v>
      </c>
      <c r="F74" s="1">
        <f>+Parametros[[#This Row],[id]]</f>
        <v>59</v>
      </c>
    </row>
    <row r="75" spans="1:6" x14ac:dyDescent="0.25">
      <c r="A75">
        <v>60</v>
      </c>
      <c r="B75" s="1" t="s">
        <v>9389</v>
      </c>
      <c r="D75" s="1" t="s">
        <v>5401</v>
      </c>
      <c r="E75" s="1" t="s">
        <v>13307</v>
      </c>
      <c r="F75" s="1">
        <f>+Parametros[[#This Row],[id]]</f>
        <v>60</v>
      </c>
    </row>
    <row r="76" spans="1:6" x14ac:dyDescent="0.25">
      <c r="A76">
        <v>61</v>
      </c>
      <c r="B76" s="1" t="s">
        <v>9390</v>
      </c>
      <c r="D76" s="1" t="s">
        <v>22</v>
      </c>
      <c r="E76" s="1" t="s">
        <v>13308</v>
      </c>
      <c r="F76" s="1">
        <f>+Parametros[[#This Row],[id]]</f>
        <v>61</v>
      </c>
    </row>
    <row r="77" spans="1:6" x14ac:dyDescent="0.25">
      <c r="A77">
        <v>62</v>
      </c>
      <c r="B77" s="1" t="s">
        <v>9391</v>
      </c>
      <c r="D77" s="1" t="s">
        <v>9323</v>
      </c>
      <c r="E77" s="1" t="s">
        <v>13309</v>
      </c>
      <c r="F77" s="1">
        <f>+Parametros[[#This Row],[id]]</f>
        <v>62</v>
      </c>
    </row>
    <row r="78" spans="1:6" x14ac:dyDescent="0.25">
      <c r="A78">
        <v>63</v>
      </c>
      <c r="B78" s="1" t="s">
        <v>9392</v>
      </c>
      <c r="D78" s="1" t="s">
        <v>9331</v>
      </c>
      <c r="E78" s="1" t="s">
        <v>13310</v>
      </c>
      <c r="F78" s="1">
        <f>+Parametros[[#This Row],[id]]</f>
        <v>63</v>
      </c>
    </row>
    <row r="79" spans="1:6" x14ac:dyDescent="0.25">
      <c r="A79">
        <v>64</v>
      </c>
      <c r="B79" s="1" t="s">
        <v>9393</v>
      </c>
      <c r="D79" s="1" t="s">
        <v>9375</v>
      </c>
      <c r="E79" s="1" t="s">
        <v>13311</v>
      </c>
      <c r="F79" s="1">
        <f>+Parametros[[#This Row],[id]]</f>
        <v>64</v>
      </c>
    </row>
    <row r="80" spans="1:6" x14ac:dyDescent="0.25">
      <c r="A80">
        <v>65</v>
      </c>
      <c r="B80" s="1" t="s">
        <v>9394</v>
      </c>
      <c r="D80" s="1" t="s">
        <v>9321</v>
      </c>
      <c r="E80" s="1" t="s">
        <v>13312</v>
      </c>
      <c r="F80" s="1">
        <f>+Parametros[[#This Row],[id]]</f>
        <v>65</v>
      </c>
    </row>
    <row r="81" spans="1:6" x14ac:dyDescent="0.25">
      <c r="A81">
        <v>66</v>
      </c>
      <c r="B81" s="1" t="s">
        <v>9395</v>
      </c>
      <c r="D81" s="1" t="s">
        <v>22</v>
      </c>
      <c r="E81" s="1" t="s">
        <v>13313</v>
      </c>
      <c r="F81" s="1">
        <f>+Parametros[[#This Row],[id]]</f>
        <v>66</v>
      </c>
    </row>
    <row r="82" spans="1:6" x14ac:dyDescent="0.25">
      <c r="A82">
        <v>67</v>
      </c>
      <c r="B82" s="1" t="s">
        <v>9396</v>
      </c>
      <c r="D82" s="1" t="s">
        <v>9375</v>
      </c>
      <c r="E82" s="1" t="s">
        <v>13314</v>
      </c>
      <c r="F82" s="1">
        <f>+Parametros[[#This Row],[id]]</f>
        <v>67</v>
      </c>
    </row>
    <row r="83" spans="1:6" x14ac:dyDescent="0.25">
      <c r="A83">
        <v>68</v>
      </c>
      <c r="B83" s="1" t="s">
        <v>9397</v>
      </c>
      <c r="D83" s="1" t="s">
        <v>9323</v>
      </c>
      <c r="E83" s="1" t="s">
        <v>13315</v>
      </c>
      <c r="F83" s="1">
        <f>+Parametros[[#This Row],[id]]</f>
        <v>68</v>
      </c>
    </row>
    <row r="84" spans="1:6" x14ac:dyDescent="0.25">
      <c r="A84">
        <v>69</v>
      </c>
      <c r="B84" s="1" t="s">
        <v>9398</v>
      </c>
      <c r="D84" s="1" t="s">
        <v>22</v>
      </c>
      <c r="E84" s="1" t="s">
        <v>13316</v>
      </c>
      <c r="F84" s="1">
        <f>+Parametros[[#This Row],[id]]</f>
        <v>69</v>
      </c>
    </row>
    <row r="85" spans="1:6" x14ac:dyDescent="0.25">
      <c r="A85">
        <v>70</v>
      </c>
      <c r="B85" s="1" t="s">
        <v>9399</v>
      </c>
      <c r="D85" s="1" t="s">
        <v>9378</v>
      </c>
      <c r="E85" s="1" t="s">
        <v>13317</v>
      </c>
      <c r="F85" s="1">
        <f>+Parametros[[#This Row],[id]]</f>
        <v>70</v>
      </c>
    </row>
    <row r="86" spans="1:6" x14ac:dyDescent="0.25">
      <c r="A86">
        <v>71</v>
      </c>
      <c r="B86" s="1" t="s">
        <v>9400</v>
      </c>
      <c r="D86" s="1" t="s">
        <v>9321</v>
      </c>
      <c r="E86" s="1" t="s">
        <v>13318</v>
      </c>
      <c r="F86" s="1">
        <f>+Parametros[[#This Row],[id]]</f>
        <v>71</v>
      </c>
    </row>
    <row r="87" spans="1:6" x14ac:dyDescent="0.25">
      <c r="A87">
        <v>72</v>
      </c>
      <c r="B87" s="1" t="s">
        <v>9401</v>
      </c>
      <c r="D87" s="1" t="s">
        <v>9331</v>
      </c>
      <c r="E87" s="1" t="s">
        <v>13319</v>
      </c>
      <c r="F87" s="1">
        <f>+Parametros[[#This Row],[id]]</f>
        <v>72</v>
      </c>
    </row>
    <row r="88" spans="1:6" x14ac:dyDescent="0.25">
      <c r="A88">
        <v>73</v>
      </c>
      <c r="B88" s="1" t="s">
        <v>9402</v>
      </c>
      <c r="D88" s="1" t="s">
        <v>9363</v>
      </c>
      <c r="E88" s="1" t="s">
        <v>13320</v>
      </c>
      <c r="F88" s="1">
        <f>+Parametros[[#This Row],[id]]</f>
        <v>73</v>
      </c>
    </row>
    <row r="89" spans="1:6" x14ac:dyDescent="0.25">
      <c r="A89">
        <v>74</v>
      </c>
      <c r="B89" s="1" t="s">
        <v>9403</v>
      </c>
      <c r="D89" s="1" t="s">
        <v>22</v>
      </c>
      <c r="E89" s="1" t="s">
        <v>13321</v>
      </c>
      <c r="F89" s="1">
        <f>+Parametros[[#This Row],[id]]</f>
        <v>74</v>
      </c>
    </row>
    <row r="90" spans="1:6" x14ac:dyDescent="0.25">
      <c r="A90">
        <v>75</v>
      </c>
      <c r="B90" s="1" t="s">
        <v>9404</v>
      </c>
      <c r="D90" s="1" t="s">
        <v>9323</v>
      </c>
      <c r="E90" s="1" t="s">
        <v>13322</v>
      </c>
      <c r="F90" s="1">
        <f>+Parametros[[#This Row],[id]]</f>
        <v>75</v>
      </c>
    </row>
    <row r="91" spans="1:6" x14ac:dyDescent="0.25">
      <c r="A91">
        <v>76</v>
      </c>
      <c r="B91" s="1" t="s">
        <v>9405</v>
      </c>
      <c r="D91" s="1" t="s">
        <v>22</v>
      </c>
      <c r="E91" s="1" t="s">
        <v>13323</v>
      </c>
      <c r="F91" s="1">
        <f>+Parametros[[#This Row],[id]]</f>
        <v>76</v>
      </c>
    </row>
    <row r="92" spans="1:6" x14ac:dyDescent="0.25">
      <c r="A92">
        <v>77</v>
      </c>
      <c r="B92" s="1" t="s">
        <v>9406</v>
      </c>
      <c r="D92" s="1" t="s">
        <v>9321</v>
      </c>
      <c r="E92" s="1" t="s">
        <v>13324</v>
      </c>
      <c r="F92" s="1">
        <f>+Parametros[[#This Row],[id]]</f>
        <v>77</v>
      </c>
    </row>
    <row r="93" spans="1:6" x14ac:dyDescent="0.25">
      <c r="A93">
        <v>78</v>
      </c>
      <c r="B93" s="1" t="s">
        <v>9407</v>
      </c>
      <c r="D93" s="1" t="s">
        <v>22</v>
      </c>
      <c r="E93" s="1" t="s">
        <v>13325</v>
      </c>
      <c r="F93" s="1">
        <f>+Parametros[[#This Row],[id]]</f>
        <v>78</v>
      </c>
    </row>
    <row r="94" spans="1:6" x14ac:dyDescent="0.25">
      <c r="A94">
        <v>79</v>
      </c>
      <c r="B94" s="1" t="s">
        <v>9408</v>
      </c>
      <c r="D94" s="1" t="s">
        <v>9331</v>
      </c>
      <c r="E94" s="1" t="s">
        <v>13326</v>
      </c>
      <c r="F94" s="1">
        <f>+Parametros[[#This Row],[id]]</f>
        <v>79</v>
      </c>
    </row>
    <row r="95" spans="1:6" x14ac:dyDescent="0.25">
      <c r="A95">
        <v>80</v>
      </c>
      <c r="B95" s="1" t="s">
        <v>9409</v>
      </c>
      <c r="D95" s="1" t="s">
        <v>22</v>
      </c>
      <c r="E95" s="1" t="s">
        <v>13327</v>
      </c>
      <c r="F95" s="1">
        <f>+Parametros[[#This Row],[id]]</f>
        <v>80</v>
      </c>
    </row>
    <row r="96" spans="1:6" x14ac:dyDescent="0.25">
      <c r="A96">
        <v>81</v>
      </c>
      <c r="B96" s="1" t="s">
        <v>9410</v>
      </c>
      <c r="D96" s="1" t="s">
        <v>22</v>
      </c>
      <c r="E96" s="1" t="s">
        <v>13328</v>
      </c>
      <c r="F96" s="1">
        <f>+Parametros[[#This Row],[id]]</f>
        <v>81</v>
      </c>
    </row>
    <row r="97" spans="1:6" x14ac:dyDescent="0.25">
      <c r="A97">
        <v>82</v>
      </c>
      <c r="B97" s="1" t="s">
        <v>9411</v>
      </c>
      <c r="D97" s="1" t="s">
        <v>9363</v>
      </c>
      <c r="E97" s="1" t="s">
        <v>13329</v>
      </c>
      <c r="F97" s="1">
        <f>+Parametros[[#This Row],[id]]</f>
        <v>82</v>
      </c>
    </row>
    <row r="98" spans="1:6" x14ac:dyDescent="0.25">
      <c r="A98">
        <v>83</v>
      </c>
      <c r="B98" s="1" t="s">
        <v>9412</v>
      </c>
      <c r="D98" s="1" t="s">
        <v>22</v>
      </c>
      <c r="E98" s="1" t="s">
        <v>13330</v>
      </c>
      <c r="F98" s="1">
        <f>+Parametros[[#This Row],[id]]</f>
        <v>83</v>
      </c>
    </row>
    <row r="99" spans="1:6" x14ac:dyDescent="0.25">
      <c r="A99">
        <v>84</v>
      </c>
      <c r="B99" s="1" t="s">
        <v>9413</v>
      </c>
      <c r="D99" s="1" t="s">
        <v>9378</v>
      </c>
      <c r="E99" s="1" t="s">
        <v>13331</v>
      </c>
      <c r="F99" s="1">
        <f>+Parametros[[#This Row],[id]]</f>
        <v>84</v>
      </c>
    </row>
    <row r="100" spans="1:6" x14ac:dyDescent="0.25">
      <c r="A100">
        <v>85</v>
      </c>
      <c r="B100" s="1" t="s">
        <v>9414</v>
      </c>
      <c r="D100" s="1" t="s">
        <v>5401</v>
      </c>
      <c r="E100" s="1" t="s">
        <v>13332</v>
      </c>
      <c r="F100" s="1">
        <f>+Parametros[[#This Row],[id]]</f>
        <v>85</v>
      </c>
    </row>
    <row r="101" spans="1:6" x14ac:dyDescent="0.25">
      <c r="A101">
        <v>86</v>
      </c>
      <c r="B101" s="1" t="s">
        <v>9415</v>
      </c>
      <c r="D101" s="1" t="s">
        <v>22</v>
      </c>
      <c r="E101" s="1" t="s">
        <v>13333</v>
      </c>
      <c r="F101" s="1">
        <f>+Parametros[[#This Row],[id]]</f>
        <v>86</v>
      </c>
    </row>
    <row r="102" spans="1:6" x14ac:dyDescent="0.25">
      <c r="A102">
        <v>110</v>
      </c>
      <c r="B102" s="1" t="s">
        <v>13357</v>
      </c>
      <c r="D102" s="1" t="s">
        <v>9331</v>
      </c>
      <c r="E102" s="1" t="s">
        <v>13358</v>
      </c>
      <c r="F102" s="1">
        <f>+Parametros[[#This Row],[id]]</f>
        <v>110</v>
      </c>
    </row>
    <row r="103" spans="1:6" x14ac:dyDescent="0.25">
      <c r="A103">
        <v>87</v>
      </c>
      <c r="B103" s="1" t="s">
        <v>9416</v>
      </c>
      <c r="D103" s="1" t="s">
        <v>22</v>
      </c>
      <c r="E103" s="1" t="s">
        <v>13334</v>
      </c>
      <c r="F103" s="1">
        <f>+Parametros[[#This Row],[id]]</f>
        <v>87</v>
      </c>
    </row>
    <row r="104" spans="1:6" x14ac:dyDescent="0.25">
      <c r="A104">
        <v>88</v>
      </c>
      <c r="B104" s="1" t="s">
        <v>9417</v>
      </c>
      <c r="D104" s="1" t="s">
        <v>9341</v>
      </c>
      <c r="E104" s="1" t="s">
        <v>13335</v>
      </c>
      <c r="F104" s="1">
        <f>+Parametros[[#This Row],[id]]</f>
        <v>88</v>
      </c>
    </row>
    <row r="105" spans="1:6" x14ac:dyDescent="0.25">
      <c r="A105">
        <v>89</v>
      </c>
      <c r="B105" s="1" t="s">
        <v>9418</v>
      </c>
      <c r="D105" s="1" t="s">
        <v>9378</v>
      </c>
      <c r="E105" s="1" t="s">
        <v>13336</v>
      </c>
      <c r="F105" s="1">
        <f>+Parametros[[#This Row],[id]]</f>
        <v>89</v>
      </c>
    </row>
    <row r="106" spans="1:6" x14ac:dyDescent="0.25">
      <c r="A106">
        <v>90</v>
      </c>
      <c r="B106" s="1" t="s">
        <v>9419</v>
      </c>
      <c r="D106" s="1" t="s">
        <v>9328</v>
      </c>
      <c r="E106" s="1" t="s">
        <v>13337</v>
      </c>
      <c r="F106" s="1">
        <f>+Parametros[[#This Row],[id]]</f>
        <v>90</v>
      </c>
    </row>
    <row r="107" spans="1:6" x14ac:dyDescent="0.25">
      <c r="A107">
        <v>91</v>
      </c>
      <c r="B107" s="1" t="s">
        <v>9420</v>
      </c>
      <c r="D107" s="1" t="s">
        <v>9321</v>
      </c>
      <c r="E107" s="1" t="s">
        <v>13338</v>
      </c>
      <c r="F107" s="1">
        <f>+Parametros[[#This Row],[id]]</f>
        <v>91</v>
      </c>
    </row>
    <row r="108" spans="1:6" x14ac:dyDescent="0.25">
      <c r="A108">
        <v>92</v>
      </c>
      <c r="B108" s="1" t="s">
        <v>9421</v>
      </c>
      <c r="D108" s="1" t="s">
        <v>22</v>
      </c>
      <c r="E108" s="1" t="s">
        <v>13339</v>
      </c>
      <c r="F108" s="1">
        <f>+Parametros[[#This Row],[id]]</f>
        <v>92</v>
      </c>
    </row>
    <row r="109" spans="1:6" x14ac:dyDescent="0.25">
      <c r="A109">
        <v>93</v>
      </c>
      <c r="B109" s="1" t="s">
        <v>9422</v>
      </c>
      <c r="D109" s="1" t="s">
        <v>9321</v>
      </c>
      <c r="E109" s="1" t="s">
        <v>13340</v>
      </c>
      <c r="F109" s="1">
        <f>+Parametros[[#This Row],[id]]</f>
        <v>93</v>
      </c>
    </row>
    <row r="110" spans="1:6" x14ac:dyDescent="0.25">
      <c r="A110">
        <v>94</v>
      </c>
      <c r="B110" s="1" t="s">
        <v>9423</v>
      </c>
      <c r="D110" s="1" t="s">
        <v>9344</v>
      </c>
      <c r="E110" s="1" t="s">
        <v>13341</v>
      </c>
      <c r="F110" s="1">
        <f>+Parametros[[#This Row],[id]]</f>
        <v>94</v>
      </c>
    </row>
    <row r="111" spans="1:6" x14ac:dyDescent="0.25">
      <c r="A111">
        <v>96</v>
      </c>
      <c r="B111" s="1" t="s">
        <v>9425</v>
      </c>
      <c r="D111" s="1" t="s">
        <v>22</v>
      </c>
      <c r="E111" s="1" t="s">
        <v>13343</v>
      </c>
      <c r="F111" s="1">
        <f>+Parametros[[#This Row],[id]]</f>
        <v>96</v>
      </c>
    </row>
    <row r="112" spans="1:6" x14ac:dyDescent="0.25">
      <c r="A112">
        <v>95</v>
      </c>
      <c r="B112" s="1" t="s">
        <v>9424</v>
      </c>
      <c r="D112" s="1" t="s">
        <v>22</v>
      </c>
      <c r="E112" s="1" t="s">
        <v>13342</v>
      </c>
      <c r="F112" s="1">
        <f>+Parametros[[#This Row],[id]]</f>
        <v>95</v>
      </c>
    </row>
    <row r="113" spans="1:6" x14ac:dyDescent="0.25">
      <c r="A113">
        <v>97</v>
      </c>
      <c r="B113" s="1" t="s">
        <v>9426</v>
      </c>
      <c r="D113" s="1" t="s">
        <v>9341</v>
      </c>
      <c r="E113" s="1" t="s">
        <v>13344</v>
      </c>
      <c r="F113" s="1">
        <f>+Parametros[[#This Row],[id]]</f>
        <v>97</v>
      </c>
    </row>
    <row r="114" spans="1:6" x14ac:dyDescent="0.25">
      <c r="A114">
        <v>98</v>
      </c>
      <c r="B114" s="1" t="s">
        <v>9427</v>
      </c>
      <c r="D114" s="1" t="s">
        <v>9331</v>
      </c>
      <c r="E114" s="1" t="s">
        <v>13345</v>
      </c>
      <c r="F114" s="1">
        <f>+Parametros[[#This Row],[id]]</f>
        <v>98</v>
      </c>
    </row>
    <row r="115" spans="1:6" x14ac:dyDescent="0.25">
      <c r="A115">
        <v>99</v>
      </c>
      <c r="B115" s="1" t="s">
        <v>9428</v>
      </c>
      <c r="D115" s="1" t="s">
        <v>9331</v>
      </c>
      <c r="E115" s="1" t="s">
        <v>13346</v>
      </c>
      <c r="F115" s="1">
        <f>+Parametros[[#This Row],[id]]</f>
        <v>99</v>
      </c>
    </row>
    <row r="116" spans="1:6" x14ac:dyDescent="0.25">
      <c r="A116">
        <v>100</v>
      </c>
      <c r="B116" s="1" t="s">
        <v>9341</v>
      </c>
      <c r="D116" s="1" t="s">
        <v>9341</v>
      </c>
      <c r="E116" s="1" t="s">
        <v>13347</v>
      </c>
      <c r="F116" s="1">
        <f>+Parametros[[#This Row],[id]]</f>
        <v>100</v>
      </c>
    </row>
    <row r="117" spans="1:6" x14ac:dyDescent="0.25">
      <c r="A117">
        <v>101</v>
      </c>
      <c r="B117" s="1" t="s">
        <v>9429</v>
      </c>
      <c r="D117" s="1" t="s">
        <v>9319</v>
      </c>
      <c r="E117" s="1" t="s">
        <v>13348</v>
      </c>
      <c r="F117" s="1">
        <f>+Parametros[[#This Row],[id]]</f>
        <v>101</v>
      </c>
    </row>
    <row r="118" spans="1:6" x14ac:dyDescent="0.25">
      <c r="A118">
        <v>102</v>
      </c>
      <c r="B118" s="1" t="s">
        <v>9430</v>
      </c>
      <c r="D118" s="1" t="s">
        <v>9378</v>
      </c>
      <c r="E118" s="1" t="s">
        <v>13349</v>
      </c>
      <c r="F118" s="1">
        <f>+Parametros[[#This Row],[id]]</f>
        <v>102</v>
      </c>
    </row>
    <row r="119" spans="1:6" x14ac:dyDescent="0.25">
      <c r="A119">
        <v>103</v>
      </c>
      <c r="B119" s="1" t="s">
        <v>9431</v>
      </c>
      <c r="D119" s="1" t="s">
        <v>9353</v>
      </c>
      <c r="E119" s="1" t="s">
        <v>13350</v>
      </c>
      <c r="F119" s="1">
        <f>+Parametros[[#This Row],[id]]</f>
        <v>103</v>
      </c>
    </row>
    <row r="120" spans="1:6" x14ac:dyDescent="0.25">
      <c r="A120">
        <v>104</v>
      </c>
      <c r="B120" s="1" t="s">
        <v>9432</v>
      </c>
      <c r="D120" s="1" t="s">
        <v>22</v>
      </c>
      <c r="E120" s="1" t="s">
        <v>13351</v>
      </c>
      <c r="F120" s="1">
        <f>+Parametros[[#This Row],[id]]</f>
        <v>104</v>
      </c>
    </row>
    <row r="121" spans="1:6" x14ac:dyDescent="0.25">
      <c r="A121">
        <v>105</v>
      </c>
      <c r="B121" s="1" t="s">
        <v>9433</v>
      </c>
      <c r="D121" s="1" t="s">
        <v>9321</v>
      </c>
      <c r="E121" s="1" t="s">
        <v>13352</v>
      </c>
      <c r="F121" s="1">
        <f>+Parametros[[#This Row],[id]]</f>
        <v>105</v>
      </c>
    </row>
    <row r="122" spans="1:6" x14ac:dyDescent="0.25">
      <c r="A122">
        <v>106</v>
      </c>
      <c r="B122" s="1" t="s">
        <v>9434</v>
      </c>
      <c r="D122" s="1" t="s">
        <v>9331</v>
      </c>
      <c r="E122" s="1" t="s">
        <v>13353</v>
      </c>
      <c r="F122" s="1">
        <f>+Parametros[[#This Row],[id]]</f>
        <v>106</v>
      </c>
    </row>
    <row r="123" spans="1:6" x14ac:dyDescent="0.25">
      <c r="A123">
        <v>111</v>
      </c>
      <c r="B123" s="1" t="s">
        <v>13359</v>
      </c>
      <c r="D123" s="1" t="s">
        <v>9350</v>
      </c>
      <c r="E123" s="1" t="s">
        <v>13360</v>
      </c>
      <c r="F123" s="1">
        <f>+Parametros[[#This Row],[id]]</f>
        <v>111</v>
      </c>
    </row>
    <row r="124" spans="1:6" x14ac:dyDescent="0.25">
      <c r="A124">
        <v>117</v>
      </c>
      <c r="B124" s="1" t="s">
        <v>13369</v>
      </c>
      <c r="D124" s="1" t="s">
        <v>9350</v>
      </c>
      <c r="E124" s="1" t="s">
        <v>13370</v>
      </c>
      <c r="F124" s="1">
        <f>+Parametros[[#This Row],[id]]</f>
        <v>117</v>
      </c>
    </row>
    <row r="125" spans="1:6" x14ac:dyDescent="0.25">
      <c r="A125">
        <v>107</v>
      </c>
      <c r="B125" s="1" t="s">
        <v>20</v>
      </c>
      <c r="D125" s="1" t="s">
        <v>9321</v>
      </c>
      <c r="E125" s="1" t="s">
        <v>13354</v>
      </c>
      <c r="F125" s="1">
        <f>+Parametros[[#This Row],[id]]</f>
        <v>107</v>
      </c>
    </row>
    <row r="126" spans="1:6" x14ac:dyDescent="0.25">
      <c r="A126">
        <v>108</v>
      </c>
      <c r="B126" s="1" t="s">
        <v>9435</v>
      </c>
      <c r="D126" s="1" t="s">
        <v>9328</v>
      </c>
      <c r="E126" s="1" t="s">
        <v>13355</v>
      </c>
      <c r="F126" s="1">
        <f>+Parametros[[#This Row],[id]]</f>
        <v>108</v>
      </c>
    </row>
    <row r="127" spans="1:6" x14ac:dyDescent="0.25">
      <c r="A127">
        <v>109</v>
      </c>
      <c r="B127" s="1" t="s">
        <v>9436</v>
      </c>
      <c r="D127" s="1" t="s">
        <v>9328</v>
      </c>
      <c r="E127" s="1" t="s">
        <v>13356</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8"/>
  <sheetViews>
    <sheetView showGridLines="0" workbookViewId="0">
      <pane ySplit="11" topLeftCell="A12" activePane="bottomLeft" state="frozen"/>
      <selection pane="bottomLeft" activeCell="E1792" sqref="E1792"/>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hidden="1" x14ac:dyDescent="0.25">
      <c r="A12">
        <v>1</v>
      </c>
      <c r="B12" t="s">
        <v>8277</v>
      </c>
      <c r="C12" s="1" t="s">
        <v>8278</v>
      </c>
      <c r="D12" s="1" t="s">
        <v>8279</v>
      </c>
      <c r="E12" s="80">
        <v>32874</v>
      </c>
      <c r="F12" s="80">
        <v>33238</v>
      </c>
      <c r="G12" s="1" t="s">
        <v>10742</v>
      </c>
      <c r="H12" s="1">
        <f>+Temporalidad[[#This Row],[ID]]</f>
        <v>1</v>
      </c>
    </row>
    <row r="13" spans="1:8" hidden="1" x14ac:dyDescent="0.25">
      <c r="A13">
        <v>2</v>
      </c>
      <c r="B13" t="s">
        <v>8280</v>
      </c>
      <c r="C13" s="1" t="s">
        <v>8278</v>
      </c>
      <c r="D13" s="1" t="s">
        <v>8279</v>
      </c>
      <c r="E13" s="80">
        <v>33239</v>
      </c>
      <c r="F13" s="80">
        <v>33603</v>
      </c>
      <c r="G13" s="1" t="s">
        <v>10743</v>
      </c>
      <c r="H13" s="1">
        <f>+Temporalidad[[#This Row],[ID]]</f>
        <v>2</v>
      </c>
    </row>
    <row r="14" spans="1:8" hidden="1" x14ac:dyDescent="0.25">
      <c r="A14">
        <v>3</v>
      </c>
      <c r="B14" t="s">
        <v>8281</v>
      </c>
      <c r="C14" s="1" t="s">
        <v>8278</v>
      </c>
      <c r="D14" s="1" t="s">
        <v>8279</v>
      </c>
      <c r="E14" s="80">
        <v>33604</v>
      </c>
      <c r="F14" s="80">
        <v>33969</v>
      </c>
      <c r="G14" s="1" t="s">
        <v>10744</v>
      </c>
      <c r="H14" s="1">
        <f>+Temporalidad[[#This Row],[ID]]</f>
        <v>3</v>
      </c>
    </row>
    <row r="15" spans="1:8" hidden="1" x14ac:dyDescent="0.25">
      <c r="A15">
        <v>4</v>
      </c>
      <c r="B15" t="s">
        <v>8282</v>
      </c>
      <c r="C15" s="1" t="s">
        <v>8278</v>
      </c>
      <c r="D15" s="1" t="s">
        <v>8279</v>
      </c>
      <c r="E15" s="80">
        <v>33970</v>
      </c>
      <c r="F15" s="80">
        <v>34334</v>
      </c>
      <c r="G15" s="1" t="s">
        <v>10745</v>
      </c>
      <c r="H15" s="1">
        <f>+Temporalidad[[#This Row],[ID]]</f>
        <v>4</v>
      </c>
    </row>
    <row r="16" spans="1:8" hidden="1" x14ac:dyDescent="0.25">
      <c r="A16">
        <v>5</v>
      </c>
      <c r="B16" t="s">
        <v>8283</v>
      </c>
      <c r="C16" s="1" t="s">
        <v>8278</v>
      </c>
      <c r="D16" s="1" t="s">
        <v>8279</v>
      </c>
      <c r="E16" s="80">
        <v>34335</v>
      </c>
      <c r="F16" s="80">
        <v>34699</v>
      </c>
      <c r="G16" s="1" t="s">
        <v>10746</v>
      </c>
      <c r="H16" s="1">
        <f>+Temporalidad[[#This Row],[ID]]</f>
        <v>5</v>
      </c>
    </row>
    <row r="17" spans="1:8" hidden="1" x14ac:dyDescent="0.25">
      <c r="A17">
        <v>6</v>
      </c>
      <c r="B17" t="s">
        <v>8284</v>
      </c>
      <c r="C17" s="1" t="s">
        <v>8278</v>
      </c>
      <c r="D17" s="1" t="s">
        <v>8279</v>
      </c>
      <c r="E17" s="80">
        <v>34700</v>
      </c>
      <c r="F17" s="80">
        <v>35064</v>
      </c>
      <c r="G17" s="1" t="s">
        <v>10747</v>
      </c>
      <c r="H17" s="1">
        <f>+Temporalidad[[#This Row],[ID]]</f>
        <v>6</v>
      </c>
    </row>
    <row r="18" spans="1:8" hidden="1" x14ac:dyDescent="0.25">
      <c r="A18">
        <v>7</v>
      </c>
      <c r="B18" t="s">
        <v>8285</v>
      </c>
      <c r="C18" s="1" t="s">
        <v>8278</v>
      </c>
      <c r="D18" s="1" t="s">
        <v>8279</v>
      </c>
      <c r="E18" s="80">
        <v>35065</v>
      </c>
      <c r="F18" s="80">
        <v>35430</v>
      </c>
      <c r="G18" s="1" t="s">
        <v>10748</v>
      </c>
      <c r="H18" s="1">
        <f>+Temporalidad[[#This Row],[ID]]</f>
        <v>7</v>
      </c>
    </row>
    <row r="19" spans="1:8" hidden="1" x14ac:dyDescent="0.25">
      <c r="A19">
        <v>8</v>
      </c>
      <c r="B19" t="s">
        <v>8286</v>
      </c>
      <c r="C19" s="1" t="s">
        <v>8278</v>
      </c>
      <c r="D19" s="1" t="s">
        <v>8279</v>
      </c>
      <c r="E19" s="80">
        <v>35431</v>
      </c>
      <c r="F19" s="80">
        <v>35795</v>
      </c>
      <c r="G19" s="1" t="s">
        <v>10749</v>
      </c>
      <c r="H19" s="1">
        <f>+Temporalidad[[#This Row],[ID]]</f>
        <v>8</v>
      </c>
    </row>
    <row r="20" spans="1:8" hidden="1" x14ac:dyDescent="0.25">
      <c r="A20">
        <v>9</v>
      </c>
      <c r="B20" t="s">
        <v>8287</v>
      </c>
      <c r="C20" s="1" t="s">
        <v>8278</v>
      </c>
      <c r="D20" s="1" t="s">
        <v>8279</v>
      </c>
      <c r="E20" s="80">
        <v>35796</v>
      </c>
      <c r="F20" s="80">
        <v>36160</v>
      </c>
      <c r="G20" s="1" t="s">
        <v>10750</v>
      </c>
      <c r="H20" s="1">
        <f>+Temporalidad[[#This Row],[ID]]</f>
        <v>9</v>
      </c>
    </row>
    <row r="21" spans="1:8" hidden="1" x14ac:dyDescent="0.25">
      <c r="A21">
        <v>10</v>
      </c>
      <c r="B21" t="s">
        <v>8288</v>
      </c>
      <c r="C21" s="1" t="s">
        <v>8278</v>
      </c>
      <c r="D21" s="1" t="s">
        <v>8279</v>
      </c>
      <c r="E21" s="80">
        <v>36161</v>
      </c>
      <c r="F21" s="80">
        <v>36525</v>
      </c>
      <c r="G21" s="1" t="s">
        <v>10751</v>
      </c>
      <c r="H21" s="1">
        <f>+Temporalidad[[#This Row],[ID]]</f>
        <v>10</v>
      </c>
    </row>
    <row r="22" spans="1:8" hidden="1" x14ac:dyDescent="0.25">
      <c r="A22">
        <v>11</v>
      </c>
      <c r="B22" t="s">
        <v>8289</v>
      </c>
      <c r="C22" s="1" t="s">
        <v>8278</v>
      </c>
      <c r="D22" s="1" t="s">
        <v>8279</v>
      </c>
      <c r="E22" s="80">
        <v>36526</v>
      </c>
      <c r="F22" s="80">
        <v>36891</v>
      </c>
      <c r="G22" s="1" t="s">
        <v>10752</v>
      </c>
      <c r="H22" s="1">
        <f>+Temporalidad[[#This Row],[ID]]</f>
        <v>11</v>
      </c>
    </row>
    <row r="23" spans="1:8" hidden="1" x14ac:dyDescent="0.25">
      <c r="A23">
        <v>12</v>
      </c>
      <c r="B23" t="s">
        <v>8290</v>
      </c>
      <c r="C23" s="1" t="s">
        <v>8278</v>
      </c>
      <c r="D23" s="1" t="s">
        <v>8279</v>
      </c>
      <c r="E23" s="80">
        <v>36892</v>
      </c>
      <c r="F23" s="80">
        <v>37256</v>
      </c>
      <c r="G23" s="1" t="s">
        <v>10753</v>
      </c>
      <c r="H23" s="1">
        <f>+Temporalidad[[#This Row],[ID]]</f>
        <v>12</v>
      </c>
    </row>
    <row r="24" spans="1:8" hidden="1" x14ac:dyDescent="0.25">
      <c r="A24">
        <v>13</v>
      </c>
      <c r="B24" t="s">
        <v>8291</v>
      </c>
      <c r="C24" s="1" t="s">
        <v>8278</v>
      </c>
      <c r="D24" s="1" t="s">
        <v>8279</v>
      </c>
      <c r="E24" s="80">
        <v>37257</v>
      </c>
      <c r="F24" s="80">
        <v>37621</v>
      </c>
      <c r="G24" s="1" t="s">
        <v>10754</v>
      </c>
      <c r="H24" s="1">
        <f>+Temporalidad[[#This Row],[ID]]</f>
        <v>13</v>
      </c>
    </row>
    <row r="25" spans="1:8" hidden="1" x14ac:dyDescent="0.25">
      <c r="A25">
        <v>14</v>
      </c>
      <c r="B25" t="s">
        <v>8292</v>
      </c>
      <c r="C25" s="1" t="s">
        <v>8278</v>
      </c>
      <c r="D25" s="1" t="s">
        <v>8279</v>
      </c>
      <c r="E25" s="80">
        <v>37622</v>
      </c>
      <c r="F25" s="80">
        <v>37986</v>
      </c>
      <c r="G25" s="1" t="s">
        <v>10755</v>
      </c>
      <c r="H25" s="1">
        <f>+Temporalidad[[#This Row],[ID]]</f>
        <v>14</v>
      </c>
    </row>
    <row r="26" spans="1:8" hidden="1" x14ac:dyDescent="0.25">
      <c r="A26">
        <v>15</v>
      </c>
      <c r="B26" t="s">
        <v>8293</v>
      </c>
      <c r="C26" s="1" t="s">
        <v>8278</v>
      </c>
      <c r="D26" s="1" t="s">
        <v>8279</v>
      </c>
      <c r="E26" s="80">
        <v>37987</v>
      </c>
      <c r="F26" s="80">
        <v>38352</v>
      </c>
      <c r="G26" s="1" t="s">
        <v>10756</v>
      </c>
      <c r="H26" s="1">
        <f>+Temporalidad[[#This Row],[ID]]</f>
        <v>15</v>
      </c>
    </row>
    <row r="27" spans="1:8" hidden="1" x14ac:dyDescent="0.25">
      <c r="A27">
        <v>16</v>
      </c>
      <c r="B27" t="s">
        <v>8294</v>
      </c>
      <c r="C27" s="1" t="s">
        <v>8278</v>
      </c>
      <c r="D27" s="1" t="s">
        <v>8279</v>
      </c>
      <c r="E27" s="80">
        <v>38353</v>
      </c>
      <c r="F27" s="80">
        <v>38717</v>
      </c>
      <c r="G27" s="1" t="s">
        <v>10757</v>
      </c>
      <c r="H27" s="1">
        <f>+Temporalidad[[#This Row],[ID]]</f>
        <v>16</v>
      </c>
    </row>
    <row r="28" spans="1:8" hidden="1" x14ac:dyDescent="0.25">
      <c r="A28">
        <v>17</v>
      </c>
      <c r="B28" t="s">
        <v>8295</v>
      </c>
      <c r="C28" s="1" t="s">
        <v>8278</v>
      </c>
      <c r="D28" s="1" t="s">
        <v>8279</v>
      </c>
      <c r="E28" s="80">
        <v>38718</v>
      </c>
      <c r="F28" s="80">
        <v>39082</v>
      </c>
      <c r="G28" s="1" t="s">
        <v>10758</v>
      </c>
      <c r="H28" s="1">
        <f>+Temporalidad[[#This Row],[ID]]</f>
        <v>17</v>
      </c>
    </row>
    <row r="29" spans="1:8" hidden="1" x14ac:dyDescent="0.25">
      <c r="A29">
        <v>18</v>
      </c>
      <c r="B29" t="s">
        <v>8296</v>
      </c>
      <c r="C29" s="1" t="s">
        <v>8278</v>
      </c>
      <c r="D29" s="1" t="s">
        <v>8279</v>
      </c>
      <c r="E29" s="80">
        <v>39083</v>
      </c>
      <c r="F29" s="80">
        <v>39447</v>
      </c>
      <c r="G29" s="1" t="s">
        <v>10759</v>
      </c>
      <c r="H29" s="1">
        <f>+Temporalidad[[#This Row],[ID]]</f>
        <v>18</v>
      </c>
    </row>
    <row r="30" spans="1:8" hidden="1" x14ac:dyDescent="0.25">
      <c r="A30">
        <v>19</v>
      </c>
      <c r="B30" t="s">
        <v>8297</v>
      </c>
      <c r="C30" s="1" t="s">
        <v>8278</v>
      </c>
      <c r="D30" s="1" t="s">
        <v>8279</v>
      </c>
      <c r="E30" s="80">
        <v>39448</v>
      </c>
      <c r="F30" s="80">
        <v>39813</v>
      </c>
      <c r="G30" s="1" t="s">
        <v>10760</v>
      </c>
      <c r="H30" s="1">
        <f>+Temporalidad[[#This Row],[ID]]</f>
        <v>19</v>
      </c>
    </row>
    <row r="31" spans="1:8" hidden="1" x14ac:dyDescent="0.25">
      <c r="A31">
        <v>20</v>
      </c>
      <c r="B31" t="s">
        <v>8298</v>
      </c>
      <c r="C31" s="1" t="s">
        <v>8278</v>
      </c>
      <c r="D31" s="1" t="s">
        <v>8279</v>
      </c>
      <c r="E31" s="80">
        <v>39814</v>
      </c>
      <c r="F31" s="80">
        <v>40178</v>
      </c>
      <c r="G31" s="1" t="s">
        <v>10761</v>
      </c>
      <c r="H31" s="1">
        <f>+Temporalidad[[#This Row],[ID]]</f>
        <v>20</v>
      </c>
    </row>
    <row r="32" spans="1:8" hidden="1" x14ac:dyDescent="0.25">
      <c r="A32">
        <v>21</v>
      </c>
      <c r="B32" t="s">
        <v>8299</v>
      </c>
      <c r="C32" s="1" t="s">
        <v>8278</v>
      </c>
      <c r="D32" s="1" t="s">
        <v>8279</v>
      </c>
      <c r="E32" s="80">
        <v>40179</v>
      </c>
      <c r="F32" s="80">
        <v>40543</v>
      </c>
      <c r="G32" s="1" t="s">
        <v>10762</v>
      </c>
      <c r="H32" s="1">
        <f>+Temporalidad[[#This Row],[ID]]</f>
        <v>21</v>
      </c>
    </row>
    <row r="33" spans="1:8" hidden="1" x14ac:dyDescent="0.25">
      <c r="A33">
        <v>22</v>
      </c>
      <c r="B33" t="s">
        <v>8300</v>
      </c>
      <c r="C33" s="1" t="s">
        <v>8278</v>
      </c>
      <c r="D33" s="1" t="s">
        <v>8279</v>
      </c>
      <c r="E33" s="80">
        <v>40544</v>
      </c>
      <c r="F33" s="80">
        <v>40908</v>
      </c>
      <c r="G33" s="1" t="s">
        <v>10763</v>
      </c>
      <c r="H33" s="1">
        <f>+Temporalidad[[#This Row],[ID]]</f>
        <v>22</v>
      </c>
    </row>
    <row r="34" spans="1:8" hidden="1" x14ac:dyDescent="0.25">
      <c r="A34">
        <v>23</v>
      </c>
      <c r="B34" t="s">
        <v>8301</v>
      </c>
      <c r="C34" s="1" t="s">
        <v>8278</v>
      </c>
      <c r="D34" s="1" t="s">
        <v>8279</v>
      </c>
      <c r="E34" s="80">
        <v>40909</v>
      </c>
      <c r="F34" s="80">
        <v>41274</v>
      </c>
      <c r="G34" s="1" t="s">
        <v>10764</v>
      </c>
      <c r="H34" s="1">
        <f>+Temporalidad[[#This Row],[ID]]</f>
        <v>23</v>
      </c>
    </row>
    <row r="35" spans="1:8" hidden="1" x14ac:dyDescent="0.25">
      <c r="A35">
        <v>24</v>
      </c>
      <c r="B35" t="s">
        <v>8302</v>
      </c>
      <c r="C35" s="1" t="s">
        <v>8278</v>
      </c>
      <c r="D35" s="1" t="s">
        <v>8279</v>
      </c>
      <c r="E35" s="80">
        <v>41275</v>
      </c>
      <c r="F35" s="80">
        <v>41639</v>
      </c>
      <c r="G35" s="1" t="s">
        <v>10765</v>
      </c>
      <c r="H35" s="1">
        <f>+Temporalidad[[#This Row],[ID]]</f>
        <v>24</v>
      </c>
    </row>
    <row r="36" spans="1:8" hidden="1" x14ac:dyDescent="0.25">
      <c r="A36">
        <v>25</v>
      </c>
      <c r="B36" t="s">
        <v>8303</v>
      </c>
      <c r="C36" s="1" t="s">
        <v>8278</v>
      </c>
      <c r="D36" s="1" t="s">
        <v>8279</v>
      </c>
      <c r="E36" s="80">
        <v>41640</v>
      </c>
      <c r="F36" s="80">
        <v>42004</v>
      </c>
      <c r="G36" s="1" t="s">
        <v>10766</v>
      </c>
      <c r="H36" s="1">
        <f>+Temporalidad[[#This Row],[ID]]</f>
        <v>25</v>
      </c>
    </row>
    <row r="37" spans="1:8" hidden="1" x14ac:dyDescent="0.25">
      <c r="A37">
        <v>26</v>
      </c>
      <c r="B37" t="s">
        <v>8304</v>
      </c>
      <c r="C37" s="1" t="s">
        <v>8278</v>
      </c>
      <c r="D37" s="1" t="s">
        <v>8279</v>
      </c>
      <c r="E37" s="80">
        <v>42005</v>
      </c>
      <c r="F37" s="80">
        <v>42369</v>
      </c>
      <c r="G37" s="1" t="s">
        <v>10767</v>
      </c>
      <c r="H37" s="1">
        <f>+Temporalidad[[#This Row],[ID]]</f>
        <v>26</v>
      </c>
    </row>
    <row r="38" spans="1:8" hidden="1" x14ac:dyDescent="0.25">
      <c r="A38">
        <v>27</v>
      </c>
      <c r="B38" t="s">
        <v>8305</v>
      </c>
      <c r="C38" s="1" t="s">
        <v>8278</v>
      </c>
      <c r="D38" s="1" t="s">
        <v>8279</v>
      </c>
      <c r="E38" s="80">
        <v>42370</v>
      </c>
      <c r="F38" s="80">
        <v>42735</v>
      </c>
      <c r="G38" s="1" t="s">
        <v>10768</v>
      </c>
      <c r="H38" s="1">
        <f>+Temporalidad[[#This Row],[ID]]</f>
        <v>27</v>
      </c>
    </row>
    <row r="39" spans="1:8" hidden="1" x14ac:dyDescent="0.25">
      <c r="A39">
        <v>28</v>
      </c>
      <c r="B39" t="s">
        <v>8306</v>
      </c>
      <c r="C39" s="1" t="s">
        <v>8278</v>
      </c>
      <c r="D39" s="1" t="s">
        <v>8279</v>
      </c>
      <c r="E39" s="80">
        <v>42736</v>
      </c>
      <c r="F39" s="80">
        <v>43100</v>
      </c>
      <c r="G39" s="1" t="s">
        <v>10769</v>
      </c>
      <c r="H39" s="1">
        <f>+Temporalidad[[#This Row],[ID]]</f>
        <v>28</v>
      </c>
    </row>
    <row r="40" spans="1:8" hidden="1" x14ac:dyDescent="0.25">
      <c r="A40">
        <v>29</v>
      </c>
      <c r="B40" t="s">
        <v>8307</v>
      </c>
      <c r="C40" s="1" t="s">
        <v>8278</v>
      </c>
      <c r="D40" s="1" t="s">
        <v>8279</v>
      </c>
      <c r="E40" s="80">
        <v>43101</v>
      </c>
      <c r="F40" s="80">
        <v>43465</v>
      </c>
      <c r="G40" s="1" t="s">
        <v>10770</v>
      </c>
      <c r="H40" s="1">
        <f>+Temporalidad[[#This Row],[ID]]</f>
        <v>29</v>
      </c>
    </row>
    <row r="41" spans="1:8" hidden="1" x14ac:dyDescent="0.25">
      <c r="A41">
        <v>30</v>
      </c>
      <c r="B41" t="s">
        <v>8308</v>
      </c>
      <c r="C41" s="1" t="s">
        <v>8278</v>
      </c>
      <c r="D41" s="1" t="s">
        <v>8279</v>
      </c>
      <c r="E41" s="80">
        <v>43466</v>
      </c>
      <c r="F41" s="80">
        <v>43830</v>
      </c>
      <c r="G41" s="1" t="s">
        <v>10771</v>
      </c>
      <c r="H41" s="1">
        <f>+Temporalidad[[#This Row],[ID]]</f>
        <v>30</v>
      </c>
    </row>
    <row r="42" spans="1:8" hidden="1" x14ac:dyDescent="0.25">
      <c r="A42">
        <v>31</v>
      </c>
      <c r="B42" t="s">
        <v>8309</v>
      </c>
      <c r="C42" s="1" t="s">
        <v>8278</v>
      </c>
      <c r="D42" s="1" t="s">
        <v>8279</v>
      </c>
      <c r="E42" s="80">
        <v>43831</v>
      </c>
      <c r="F42" s="80">
        <v>44196</v>
      </c>
      <c r="G42" s="1" t="s">
        <v>10772</v>
      </c>
      <c r="H42" s="1">
        <f>+Temporalidad[[#This Row],[ID]]</f>
        <v>31</v>
      </c>
    </row>
    <row r="43" spans="1:8" hidden="1" x14ac:dyDescent="0.25">
      <c r="A43">
        <v>32</v>
      </c>
      <c r="B43" t="s">
        <v>8310</v>
      </c>
      <c r="C43" s="1" t="s">
        <v>8278</v>
      </c>
      <c r="D43" s="1" t="s">
        <v>8279</v>
      </c>
      <c r="E43" s="80">
        <v>44197</v>
      </c>
      <c r="F43" s="80">
        <v>44561</v>
      </c>
      <c r="G43" s="1" t="s">
        <v>10773</v>
      </c>
      <c r="H43" s="1">
        <f>+Temporalidad[[#This Row],[ID]]</f>
        <v>32</v>
      </c>
    </row>
    <row r="44" spans="1:8" hidden="1" x14ac:dyDescent="0.25">
      <c r="A44">
        <v>33</v>
      </c>
      <c r="B44" t="s">
        <v>8311</v>
      </c>
      <c r="C44" s="1" t="s">
        <v>8278</v>
      </c>
      <c r="D44" s="1" t="s">
        <v>8279</v>
      </c>
      <c r="E44" s="80">
        <v>44562</v>
      </c>
      <c r="F44" s="80">
        <v>44926</v>
      </c>
      <c r="G44" s="1" t="s">
        <v>10774</v>
      </c>
      <c r="H44" s="1">
        <f>+Temporalidad[[#This Row],[ID]]</f>
        <v>33</v>
      </c>
    </row>
    <row r="45" spans="1:8" hidden="1" x14ac:dyDescent="0.25">
      <c r="A45">
        <v>34</v>
      </c>
      <c r="B45" t="s">
        <v>8312</v>
      </c>
      <c r="C45" s="1" t="s">
        <v>8278</v>
      </c>
      <c r="D45" s="1" t="s">
        <v>8279</v>
      </c>
      <c r="E45" s="80">
        <v>44927</v>
      </c>
      <c r="F45" s="80">
        <v>45291</v>
      </c>
      <c r="G45" s="1" t="s">
        <v>10775</v>
      </c>
      <c r="H45" s="1">
        <f>+Temporalidad[[#This Row],[ID]]</f>
        <v>34</v>
      </c>
    </row>
    <row r="46" spans="1:8" hidden="1" x14ac:dyDescent="0.25">
      <c r="A46">
        <v>35</v>
      </c>
      <c r="B46" t="s">
        <v>8313</v>
      </c>
      <c r="C46" s="1" t="s">
        <v>8278</v>
      </c>
      <c r="D46" s="1" t="s">
        <v>8279</v>
      </c>
      <c r="E46" s="80">
        <v>45292</v>
      </c>
      <c r="F46" s="80">
        <v>45657</v>
      </c>
      <c r="G46" s="1" t="s">
        <v>10776</v>
      </c>
      <c r="H46" s="1">
        <f>+Temporalidad[[#This Row],[ID]]</f>
        <v>35</v>
      </c>
    </row>
    <row r="47" spans="1:8" hidden="1" x14ac:dyDescent="0.25">
      <c r="A47">
        <v>36</v>
      </c>
      <c r="B47" t="s">
        <v>8314</v>
      </c>
      <c r="C47" s="1" t="s">
        <v>8278</v>
      </c>
      <c r="D47" s="1" t="s">
        <v>8279</v>
      </c>
      <c r="E47" s="80">
        <v>45658</v>
      </c>
      <c r="F47" s="80">
        <v>46022</v>
      </c>
      <c r="G47" s="1" t="s">
        <v>10777</v>
      </c>
      <c r="H47" s="1">
        <f>+Temporalidad[[#This Row],[ID]]</f>
        <v>36</v>
      </c>
    </row>
    <row r="48" spans="1:8" hidden="1" x14ac:dyDescent="0.25">
      <c r="A48">
        <v>37</v>
      </c>
      <c r="B48" t="s">
        <v>8315</v>
      </c>
      <c r="C48" s="1" t="s">
        <v>8278</v>
      </c>
      <c r="D48" s="1" t="s">
        <v>8279</v>
      </c>
      <c r="E48" s="80">
        <v>46023</v>
      </c>
      <c r="F48" s="80">
        <v>46387</v>
      </c>
      <c r="G48" s="1" t="s">
        <v>10778</v>
      </c>
      <c r="H48" s="1">
        <f>+Temporalidad[[#This Row],[ID]]</f>
        <v>37</v>
      </c>
    </row>
    <row r="49" spans="1:8" hidden="1" x14ac:dyDescent="0.25">
      <c r="A49">
        <v>38</v>
      </c>
      <c r="B49" t="s">
        <v>8316</v>
      </c>
      <c r="C49" s="1" t="s">
        <v>8278</v>
      </c>
      <c r="D49" s="1" t="s">
        <v>8279</v>
      </c>
      <c r="E49" s="80">
        <v>46388</v>
      </c>
      <c r="F49" s="80">
        <v>46752</v>
      </c>
      <c r="G49" s="1" t="s">
        <v>10779</v>
      </c>
      <c r="H49" s="1">
        <f>+Temporalidad[[#This Row],[ID]]</f>
        <v>38</v>
      </c>
    </row>
    <row r="50" spans="1:8" hidden="1" x14ac:dyDescent="0.25">
      <c r="A50">
        <v>39</v>
      </c>
      <c r="B50" t="s">
        <v>8317</v>
      </c>
      <c r="C50" s="1" t="s">
        <v>8278</v>
      </c>
      <c r="D50" s="1" t="s">
        <v>8279</v>
      </c>
      <c r="E50" s="80">
        <v>46753</v>
      </c>
      <c r="F50" s="80">
        <v>47118</v>
      </c>
      <c r="G50" s="1" t="s">
        <v>10780</v>
      </c>
      <c r="H50" s="1">
        <f>+Temporalidad[[#This Row],[ID]]</f>
        <v>39</v>
      </c>
    </row>
    <row r="51" spans="1:8" hidden="1" x14ac:dyDescent="0.25">
      <c r="A51">
        <v>40</v>
      </c>
      <c r="B51" t="s">
        <v>8318</v>
      </c>
      <c r="C51" s="1" t="s">
        <v>8278</v>
      </c>
      <c r="D51" s="1" t="s">
        <v>8279</v>
      </c>
      <c r="E51" s="80">
        <v>47119</v>
      </c>
      <c r="F51" s="80">
        <v>47483</v>
      </c>
      <c r="G51" s="1" t="s">
        <v>10781</v>
      </c>
      <c r="H51" s="1">
        <f>+Temporalidad[[#This Row],[ID]]</f>
        <v>40</v>
      </c>
    </row>
    <row r="52" spans="1:8" hidden="1" x14ac:dyDescent="0.25">
      <c r="A52">
        <v>41</v>
      </c>
      <c r="B52" t="s">
        <v>8319</v>
      </c>
      <c r="C52" s="1" t="s">
        <v>8278</v>
      </c>
      <c r="D52" s="1" t="s">
        <v>8279</v>
      </c>
      <c r="E52" s="80">
        <v>47484</v>
      </c>
      <c r="F52" s="80">
        <v>47848</v>
      </c>
      <c r="G52" s="1" t="s">
        <v>10782</v>
      </c>
      <c r="H52" s="1">
        <f>+Temporalidad[[#This Row],[ID]]</f>
        <v>41</v>
      </c>
    </row>
    <row r="53" spans="1:8" hidden="1" x14ac:dyDescent="0.25">
      <c r="A53">
        <v>42</v>
      </c>
      <c r="B53" t="s">
        <v>8320</v>
      </c>
      <c r="C53" s="1" t="s">
        <v>8278</v>
      </c>
      <c r="D53" s="1" t="s">
        <v>8279</v>
      </c>
      <c r="E53" s="80">
        <v>47849</v>
      </c>
      <c r="F53" s="80">
        <v>48213</v>
      </c>
      <c r="G53" s="1" t="s">
        <v>10783</v>
      </c>
      <c r="H53" s="1">
        <f>+Temporalidad[[#This Row],[ID]]</f>
        <v>42</v>
      </c>
    </row>
    <row r="54" spans="1:8" hidden="1" x14ac:dyDescent="0.25">
      <c r="A54">
        <v>43</v>
      </c>
      <c r="B54" t="s">
        <v>8321</v>
      </c>
      <c r="C54" s="1" t="s">
        <v>8278</v>
      </c>
      <c r="D54" s="1" t="s">
        <v>8279</v>
      </c>
      <c r="E54" s="80">
        <v>48214</v>
      </c>
      <c r="F54" s="80">
        <v>48579</v>
      </c>
      <c r="G54" s="1" t="s">
        <v>10784</v>
      </c>
      <c r="H54" s="1">
        <f>+Temporalidad[[#This Row],[ID]]</f>
        <v>43</v>
      </c>
    </row>
    <row r="55" spans="1:8" hidden="1" x14ac:dyDescent="0.25">
      <c r="A55">
        <v>44</v>
      </c>
      <c r="B55" t="s">
        <v>8322</v>
      </c>
      <c r="C55" s="1" t="s">
        <v>8278</v>
      </c>
      <c r="D55" s="1" t="s">
        <v>8279</v>
      </c>
      <c r="E55" s="80">
        <v>48580</v>
      </c>
      <c r="F55" s="80">
        <v>48944</v>
      </c>
      <c r="G55" s="1" t="s">
        <v>10785</v>
      </c>
      <c r="H55" s="1">
        <f>+Temporalidad[[#This Row],[ID]]</f>
        <v>44</v>
      </c>
    </row>
    <row r="56" spans="1:8" hidden="1" x14ac:dyDescent="0.25">
      <c r="A56">
        <v>45</v>
      </c>
      <c r="B56" t="s">
        <v>8323</v>
      </c>
      <c r="C56" s="1" t="s">
        <v>8278</v>
      </c>
      <c r="D56" s="1" t="s">
        <v>8279</v>
      </c>
      <c r="E56" s="80">
        <v>48945</v>
      </c>
      <c r="F56" s="80">
        <v>49309</v>
      </c>
      <c r="G56" s="1" t="s">
        <v>10786</v>
      </c>
      <c r="H56" s="1">
        <f>+Temporalidad[[#This Row],[ID]]</f>
        <v>45</v>
      </c>
    </row>
    <row r="57" spans="1:8" hidden="1" x14ac:dyDescent="0.25">
      <c r="A57">
        <v>46</v>
      </c>
      <c r="B57" t="s">
        <v>8324</v>
      </c>
      <c r="C57" s="1" t="s">
        <v>8278</v>
      </c>
      <c r="D57" s="1" t="s">
        <v>8279</v>
      </c>
      <c r="E57" s="80">
        <v>49310</v>
      </c>
      <c r="F57" s="80">
        <v>49674</v>
      </c>
      <c r="G57" s="1" t="s">
        <v>10787</v>
      </c>
      <c r="H57" s="1">
        <f>+Temporalidad[[#This Row],[ID]]</f>
        <v>46</v>
      </c>
    </row>
    <row r="58" spans="1:8" hidden="1" x14ac:dyDescent="0.25">
      <c r="A58">
        <v>47</v>
      </c>
      <c r="B58" t="s">
        <v>8325</v>
      </c>
      <c r="C58" s="1" t="s">
        <v>8278</v>
      </c>
      <c r="D58" s="1" t="s">
        <v>8279</v>
      </c>
      <c r="E58" s="80">
        <v>49675</v>
      </c>
      <c r="F58" s="80">
        <v>50040</v>
      </c>
      <c r="G58" s="1" t="s">
        <v>10788</v>
      </c>
      <c r="H58" s="1">
        <f>+Temporalidad[[#This Row],[ID]]</f>
        <v>47</v>
      </c>
    </row>
    <row r="59" spans="1:8" hidden="1" x14ac:dyDescent="0.25">
      <c r="A59">
        <v>48</v>
      </c>
      <c r="B59" t="s">
        <v>8326</v>
      </c>
      <c r="C59" s="1" t="s">
        <v>8278</v>
      </c>
      <c r="D59" s="1" t="s">
        <v>8279</v>
      </c>
      <c r="E59" s="80">
        <v>50041</v>
      </c>
      <c r="F59" s="80">
        <v>50405</v>
      </c>
      <c r="G59" s="1" t="s">
        <v>10789</v>
      </c>
      <c r="H59" s="1">
        <f>+Temporalidad[[#This Row],[ID]]</f>
        <v>48</v>
      </c>
    </row>
    <row r="60" spans="1:8" hidden="1" x14ac:dyDescent="0.25">
      <c r="A60">
        <v>49</v>
      </c>
      <c r="B60" t="s">
        <v>8327</v>
      </c>
      <c r="C60" s="1" t="s">
        <v>8278</v>
      </c>
      <c r="D60" s="1" t="s">
        <v>8279</v>
      </c>
      <c r="E60" s="80">
        <v>50406</v>
      </c>
      <c r="F60" s="80">
        <v>50770</v>
      </c>
      <c r="G60" s="1" t="s">
        <v>10790</v>
      </c>
      <c r="H60" s="1">
        <f>+Temporalidad[[#This Row],[ID]]</f>
        <v>49</v>
      </c>
    </row>
    <row r="61" spans="1:8" hidden="1" x14ac:dyDescent="0.25">
      <c r="A61">
        <v>50</v>
      </c>
      <c r="B61" t="s">
        <v>8328</v>
      </c>
      <c r="C61" s="1" t="s">
        <v>8278</v>
      </c>
      <c r="D61" s="1" t="s">
        <v>8279</v>
      </c>
      <c r="E61" s="80">
        <v>50771</v>
      </c>
      <c r="F61" s="80">
        <v>51135</v>
      </c>
      <c r="G61" s="1" t="s">
        <v>10791</v>
      </c>
      <c r="H61" s="1">
        <f>+Temporalidad[[#This Row],[ID]]</f>
        <v>50</v>
      </c>
    </row>
    <row r="62" spans="1:8" hidden="1" x14ac:dyDescent="0.25">
      <c r="A62">
        <v>51</v>
      </c>
      <c r="B62" t="s">
        <v>8329</v>
      </c>
      <c r="C62" s="1" t="s">
        <v>8278</v>
      </c>
      <c r="D62" s="1" t="s">
        <v>8279</v>
      </c>
      <c r="E62" s="80">
        <v>51136</v>
      </c>
      <c r="F62" s="80">
        <v>51501</v>
      </c>
      <c r="G62" s="1" t="s">
        <v>10792</v>
      </c>
      <c r="H62" s="1">
        <f>+Temporalidad[[#This Row],[ID]]</f>
        <v>51</v>
      </c>
    </row>
    <row r="63" spans="1:8" hidden="1" x14ac:dyDescent="0.25">
      <c r="A63">
        <v>52</v>
      </c>
      <c r="B63" t="s">
        <v>8330</v>
      </c>
      <c r="C63" s="1" t="s">
        <v>8278</v>
      </c>
      <c r="D63" s="1" t="s">
        <v>8279</v>
      </c>
      <c r="E63" s="80">
        <v>51502</v>
      </c>
      <c r="F63" s="80">
        <v>51866</v>
      </c>
      <c r="G63" s="1" t="s">
        <v>10793</v>
      </c>
      <c r="H63" s="1">
        <f>+Temporalidad[[#This Row],[ID]]</f>
        <v>52</v>
      </c>
    </row>
    <row r="64" spans="1:8" hidden="1" x14ac:dyDescent="0.25">
      <c r="A64">
        <v>53</v>
      </c>
      <c r="B64" t="s">
        <v>8331</v>
      </c>
      <c r="C64" s="1" t="s">
        <v>8278</v>
      </c>
      <c r="D64" s="1" t="s">
        <v>8279</v>
      </c>
      <c r="E64" s="80">
        <v>51867</v>
      </c>
      <c r="F64" s="80">
        <v>52231</v>
      </c>
      <c r="G64" s="1" t="s">
        <v>10794</v>
      </c>
      <c r="H64" s="1">
        <f>+Temporalidad[[#This Row],[ID]]</f>
        <v>53</v>
      </c>
    </row>
    <row r="65" spans="1:8" hidden="1" x14ac:dyDescent="0.25">
      <c r="A65">
        <v>54</v>
      </c>
      <c r="B65" t="s">
        <v>8332</v>
      </c>
      <c r="C65" s="1" t="s">
        <v>8278</v>
      </c>
      <c r="D65" s="1" t="s">
        <v>8279</v>
      </c>
      <c r="E65" s="80">
        <v>52232</v>
      </c>
      <c r="F65" s="80">
        <v>52596</v>
      </c>
      <c r="G65" s="1" t="s">
        <v>10795</v>
      </c>
      <c r="H65" s="1">
        <f>+Temporalidad[[#This Row],[ID]]</f>
        <v>54</v>
      </c>
    </row>
    <row r="66" spans="1:8" hidden="1" x14ac:dyDescent="0.25">
      <c r="A66">
        <v>55</v>
      </c>
      <c r="B66" t="s">
        <v>8333</v>
      </c>
      <c r="C66" s="1" t="s">
        <v>8278</v>
      </c>
      <c r="D66" s="1" t="s">
        <v>8279</v>
      </c>
      <c r="E66" s="80">
        <v>52597</v>
      </c>
      <c r="F66" s="80">
        <v>52962</v>
      </c>
      <c r="G66" s="1" t="s">
        <v>10796</v>
      </c>
      <c r="H66" s="1">
        <f>+Temporalidad[[#This Row],[ID]]</f>
        <v>55</v>
      </c>
    </row>
    <row r="67" spans="1:8" hidden="1" x14ac:dyDescent="0.25">
      <c r="A67">
        <v>56</v>
      </c>
      <c r="B67" t="s">
        <v>8334</v>
      </c>
      <c r="C67" s="1" t="s">
        <v>8278</v>
      </c>
      <c r="D67" s="1" t="s">
        <v>8279</v>
      </c>
      <c r="E67" s="80">
        <v>52963</v>
      </c>
      <c r="F67" s="80">
        <v>53327</v>
      </c>
      <c r="G67" s="1" t="s">
        <v>10797</v>
      </c>
      <c r="H67" s="1">
        <f>+Temporalidad[[#This Row],[ID]]</f>
        <v>56</v>
      </c>
    </row>
    <row r="68" spans="1:8" hidden="1" x14ac:dyDescent="0.25">
      <c r="A68">
        <v>57</v>
      </c>
      <c r="B68" t="s">
        <v>8335</v>
      </c>
      <c r="C68" s="1" t="s">
        <v>8278</v>
      </c>
      <c r="D68" s="1" t="s">
        <v>8279</v>
      </c>
      <c r="E68" s="80">
        <v>53328</v>
      </c>
      <c r="F68" s="80">
        <v>53692</v>
      </c>
      <c r="G68" s="1" t="s">
        <v>10798</v>
      </c>
      <c r="H68" s="1">
        <f>+Temporalidad[[#This Row],[ID]]</f>
        <v>57</v>
      </c>
    </row>
    <row r="69" spans="1:8" hidden="1" x14ac:dyDescent="0.25">
      <c r="A69">
        <v>58</v>
      </c>
      <c r="B69" t="s">
        <v>8336</v>
      </c>
      <c r="C69" s="1" t="s">
        <v>8278</v>
      </c>
      <c r="D69" s="1" t="s">
        <v>8279</v>
      </c>
      <c r="E69" s="80">
        <v>53693</v>
      </c>
      <c r="F69" s="80">
        <v>54057</v>
      </c>
      <c r="G69" s="1" t="s">
        <v>10799</v>
      </c>
      <c r="H69" s="1">
        <f>+Temporalidad[[#This Row],[ID]]</f>
        <v>58</v>
      </c>
    </row>
    <row r="70" spans="1:8" hidden="1" x14ac:dyDescent="0.25">
      <c r="A70">
        <v>59</v>
      </c>
      <c r="B70" t="s">
        <v>8337</v>
      </c>
      <c r="C70" s="1" t="s">
        <v>8278</v>
      </c>
      <c r="D70" s="1" t="s">
        <v>8279</v>
      </c>
      <c r="E70" s="80">
        <v>54058</v>
      </c>
      <c r="F70" s="80">
        <v>54423</v>
      </c>
      <c r="G70" s="1" t="s">
        <v>10800</v>
      </c>
      <c r="H70" s="1">
        <f>+Temporalidad[[#This Row],[ID]]</f>
        <v>59</v>
      </c>
    </row>
    <row r="71" spans="1:8" hidden="1" x14ac:dyDescent="0.25">
      <c r="A71">
        <v>60</v>
      </c>
      <c r="B71" t="s">
        <v>8338</v>
      </c>
      <c r="C71" s="1" t="s">
        <v>8278</v>
      </c>
      <c r="D71" s="1" t="s">
        <v>8279</v>
      </c>
      <c r="E71" s="80">
        <v>54424</v>
      </c>
      <c r="F71" s="80">
        <v>54788</v>
      </c>
      <c r="G71" s="1" t="s">
        <v>10801</v>
      </c>
      <c r="H71" s="1">
        <f>+Temporalidad[[#This Row],[ID]]</f>
        <v>60</v>
      </c>
    </row>
    <row r="72" spans="1:8" hidden="1" x14ac:dyDescent="0.25">
      <c r="A72">
        <v>61</v>
      </c>
      <c r="B72" t="s">
        <v>8339</v>
      </c>
      <c r="C72" s="1" t="s">
        <v>8278</v>
      </c>
      <c r="D72" s="1" t="s">
        <v>8279</v>
      </c>
      <c r="E72" s="80">
        <v>54789</v>
      </c>
      <c r="F72" s="80">
        <v>55153</v>
      </c>
      <c r="G72" s="1" t="s">
        <v>10802</v>
      </c>
      <c r="H72" s="1">
        <f>+Temporalidad[[#This Row],[ID]]</f>
        <v>61</v>
      </c>
    </row>
    <row r="73" spans="1:8" hidden="1" x14ac:dyDescent="0.25">
      <c r="A73">
        <v>62</v>
      </c>
      <c r="B73" s="20" t="s">
        <v>10803</v>
      </c>
      <c r="C73" s="1" t="s">
        <v>8340</v>
      </c>
      <c r="D73" s="1" t="s">
        <v>8341</v>
      </c>
      <c r="E73" s="80">
        <v>32874</v>
      </c>
      <c r="F73" s="80">
        <v>32904</v>
      </c>
      <c r="G73" s="1" t="s">
        <v>10804</v>
      </c>
      <c r="H73" s="1">
        <f>+Temporalidad[[#This Row],[ID]]</f>
        <v>62</v>
      </c>
    </row>
    <row r="74" spans="1:8" hidden="1" x14ac:dyDescent="0.25">
      <c r="A74">
        <v>63</v>
      </c>
      <c r="B74" s="20" t="s">
        <v>10805</v>
      </c>
      <c r="C74" s="1" t="s">
        <v>8340</v>
      </c>
      <c r="D74" s="1" t="s">
        <v>8341</v>
      </c>
      <c r="E74" s="80">
        <v>32905</v>
      </c>
      <c r="F74" s="80">
        <v>32932</v>
      </c>
      <c r="G74" s="1" t="s">
        <v>10806</v>
      </c>
      <c r="H74" s="1">
        <f>+Temporalidad[[#This Row],[ID]]</f>
        <v>63</v>
      </c>
    </row>
    <row r="75" spans="1:8" hidden="1" x14ac:dyDescent="0.25">
      <c r="A75">
        <v>64</v>
      </c>
      <c r="B75" s="20" t="s">
        <v>10807</v>
      </c>
      <c r="C75" s="1" t="s">
        <v>8340</v>
      </c>
      <c r="D75" s="1" t="s">
        <v>8341</v>
      </c>
      <c r="E75" s="80">
        <v>32933</v>
      </c>
      <c r="F75" s="80">
        <v>32963</v>
      </c>
      <c r="G75" s="1" t="s">
        <v>10808</v>
      </c>
      <c r="H75" s="1">
        <f>+Temporalidad[[#This Row],[ID]]</f>
        <v>64</v>
      </c>
    </row>
    <row r="76" spans="1:8" hidden="1" x14ac:dyDescent="0.25">
      <c r="A76">
        <v>65</v>
      </c>
      <c r="B76" s="20" t="s">
        <v>10809</v>
      </c>
      <c r="C76" s="1" t="s">
        <v>8340</v>
      </c>
      <c r="D76" s="1" t="s">
        <v>8341</v>
      </c>
      <c r="E76" s="80">
        <v>32964</v>
      </c>
      <c r="F76" s="80">
        <v>32993</v>
      </c>
      <c r="G76" s="1" t="s">
        <v>10810</v>
      </c>
      <c r="H76" s="1">
        <f>+Temporalidad[[#This Row],[ID]]</f>
        <v>65</v>
      </c>
    </row>
    <row r="77" spans="1:8" hidden="1" x14ac:dyDescent="0.25">
      <c r="A77">
        <v>66</v>
      </c>
      <c r="B77" s="20" t="s">
        <v>10811</v>
      </c>
      <c r="C77" s="1" t="s">
        <v>8340</v>
      </c>
      <c r="D77" s="1" t="s">
        <v>8341</v>
      </c>
      <c r="E77" s="80">
        <v>32994</v>
      </c>
      <c r="F77" s="80">
        <v>33024</v>
      </c>
      <c r="G77" s="1" t="s">
        <v>10812</v>
      </c>
      <c r="H77" s="1">
        <f>+Temporalidad[[#This Row],[ID]]</f>
        <v>66</v>
      </c>
    </row>
    <row r="78" spans="1:8" hidden="1" x14ac:dyDescent="0.25">
      <c r="A78">
        <v>67</v>
      </c>
      <c r="B78" s="20" t="s">
        <v>10813</v>
      </c>
      <c r="C78" s="1" t="s">
        <v>8340</v>
      </c>
      <c r="D78" s="1" t="s">
        <v>8341</v>
      </c>
      <c r="E78" s="80">
        <v>33025</v>
      </c>
      <c r="F78" s="80">
        <v>33054</v>
      </c>
      <c r="G78" s="1" t="s">
        <v>10814</v>
      </c>
      <c r="H78" s="1">
        <f>+Temporalidad[[#This Row],[ID]]</f>
        <v>67</v>
      </c>
    </row>
    <row r="79" spans="1:8" hidden="1" x14ac:dyDescent="0.25">
      <c r="A79">
        <v>68</v>
      </c>
      <c r="B79" s="20" t="s">
        <v>10815</v>
      </c>
      <c r="C79" s="1" t="s">
        <v>8340</v>
      </c>
      <c r="D79" s="1" t="s">
        <v>8341</v>
      </c>
      <c r="E79" s="80">
        <v>33055</v>
      </c>
      <c r="F79" s="80">
        <v>33085</v>
      </c>
      <c r="G79" s="1" t="s">
        <v>10816</v>
      </c>
      <c r="H79" s="1">
        <f>+Temporalidad[[#This Row],[ID]]</f>
        <v>68</v>
      </c>
    </row>
    <row r="80" spans="1:8" hidden="1" x14ac:dyDescent="0.25">
      <c r="A80">
        <v>69</v>
      </c>
      <c r="B80" s="20" t="s">
        <v>10817</v>
      </c>
      <c r="C80" s="1" t="s">
        <v>8340</v>
      </c>
      <c r="D80" s="1" t="s">
        <v>8341</v>
      </c>
      <c r="E80" s="80">
        <v>33086</v>
      </c>
      <c r="F80" s="80">
        <v>33116</v>
      </c>
      <c r="G80" s="1" t="s">
        <v>10818</v>
      </c>
      <c r="H80" s="1">
        <f>+Temporalidad[[#This Row],[ID]]</f>
        <v>69</v>
      </c>
    </row>
    <row r="81" spans="1:8" hidden="1" x14ac:dyDescent="0.25">
      <c r="A81">
        <v>70</v>
      </c>
      <c r="B81" s="20" t="s">
        <v>10819</v>
      </c>
      <c r="C81" s="1" t="s">
        <v>8340</v>
      </c>
      <c r="D81" s="1" t="s">
        <v>8341</v>
      </c>
      <c r="E81" s="80">
        <v>33117</v>
      </c>
      <c r="F81" s="80">
        <v>33146</v>
      </c>
      <c r="G81" s="1" t="s">
        <v>10820</v>
      </c>
      <c r="H81" s="1">
        <f>+Temporalidad[[#This Row],[ID]]</f>
        <v>70</v>
      </c>
    </row>
    <row r="82" spans="1:8" hidden="1" x14ac:dyDescent="0.25">
      <c r="A82">
        <v>71</v>
      </c>
      <c r="B82" s="20" t="s">
        <v>10821</v>
      </c>
      <c r="C82" s="1" t="s">
        <v>8340</v>
      </c>
      <c r="D82" s="1" t="s">
        <v>8341</v>
      </c>
      <c r="E82" s="80">
        <v>33147</v>
      </c>
      <c r="F82" s="80">
        <v>33177</v>
      </c>
      <c r="G82" s="1" t="s">
        <v>10822</v>
      </c>
      <c r="H82" s="1">
        <f>+Temporalidad[[#This Row],[ID]]</f>
        <v>71</v>
      </c>
    </row>
    <row r="83" spans="1:8" hidden="1" x14ac:dyDescent="0.25">
      <c r="A83">
        <v>72</v>
      </c>
      <c r="B83" s="20" t="s">
        <v>10823</v>
      </c>
      <c r="C83" s="1" t="s">
        <v>8340</v>
      </c>
      <c r="D83" s="1" t="s">
        <v>8341</v>
      </c>
      <c r="E83" s="80">
        <v>33178</v>
      </c>
      <c r="F83" s="80">
        <v>33207</v>
      </c>
      <c r="G83" s="1" t="s">
        <v>10824</v>
      </c>
      <c r="H83" s="1">
        <f>+Temporalidad[[#This Row],[ID]]</f>
        <v>72</v>
      </c>
    </row>
    <row r="84" spans="1:8" hidden="1" x14ac:dyDescent="0.25">
      <c r="A84">
        <v>73</v>
      </c>
      <c r="B84" s="20" t="s">
        <v>10825</v>
      </c>
      <c r="C84" s="1" t="s">
        <v>8340</v>
      </c>
      <c r="D84" s="1" t="s">
        <v>8341</v>
      </c>
      <c r="E84" s="80">
        <v>33208</v>
      </c>
      <c r="F84" s="80">
        <v>33238</v>
      </c>
      <c r="G84" s="1" t="s">
        <v>10826</v>
      </c>
      <c r="H84" s="1">
        <f>+Temporalidad[[#This Row],[ID]]</f>
        <v>73</v>
      </c>
    </row>
    <row r="85" spans="1:8" hidden="1" x14ac:dyDescent="0.25">
      <c r="A85">
        <v>74</v>
      </c>
      <c r="B85" s="20" t="s">
        <v>10827</v>
      </c>
      <c r="C85" s="1" t="s">
        <v>8340</v>
      </c>
      <c r="D85" s="1" t="s">
        <v>8341</v>
      </c>
      <c r="E85" s="80">
        <v>33239</v>
      </c>
      <c r="F85" s="80">
        <v>33269</v>
      </c>
      <c r="G85" s="1" t="s">
        <v>10828</v>
      </c>
      <c r="H85" s="1">
        <f>+Temporalidad[[#This Row],[ID]]</f>
        <v>74</v>
      </c>
    </row>
    <row r="86" spans="1:8" hidden="1" x14ac:dyDescent="0.25">
      <c r="A86">
        <v>75</v>
      </c>
      <c r="B86" s="20" t="s">
        <v>10829</v>
      </c>
      <c r="C86" s="1" t="s">
        <v>8340</v>
      </c>
      <c r="D86" s="1" t="s">
        <v>8341</v>
      </c>
      <c r="E86" s="80">
        <v>33270</v>
      </c>
      <c r="F86" s="80">
        <v>33297</v>
      </c>
      <c r="G86" s="1" t="s">
        <v>10830</v>
      </c>
      <c r="H86" s="1">
        <f>+Temporalidad[[#This Row],[ID]]</f>
        <v>75</v>
      </c>
    </row>
    <row r="87" spans="1:8" hidden="1" x14ac:dyDescent="0.25">
      <c r="A87">
        <v>76</v>
      </c>
      <c r="B87" s="20" t="s">
        <v>10831</v>
      </c>
      <c r="C87" s="1" t="s">
        <v>8340</v>
      </c>
      <c r="D87" s="1" t="s">
        <v>8341</v>
      </c>
      <c r="E87" s="80">
        <v>33298</v>
      </c>
      <c r="F87" s="80">
        <v>33328</v>
      </c>
      <c r="G87" s="1" t="s">
        <v>10832</v>
      </c>
      <c r="H87" s="1">
        <f>+Temporalidad[[#This Row],[ID]]</f>
        <v>76</v>
      </c>
    </row>
    <row r="88" spans="1:8" hidden="1" x14ac:dyDescent="0.25">
      <c r="A88">
        <v>77</v>
      </c>
      <c r="B88" s="20" t="s">
        <v>10833</v>
      </c>
      <c r="C88" s="1" t="s">
        <v>8340</v>
      </c>
      <c r="D88" s="1" t="s">
        <v>8341</v>
      </c>
      <c r="E88" s="80">
        <v>33329</v>
      </c>
      <c r="F88" s="80">
        <v>33358</v>
      </c>
      <c r="G88" s="1" t="s">
        <v>10834</v>
      </c>
      <c r="H88" s="1">
        <f>+Temporalidad[[#This Row],[ID]]</f>
        <v>77</v>
      </c>
    </row>
    <row r="89" spans="1:8" hidden="1" x14ac:dyDescent="0.25">
      <c r="A89">
        <v>78</v>
      </c>
      <c r="B89" s="20" t="s">
        <v>10835</v>
      </c>
      <c r="C89" s="1" t="s">
        <v>8340</v>
      </c>
      <c r="D89" s="1" t="s">
        <v>8341</v>
      </c>
      <c r="E89" s="80">
        <v>33359</v>
      </c>
      <c r="F89" s="80">
        <v>33389</v>
      </c>
      <c r="G89" s="1" t="s">
        <v>10836</v>
      </c>
      <c r="H89" s="1">
        <f>+Temporalidad[[#This Row],[ID]]</f>
        <v>78</v>
      </c>
    </row>
    <row r="90" spans="1:8" hidden="1" x14ac:dyDescent="0.25">
      <c r="A90">
        <v>79</v>
      </c>
      <c r="B90" s="20" t="s">
        <v>10837</v>
      </c>
      <c r="C90" s="1" t="s">
        <v>8340</v>
      </c>
      <c r="D90" s="1" t="s">
        <v>8341</v>
      </c>
      <c r="E90" s="80">
        <v>33390</v>
      </c>
      <c r="F90" s="80">
        <v>33419</v>
      </c>
      <c r="G90" s="1" t="s">
        <v>10838</v>
      </c>
      <c r="H90" s="1">
        <f>+Temporalidad[[#This Row],[ID]]</f>
        <v>79</v>
      </c>
    </row>
    <row r="91" spans="1:8" hidden="1" x14ac:dyDescent="0.25">
      <c r="A91">
        <v>80</v>
      </c>
      <c r="B91" s="20" t="s">
        <v>10839</v>
      </c>
      <c r="C91" s="1" t="s">
        <v>8340</v>
      </c>
      <c r="D91" s="1" t="s">
        <v>8341</v>
      </c>
      <c r="E91" s="80">
        <v>33420</v>
      </c>
      <c r="F91" s="80">
        <v>33450</v>
      </c>
      <c r="G91" s="1" t="s">
        <v>10840</v>
      </c>
      <c r="H91" s="1">
        <f>+Temporalidad[[#This Row],[ID]]</f>
        <v>80</v>
      </c>
    </row>
    <row r="92" spans="1:8" hidden="1" x14ac:dyDescent="0.25">
      <c r="A92">
        <v>81</v>
      </c>
      <c r="B92" s="20" t="s">
        <v>10841</v>
      </c>
      <c r="C92" s="1" t="s">
        <v>8340</v>
      </c>
      <c r="D92" s="1" t="s">
        <v>8341</v>
      </c>
      <c r="E92" s="80">
        <v>33451</v>
      </c>
      <c r="F92" s="80">
        <v>33481</v>
      </c>
      <c r="G92" s="1" t="s">
        <v>10842</v>
      </c>
      <c r="H92" s="1">
        <f>+Temporalidad[[#This Row],[ID]]</f>
        <v>81</v>
      </c>
    </row>
    <row r="93" spans="1:8" hidden="1" x14ac:dyDescent="0.25">
      <c r="A93">
        <v>82</v>
      </c>
      <c r="B93" s="20" t="s">
        <v>10843</v>
      </c>
      <c r="C93" s="1" t="s">
        <v>8340</v>
      </c>
      <c r="D93" s="1" t="s">
        <v>8341</v>
      </c>
      <c r="E93" s="80">
        <v>33482</v>
      </c>
      <c r="F93" s="80">
        <v>33511</v>
      </c>
      <c r="G93" s="1" t="s">
        <v>10844</v>
      </c>
      <c r="H93" s="1">
        <f>+Temporalidad[[#This Row],[ID]]</f>
        <v>82</v>
      </c>
    </row>
    <row r="94" spans="1:8" hidden="1" x14ac:dyDescent="0.25">
      <c r="A94">
        <v>83</v>
      </c>
      <c r="B94" s="20" t="s">
        <v>10845</v>
      </c>
      <c r="C94" s="1" t="s">
        <v>8340</v>
      </c>
      <c r="D94" s="1" t="s">
        <v>8341</v>
      </c>
      <c r="E94" s="80">
        <v>33512</v>
      </c>
      <c r="F94" s="80">
        <v>33542</v>
      </c>
      <c r="G94" s="1" t="s">
        <v>10846</v>
      </c>
      <c r="H94" s="1">
        <f>+Temporalidad[[#This Row],[ID]]</f>
        <v>83</v>
      </c>
    </row>
    <row r="95" spans="1:8" hidden="1" x14ac:dyDescent="0.25">
      <c r="A95">
        <v>84</v>
      </c>
      <c r="B95" s="20" t="s">
        <v>10847</v>
      </c>
      <c r="C95" s="1" t="s">
        <v>8340</v>
      </c>
      <c r="D95" s="1" t="s">
        <v>8341</v>
      </c>
      <c r="E95" s="80">
        <v>33543</v>
      </c>
      <c r="F95" s="80">
        <v>33572</v>
      </c>
      <c r="G95" s="1" t="s">
        <v>10848</v>
      </c>
      <c r="H95" s="1">
        <f>+Temporalidad[[#This Row],[ID]]</f>
        <v>84</v>
      </c>
    </row>
    <row r="96" spans="1:8" hidden="1" x14ac:dyDescent="0.25">
      <c r="A96">
        <v>85</v>
      </c>
      <c r="B96" s="20" t="s">
        <v>10849</v>
      </c>
      <c r="C96" s="1" t="s">
        <v>8340</v>
      </c>
      <c r="D96" s="1" t="s">
        <v>8341</v>
      </c>
      <c r="E96" s="80">
        <v>33573</v>
      </c>
      <c r="F96" s="80">
        <v>33603</v>
      </c>
      <c r="G96" s="1" t="s">
        <v>10850</v>
      </c>
      <c r="H96" s="1">
        <f>+Temporalidad[[#This Row],[ID]]</f>
        <v>85</v>
      </c>
    </row>
    <row r="97" spans="1:8" hidden="1" x14ac:dyDescent="0.25">
      <c r="A97">
        <v>86</v>
      </c>
      <c r="B97" s="20" t="s">
        <v>10851</v>
      </c>
      <c r="C97" s="1" t="s">
        <v>8340</v>
      </c>
      <c r="D97" s="1" t="s">
        <v>8341</v>
      </c>
      <c r="E97" s="80">
        <v>33604</v>
      </c>
      <c r="F97" s="80">
        <v>33634</v>
      </c>
      <c r="G97" s="1" t="s">
        <v>10852</v>
      </c>
      <c r="H97" s="1">
        <f>+Temporalidad[[#This Row],[ID]]</f>
        <v>86</v>
      </c>
    </row>
    <row r="98" spans="1:8" hidden="1" x14ac:dyDescent="0.25">
      <c r="A98">
        <v>87</v>
      </c>
      <c r="B98" s="20" t="s">
        <v>10853</v>
      </c>
      <c r="C98" s="1" t="s">
        <v>8340</v>
      </c>
      <c r="D98" s="1" t="s">
        <v>8341</v>
      </c>
      <c r="E98" s="80">
        <v>33635</v>
      </c>
      <c r="F98" s="80">
        <v>33662</v>
      </c>
      <c r="G98" s="1" t="s">
        <v>10854</v>
      </c>
      <c r="H98" s="1">
        <f>+Temporalidad[[#This Row],[ID]]</f>
        <v>87</v>
      </c>
    </row>
    <row r="99" spans="1:8" hidden="1" x14ac:dyDescent="0.25">
      <c r="A99">
        <v>88</v>
      </c>
      <c r="B99" s="20" t="s">
        <v>10855</v>
      </c>
      <c r="C99" s="1" t="s">
        <v>8340</v>
      </c>
      <c r="D99" s="1" t="s">
        <v>8341</v>
      </c>
      <c r="E99" s="80">
        <v>33664</v>
      </c>
      <c r="F99" s="80">
        <v>33694</v>
      </c>
      <c r="G99" s="1" t="s">
        <v>10856</v>
      </c>
      <c r="H99" s="1">
        <f>+Temporalidad[[#This Row],[ID]]</f>
        <v>88</v>
      </c>
    </row>
    <row r="100" spans="1:8" hidden="1" x14ac:dyDescent="0.25">
      <c r="A100">
        <v>89</v>
      </c>
      <c r="B100" s="20" t="s">
        <v>10857</v>
      </c>
      <c r="C100" s="1" t="s">
        <v>8340</v>
      </c>
      <c r="D100" s="1" t="s">
        <v>8341</v>
      </c>
      <c r="E100" s="80">
        <v>33695</v>
      </c>
      <c r="F100" s="80">
        <v>33724</v>
      </c>
      <c r="G100" s="1" t="s">
        <v>10858</v>
      </c>
      <c r="H100" s="1">
        <f>+Temporalidad[[#This Row],[ID]]</f>
        <v>89</v>
      </c>
    </row>
    <row r="101" spans="1:8" hidden="1" x14ac:dyDescent="0.25">
      <c r="A101">
        <v>90</v>
      </c>
      <c r="B101" s="20" t="s">
        <v>10859</v>
      </c>
      <c r="C101" s="1" t="s">
        <v>8340</v>
      </c>
      <c r="D101" s="1" t="s">
        <v>8341</v>
      </c>
      <c r="E101" s="80">
        <v>33725</v>
      </c>
      <c r="F101" s="80">
        <v>33755</v>
      </c>
      <c r="G101" s="1" t="s">
        <v>10860</v>
      </c>
      <c r="H101" s="1">
        <f>+Temporalidad[[#This Row],[ID]]</f>
        <v>90</v>
      </c>
    </row>
    <row r="102" spans="1:8" hidden="1" x14ac:dyDescent="0.25">
      <c r="A102">
        <v>91</v>
      </c>
      <c r="B102" s="20" t="s">
        <v>10861</v>
      </c>
      <c r="C102" s="1" t="s">
        <v>8340</v>
      </c>
      <c r="D102" s="1" t="s">
        <v>8341</v>
      </c>
      <c r="E102" s="80">
        <v>33756</v>
      </c>
      <c r="F102" s="80">
        <v>33785</v>
      </c>
      <c r="G102" s="1" t="s">
        <v>10862</v>
      </c>
      <c r="H102" s="1">
        <f>+Temporalidad[[#This Row],[ID]]</f>
        <v>91</v>
      </c>
    </row>
    <row r="103" spans="1:8" hidden="1" x14ac:dyDescent="0.25">
      <c r="A103">
        <v>92</v>
      </c>
      <c r="B103" s="20" t="s">
        <v>10863</v>
      </c>
      <c r="C103" s="1" t="s">
        <v>8340</v>
      </c>
      <c r="D103" s="1" t="s">
        <v>8341</v>
      </c>
      <c r="E103" s="80">
        <v>33786</v>
      </c>
      <c r="F103" s="80">
        <v>33816</v>
      </c>
      <c r="G103" s="1" t="s">
        <v>10864</v>
      </c>
      <c r="H103" s="1">
        <f>+Temporalidad[[#This Row],[ID]]</f>
        <v>92</v>
      </c>
    </row>
    <row r="104" spans="1:8" hidden="1" x14ac:dyDescent="0.25">
      <c r="A104">
        <v>93</v>
      </c>
      <c r="B104" s="20" t="s">
        <v>10865</v>
      </c>
      <c r="C104" s="1" t="s">
        <v>8340</v>
      </c>
      <c r="D104" s="1" t="s">
        <v>8341</v>
      </c>
      <c r="E104" s="80">
        <v>33817</v>
      </c>
      <c r="F104" s="80">
        <v>33847</v>
      </c>
      <c r="G104" s="1" t="s">
        <v>10866</v>
      </c>
      <c r="H104" s="1">
        <f>+Temporalidad[[#This Row],[ID]]</f>
        <v>93</v>
      </c>
    </row>
    <row r="105" spans="1:8" hidden="1" x14ac:dyDescent="0.25">
      <c r="A105">
        <v>94</v>
      </c>
      <c r="B105" s="20" t="s">
        <v>10867</v>
      </c>
      <c r="C105" s="1" t="s">
        <v>8340</v>
      </c>
      <c r="D105" s="1" t="s">
        <v>8341</v>
      </c>
      <c r="E105" s="80">
        <v>33848</v>
      </c>
      <c r="F105" s="80">
        <v>33877</v>
      </c>
      <c r="G105" s="1" t="s">
        <v>10868</v>
      </c>
      <c r="H105" s="1">
        <f>+Temporalidad[[#This Row],[ID]]</f>
        <v>94</v>
      </c>
    </row>
    <row r="106" spans="1:8" hidden="1" x14ac:dyDescent="0.25">
      <c r="A106">
        <v>95</v>
      </c>
      <c r="B106" s="20" t="s">
        <v>10869</v>
      </c>
      <c r="C106" s="1" t="s">
        <v>8340</v>
      </c>
      <c r="D106" s="1" t="s">
        <v>8341</v>
      </c>
      <c r="E106" s="80">
        <v>33878</v>
      </c>
      <c r="F106" s="80">
        <v>33908</v>
      </c>
      <c r="G106" s="1" t="s">
        <v>10870</v>
      </c>
      <c r="H106" s="1">
        <f>+Temporalidad[[#This Row],[ID]]</f>
        <v>95</v>
      </c>
    </row>
    <row r="107" spans="1:8" hidden="1" x14ac:dyDescent="0.25">
      <c r="A107">
        <v>96</v>
      </c>
      <c r="B107" s="20" t="s">
        <v>10871</v>
      </c>
      <c r="C107" s="1" t="s">
        <v>8340</v>
      </c>
      <c r="D107" s="1" t="s">
        <v>8341</v>
      </c>
      <c r="E107" s="80">
        <v>33909</v>
      </c>
      <c r="F107" s="80">
        <v>33938</v>
      </c>
      <c r="G107" s="1" t="s">
        <v>10872</v>
      </c>
      <c r="H107" s="1">
        <f>+Temporalidad[[#This Row],[ID]]</f>
        <v>96</v>
      </c>
    </row>
    <row r="108" spans="1:8" hidden="1" x14ac:dyDescent="0.25">
      <c r="A108">
        <v>97</v>
      </c>
      <c r="B108" s="20" t="s">
        <v>10873</v>
      </c>
      <c r="C108" s="1" t="s">
        <v>8340</v>
      </c>
      <c r="D108" s="1" t="s">
        <v>8341</v>
      </c>
      <c r="E108" s="80">
        <v>33939</v>
      </c>
      <c r="F108" s="80">
        <v>33969</v>
      </c>
      <c r="G108" s="1" t="s">
        <v>10874</v>
      </c>
      <c r="H108" s="1">
        <f>+Temporalidad[[#This Row],[ID]]</f>
        <v>97</v>
      </c>
    </row>
    <row r="109" spans="1:8" hidden="1" x14ac:dyDescent="0.25">
      <c r="A109">
        <v>98</v>
      </c>
      <c r="B109" s="20" t="s">
        <v>10875</v>
      </c>
      <c r="C109" s="1" t="s">
        <v>8340</v>
      </c>
      <c r="D109" s="1" t="s">
        <v>8341</v>
      </c>
      <c r="E109" s="80">
        <v>33970</v>
      </c>
      <c r="F109" s="80">
        <v>34000</v>
      </c>
      <c r="G109" s="1" t="s">
        <v>10876</v>
      </c>
      <c r="H109" s="1">
        <f>+Temporalidad[[#This Row],[ID]]</f>
        <v>98</v>
      </c>
    </row>
    <row r="110" spans="1:8" hidden="1" x14ac:dyDescent="0.25">
      <c r="A110">
        <v>99</v>
      </c>
      <c r="B110" s="20" t="s">
        <v>10877</v>
      </c>
      <c r="C110" s="1" t="s">
        <v>8340</v>
      </c>
      <c r="D110" s="1" t="s">
        <v>8341</v>
      </c>
      <c r="E110" s="80">
        <v>34001</v>
      </c>
      <c r="F110" s="80">
        <v>34028</v>
      </c>
      <c r="G110" s="1" t="s">
        <v>10878</v>
      </c>
      <c r="H110" s="1">
        <f>+Temporalidad[[#This Row],[ID]]</f>
        <v>99</v>
      </c>
    </row>
    <row r="111" spans="1:8" hidden="1" x14ac:dyDescent="0.25">
      <c r="A111">
        <v>100</v>
      </c>
      <c r="B111" s="20" t="s">
        <v>10879</v>
      </c>
      <c r="C111" s="1" t="s">
        <v>8340</v>
      </c>
      <c r="D111" s="1" t="s">
        <v>8341</v>
      </c>
      <c r="E111" s="80">
        <v>34029</v>
      </c>
      <c r="F111" s="80">
        <v>34059</v>
      </c>
      <c r="G111" s="1" t="s">
        <v>10880</v>
      </c>
      <c r="H111" s="1">
        <f>+Temporalidad[[#This Row],[ID]]</f>
        <v>100</v>
      </c>
    </row>
    <row r="112" spans="1:8" hidden="1" x14ac:dyDescent="0.25">
      <c r="A112">
        <v>101</v>
      </c>
      <c r="B112" s="20" t="s">
        <v>10881</v>
      </c>
      <c r="C112" s="1" t="s">
        <v>8340</v>
      </c>
      <c r="D112" s="1" t="s">
        <v>8341</v>
      </c>
      <c r="E112" s="80">
        <v>34060</v>
      </c>
      <c r="F112" s="80">
        <v>34089</v>
      </c>
      <c r="G112" s="1" t="s">
        <v>10882</v>
      </c>
      <c r="H112" s="1">
        <f>+Temporalidad[[#This Row],[ID]]</f>
        <v>101</v>
      </c>
    </row>
    <row r="113" spans="1:8" hidden="1" x14ac:dyDescent="0.25">
      <c r="A113">
        <v>102</v>
      </c>
      <c r="B113" s="20" t="s">
        <v>10883</v>
      </c>
      <c r="C113" s="1" t="s">
        <v>8340</v>
      </c>
      <c r="D113" s="1" t="s">
        <v>8341</v>
      </c>
      <c r="E113" s="80">
        <v>34090</v>
      </c>
      <c r="F113" s="80">
        <v>34120</v>
      </c>
      <c r="G113" s="1" t="s">
        <v>10884</v>
      </c>
      <c r="H113" s="1">
        <f>+Temporalidad[[#This Row],[ID]]</f>
        <v>102</v>
      </c>
    </row>
    <row r="114" spans="1:8" hidden="1" x14ac:dyDescent="0.25">
      <c r="A114">
        <v>103</v>
      </c>
      <c r="B114" s="20" t="s">
        <v>10885</v>
      </c>
      <c r="C114" s="1" t="s">
        <v>8340</v>
      </c>
      <c r="D114" s="1" t="s">
        <v>8341</v>
      </c>
      <c r="E114" s="80">
        <v>34121</v>
      </c>
      <c r="F114" s="80">
        <v>34150</v>
      </c>
      <c r="G114" s="1" t="s">
        <v>10886</v>
      </c>
      <c r="H114" s="1">
        <f>+Temporalidad[[#This Row],[ID]]</f>
        <v>103</v>
      </c>
    </row>
    <row r="115" spans="1:8" hidden="1" x14ac:dyDescent="0.25">
      <c r="A115">
        <v>104</v>
      </c>
      <c r="B115" s="20" t="s">
        <v>10887</v>
      </c>
      <c r="C115" s="1" t="s">
        <v>8340</v>
      </c>
      <c r="D115" s="1" t="s">
        <v>8341</v>
      </c>
      <c r="E115" s="80">
        <v>34151</v>
      </c>
      <c r="F115" s="80">
        <v>34181</v>
      </c>
      <c r="G115" s="1" t="s">
        <v>10888</v>
      </c>
      <c r="H115" s="1">
        <f>+Temporalidad[[#This Row],[ID]]</f>
        <v>104</v>
      </c>
    </row>
    <row r="116" spans="1:8" hidden="1" x14ac:dyDescent="0.25">
      <c r="A116">
        <v>105</v>
      </c>
      <c r="B116" s="20" t="s">
        <v>10889</v>
      </c>
      <c r="C116" s="1" t="s">
        <v>8340</v>
      </c>
      <c r="D116" s="1" t="s">
        <v>8341</v>
      </c>
      <c r="E116" s="80">
        <v>34182</v>
      </c>
      <c r="F116" s="80">
        <v>34212</v>
      </c>
      <c r="G116" s="1" t="s">
        <v>10890</v>
      </c>
      <c r="H116" s="1">
        <f>+Temporalidad[[#This Row],[ID]]</f>
        <v>105</v>
      </c>
    </row>
    <row r="117" spans="1:8" hidden="1" x14ac:dyDescent="0.25">
      <c r="A117">
        <v>106</v>
      </c>
      <c r="B117" s="20" t="s">
        <v>10891</v>
      </c>
      <c r="C117" s="1" t="s">
        <v>8340</v>
      </c>
      <c r="D117" s="1" t="s">
        <v>8341</v>
      </c>
      <c r="E117" s="80">
        <v>34213</v>
      </c>
      <c r="F117" s="80">
        <v>34242</v>
      </c>
      <c r="G117" s="1" t="s">
        <v>10892</v>
      </c>
      <c r="H117" s="1">
        <f>+Temporalidad[[#This Row],[ID]]</f>
        <v>106</v>
      </c>
    </row>
    <row r="118" spans="1:8" hidden="1" x14ac:dyDescent="0.25">
      <c r="A118">
        <v>107</v>
      </c>
      <c r="B118" s="20" t="s">
        <v>10893</v>
      </c>
      <c r="C118" s="1" t="s">
        <v>8340</v>
      </c>
      <c r="D118" s="1" t="s">
        <v>8341</v>
      </c>
      <c r="E118" s="80">
        <v>34243</v>
      </c>
      <c r="F118" s="80">
        <v>34273</v>
      </c>
      <c r="G118" s="1" t="s">
        <v>10894</v>
      </c>
      <c r="H118" s="1">
        <f>+Temporalidad[[#This Row],[ID]]</f>
        <v>107</v>
      </c>
    </row>
    <row r="119" spans="1:8" hidden="1" x14ac:dyDescent="0.25">
      <c r="A119">
        <v>108</v>
      </c>
      <c r="B119" s="20" t="s">
        <v>10895</v>
      </c>
      <c r="C119" s="1" t="s">
        <v>8340</v>
      </c>
      <c r="D119" s="1" t="s">
        <v>8341</v>
      </c>
      <c r="E119" s="80">
        <v>34274</v>
      </c>
      <c r="F119" s="80">
        <v>34303</v>
      </c>
      <c r="G119" s="1" t="s">
        <v>10896</v>
      </c>
      <c r="H119" s="1">
        <f>+Temporalidad[[#This Row],[ID]]</f>
        <v>108</v>
      </c>
    </row>
    <row r="120" spans="1:8" hidden="1" x14ac:dyDescent="0.25">
      <c r="A120">
        <v>109</v>
      </c>
      <c r="B120" s="20" t="s">
        <v>10897</v>
      </c>
      <c r="C120" s="1" t="s">
        <v>8340</v>
      </c>
      <c r="D120" s="1" t="s">
        <v>8341</v>
      </c>
      <c r="E120" s="80">
        <v>34304</v>
      </c>
      <c r="F120" s="80">
        <v>34334</v>
      </c>
      <c r="G120" s="1" t="s">
        <v>10898</v>
      </c>
      <c r="H120" s="1">
        <f>+Temporalidad[[#This Row],[ID]]</f>
        <v>109</v>
      </c>
    </row>
    <row r="121" spans="1:8" hidden="1" x14ac:dyDescent="0.25">
      <c r="A121">
        <v>110</v>
      </c>
      <c r="B121" s="20" t="s">
        <v>10899</v>
      </c>
      <c r="C121" s="1" t="s">
        <v>8340</v>
      </c>
      <c r="D121" s="1" t="s">
        <v>8341</v>
      </c>
      <c r="E121" s="80">
        <v>34335</v>
      </c>
      <c r="F121" s="80">
        <v>34365</v>
      </c>
      <c r="G121" s="1" t="s">
        <v>10900</v>
      </c>
      <c r="H121" s="1">
        <f>+Temporalidad[[#This Row],[ID]]</f>
        <v>110</v>
      </c>
    </row>
    <row r="122" spans="1:8" hidden="1" x14ac:dyDescent="0.25">
      <c r="A122">
        <v>111</v>
      </c>
      <c r="B122" s="20" t="s">
        <v>10901</v>
      </c>
      <c r="C122" s="1" t="s">
        <v>8340</v>
      </c>
      <c r="D122" s="1" t="s">
        <v>8341</v>
      </c>
      <c r="E122" s="80">
        <v>34366</v>
      </c>
      <c r="F122" s="80">
        <v>34393</v>
      </c>
      <c r="G122" s="1" t="s">
        <v>10902</v>
      </c>
      <c r="H122" s="1">
        <f>+Temporalidad[[#This Row],[ID]]</f>
        <v>111</v>
      </c>
    </row>
    <row r="123" spans="1:8" hidden="1" x14ac:dyDescent="0.25">
      <c r="A123">
        <v>112</v>
      </c>
      <c r="B123" s="20" t="s">
        <v>10903</v>
      </c>
      <c r="C123" s="1" t="s">
        <v>8340</v>
      </c>
      <c r="D123" s="1" t="s">
        <v>8341</v>
      </c>
      <c r="E123" s="80">
        <v>34394</v>
      </c>
      <c r="F123" s="80">
        <v>34424</v>
      </c>
      <c r="G123" s="1" t="s">
        <v>10904</v>
      </c>
      <c r="H123" s="1">
        <f>+Temporalidad[[#This Row],[ID]]</f>
        <v>112</v>
      </c>
    </row>
    <row r="124" spans="1:8" hidden="1" x14ac:dyDescent="0.25">
      <c r="A124">
        <v>113</v>
      </c>
      <c r="B124" s="20" t="s">
        <v>10905</v>
      </c>
      <c r="C124" s="1" t="s">
        <v>8340</v>
      </c>
      <c r="D124" s="1" t="s">
        <v>8341</v>
      </c>
      <c r="E124" s="80">
        <v>34425</v>
      </c>
      <c r="F124" s="80">
        <v>34454</v>
      </c>
      <c r="G124" s="1" t="s">
        <v>10906</v>
      </c>
      <c r="H124" s="1">
        <f>+Temporalidad[[#This Row],[ID]]</f>
        <v>113</v>
      </c>
    </row>
    <row r="125" spans="1:8" hidden="1" x14ac:dyDescent="0.25">
      <c r="A125">
        <v>114</v>
      </c>
      <c r="B125" s="20" t="s">
        <v>10907</v>
      </c>
      <c r="C125" s="1" t="s">
        <v>8340</v>
      </c>
      <c r="D125" s="1" t="s">
        <v>8341</v>
      </c>
      <c r="E125" s="80">
        <v>34455</v>
      </c>
      <c r="F125" s="80">
        <v>34485</v>
      </c>
      <c r="G125" s="1" t="s">
        <v>10908</v>
      </c>
      <c r="H125" s="1">
        <f>+Temporalidad[[#This Row],[ID]]</f>
        <v>114</v>
      </c>
    </row>
    <row r="126" spans="1:8" hidden="1" x14ac:dyDescent="0.25">
      <c r="A126">
        <v>115</v>
      </c>
      <c r="B126" s="20" t="s">
        <v>10909</v>
      </c>
      <c r="C126" s="1" t="s">
        <v>8340</v>
      </c>
      <c r="D126" s="1" t="s">
        <v>8341</v>
      </c>
      <c r="E126" s="80">
        <v>34486</v>
      </c>
      <c r="F126" s="80">
        <v>34515</v>
      </c>
      <c r="G126" s="1" t="s">
        <v>10910</v>
      </c>
      <c r="H126" s="1">
        <f>+Temporalidad[[#This Row],[ID]]</f>
        <v>115</v>
      </c>
    </row>
    <row r="127" spans="1:8" hidden="1" x14ac:dyDescent="0.25">
      <c r="A127">
        <v>116</v>
      </c>
      <c r="B127" s="20" t="s">
        <v>10911</v>
      </c>
      <c r="C127" s="1" t="s">
        <v>8340</v>
      </c>
      <c r="D127" s="1" t="s">
        <v>8341</v>
      </c>
      <c r="E127" s="80">
        <v>34516</v>
      </c>
      <c r="F127" s="80">
        <v>34546</v>
      </c>
      <c r="G127" s="1" t="s">
        <v>10912</v>
      </c>
      <c r="H127" s="1">
        <f>+Temporalidad[[#This Row],[ID]]</f>
        <v>116</v>
      </c>
    </row>
    <row r="128" spans="1:8" hidden="1" x14ac:dyDescent="0.25">
      <c r="A128">
        <v>117</v>
      </c>
      <c r="B128" s="20" t="s">
        <v>10913</v>
      </c>
      <c r="C128" s="1" t="s">
        <v>8340</v>
      </c>
      <c r="D128" s="1" t="s">
        <v>8341</v>
      </c>
      <c r="E128" s="80">
        <v>34547</v>
      </c>
      <c r="F128" s="80">
        <v>34577</v>
      </c>
      <c r="G128" s="1" t="s">
        <v>10914</v>
      </c>
      <c r="H128" s="1">
        <f>+Temporalidad[[#This Row],[ID]]</f>
        <v>117</v>
      </c>
    </row>
    <row r="129" spans="1:8" hidden="1" x14ac:dyDescent="0.25">
      <c r="A129">
        <v>118</v>
      </c>
      <c r="B129" s="20" t="s">
        <v>10915</v>
      </c>
      <c r="C129" s="1" t="s">
        <v>8340</v>
      </c>
      <c r="D129" s="1" t="s">
        <v>8341</v>
      </c>
      <c r="E129" s="80">
        <v>34578</v>
      </c>
      <c r="F129" s="80">
        <v>34607</v>
      </c>
      <c r="G129" s="1" t="s">
        <v>10916</v>
      </c>
      <c r="H129" s="1">
        <f>+Temporalidad[[#This Row],[ID]]</f>
        <v>118</v>
      </c>
    </row>
    <row r="130" spans="1:8" hidden="1" x14ac:dyDescent="0.25">
      <c r="A130">
        <v>119</v>
      </c>
      <c r="B130" s="20" t="s">
        <v>10917</v>
      </c>
      <c r="C130" s="1" t="s">
        <v>8340</v>
      </c>
      <c r="D130" s="1" t="s">
        <v>8341</v>
      </c>
      <c r="E130" s="80">
        <v>34608</v>
      </c>
      <c r="F130" s="80">
        <v>34638</v>
      </c>
      <c r="G130" s="1" t="s">
        <v>10918</v>
      </c>
      <c r="H130" s="1">
        <f>+Temporalidad[[#This Row],[ID]]</f>
        <v>119</v>
      </c>
    </row>
    <row r="131" spans="1:8" hidden="1" x14ac:dyDescent="0.25">
      <c r="A131">
        <v>120</v>
      </c>
      <c r="B131" s="20" t="s">
        <v>10919</v>
      </c>
      <c r="C131" s="1" t="s">
        <v>8340</v>
      </c>
      <c r="D131" s="1" t="s">
        <v>8341</v>
      </c>
      <c r="E131" s="80">
        <v>34639</v>
      </c>
      <c r="F131" s="80">
        <v>34668</v>
      </c>
      <c r="G131" s="1" t="s">
        <v>10920</v>
      </c>
      <c r="H131" s="1">
        <f>+Temporalidad[[#This Row],[ID]]</f>
        <v>120</v>
      </c>
    </row>
    <row r="132" spans="1:8" hidden="1" x14ac:dyDescent="0.25">
      <c r="A132">
        <v>121</v>
      </c>
      <c r="B132" s="20" t="s">
        <v>10921</v>
      </c>
      <c r="C132" s="1" t="s">
        <v>8340</v>
      </c>
      <c r="D132" s="1" t="s">
        <v>8341</v>
      </c>
      <c r="E132" s="80">
        <v>34669</v>
      </c>
      <c r="F132" s="80">
        <v>34699</v>
      </c>
      <c r="G132" s="1" t="s">
        <v>10922</v>
      </c>
      <c r="H132" s="1">
        <f>+Temporalidad[[#This Row],[ID]]</f>
        <v>121</v>
      </c>
    </row>
    <row r="133" spans="1:8" hidden="1" x14ac:dyDescent="0.25">
      <c r="A133">
        <v>122</v>
      </c>
      <c r="B133" s="20" t="s">
        <v>10923</v>
      </c>
      <c r="C133" s="1" t="s">
        <v>8340</v>
      </c>
      <c r="D133" s="1" t="s">
        <v>8341</v>
      </c>
      <c r="E133" s="80">
        <v>34700</v>
      </c>
      <c r="F133" s="80">
        <v>34730</v>
      </c>
      <c r="G133" s="1" t="s">
        <v>10924</v>
      </c>
      <c r="H133" s="1">
        <f>+Temporalidad[[#This Row],[ID]]</f>
        <v>122</v>
      </c>
    </row>
    <row r="134" spans="1:8" hidden="1" x14ac:dyDescent="0.25">
      <c r="A134">
        <v>123</v>
      </c>
      <c r="B134" s="20" t="s">
        <v>10925</v>
      </c>
      <c r="C134" s="1" t="s">
        <v>8340</v>
      </c>
      <c r="D134" s="1" t="s">
        <v>8341</v>
      </c>
      <c r="E134" s="80">
        <v>34731</v>
      </c>
      <c r="F134" s="80">
        <v>34758</v>
      </c>
      <c r="G134" s="1" t="s">
        <v>10926</v>
      </c>
      <c r="H134" s="1">
        <f>+Temporalidad[[#This Row],[ID]]</f>
        <v>123</v>
      </c>
    </row>
    <row r="135" spans="1:8" hidden="1" x14ac:dyDescent="0.25">
      <c r="A135">
        <v>124</v>
      </c>
      <c r="B135" s="20" t="s">
        <v>10927</v>
      </c>
      <c r="C135" s="1" t="s">
        <v>8340</v>
      </c>
      <c r="D135" s="1" t="s">
        <v>8341</v>
      </c>
      <c r="E135" s="80">
        <v>34759</v>
      </c>
      <c r="F135" s="80">
        <v>34789</v>
      </c>
      <c r="G135" s="1" t="s">
        <v>10928</v>
      </c>
      <c r="H135" s="1">
        <f>+Temporalidad[[#This Row],[ID]]</f>
        <v>124</v>
      </c>
    </row>
    <row r="136" spans="1:8" hidden="1" x14ac:dyDescent="0.25">
      <c r="A136">
        <v>125</v>
      </c>
      <c r="B136" s="20" t="s">
        <v>10929</v>
      </c>
      <c r="C136" s="1" t="s">
        <v>8340</v>
      </c>
      <c r="D136" s="1" t="s">
        <v>8341</v>
      </c>
      <c r="E136" s="80">
        <v>34790</v>
      </c>
      <c r="F136" s="80">
        <v>34819</v>
      </c>
      <c r="G136" s="1" t="s">
        <v>10930</v>
      </c>
      <c r="H136" s="1">
        <f>+Temporalidad[[#This Row],[ID]]</f>
        <v>125</v>
      </c>
    </row>
    <row r="137" spans="1:8" hidden="1" x14ac:dyDescent="0.25">
      <c r="A137">
        <v>126</v>
      </c>
      <c r="B137" s="20" t="s">
        <v>10931</v>
      </c>
      <c r="C137" s="1" t="s">
        <v>8340</v>
      </c>
      <c r="D137" s="1" t="s">
        <v>8341</v>
      </c>
      <c r="E137" s="80">
        <v>34820</v>
      </c>
      <c r="F137" s="80">
        <v>34850</v>
      </c>
      <c r="G137" s="1" t="s">
        <v>10932</v>
      </c>
      <c r="H137" s="1">
        <f>+Temporalidad[[#This Row],[ID]]</f>
        <v>126</v>
      </c>
    </row>
    <row r="138" spans="1:8" hidden="1" x14ac:dyDescent="0.25">
      <c r="A138">
        <v>127</v>
      </c>
      <c r="B138" s="20" t="s">
        <v>10933</v>
      </c>
      <c r="C138" s="1" t="s">
        <v>8340</v>
      </c>
      <c r="D138" s="1" t="s">
        <v>8341</v>
      </c>
      <c r="E138" s="80">
        <v>34851</v>
      </c>
      <c r="F138" s="80">
        <v>34880</v>
      </c>
      <c r="G138" s="1" t="s">
        <v>10934</v>
      </c>
      <c r="H138" s="1">
        <f>+Temporalidad[[#This Row],[ID]]</f>
        <v>127</v>
      </c>
    </row>
    <row r="139" spans="1:8" hidden="1" x14ac:dyDescent="0.25">
      <c r="A139">
        <v>128</v>
      </c>
      <c r="B139" s="20" t="s">
        <v>10935</v>
      </c>
      <c r="C139" s="1" t="s">
        <v>8340</v>
      </c>
      <c r="D139" s="1" t="s">
        <v>8341</v>
      </c>
      <c r="E139" s="80">
        <v>34881</v>
      </c>
      <c r="F139" s="80">
        <v>34911</v>
      </c>
      <c r="G139" s="1" t="s">
        <v>10936</v>
      </c>
      <c r="H139" s="1">
        <f>+Temporalidad[[#This Row],[ID]]</f>
        <v>128</v>
      </c>
    </row>
    <row r="140" spans="1:8" hidden="1" x14ac:dyDescent="0.25">
      <c r="A140">
        <v>129</v>
      </c>
      <c r="B140" s="20" t="s">
        <v>10937</v>
      </c>
      <c r="C140" s="1" t="s">
        <v>8340</v>
      </c>
      <c r="D140" s="1" t="s">
        <v>8341</v>
      </c>
      <c r="E140" s="80">
        <v>34912</v>
      </c>
      <c r="F140" s="80">
        <v>34942</v>
      </c>
      <c r="G140" s="1" t="s">
        <v>10938</v>
      </c>
      <c r="H140" s="1">
        <f>+Temporalidad[[#This Row],[ID]]</f>
        <v>129</v>
      </c>
    </row>
    <row r="141" spans="1:8" hidden="1" x14ac:dyDescent="0.25">
      <c r="A141">
        <v>130</v>
      </c>
      <c r="B141" s="20" t="s">
        <v>10939</v>
      </c>
      <c r="C141" s="1" t="s">
        <v>8340</v>
      </c>
      <c r="D141" s="1" t="s">
        <v>8341</v>
      </c>
      <c r="E141" s="80">
        <v>34943</v>
      </c>
      <c r="F141" s="80">
        <v>34972</v>
      </c>
      <c r="G141" s="1" t="s">
        <v>10940</v>
      </c>
      <c r="H141" s="1">
        <f>+Temporalidad[[#This Row],[ID]]</f>
        <v>130</v>
      </c>
    </row>
    <row r="142" spans="1:8" hidden="1" x14ac:dyDescent="0.25">
      <c r="A142">
        <v>131</v>
      </c>
      <c r="B142" s="20" t="s">
        <v>10941</v>
      </c>
      <c r="C142" s="1" t="s">
        <v>8340</v>
      </c>
      <c r="D142" s="1" t="s">
        <v>8341</v>
      </c>
      <c r="E142" s="80">
        <v>34973</v>
      </c>
      <c r="F142" s="80">
        <v>35003</v>
      </c>
      <c r="G142" s="1" t="s">
        <v>10942</v>
      </c>
      <c r="H142" s="1">
        <f>+Temporalidad[[#This Row],[ID]]</f>
        <v>131</v>
      </c>
    </row>
    <row r="143" spans="1:8" hidden="1" x14ac:dyDescent="0.25">
      <c r="A143">
        <v>132</v>
      </c>
      <c r="B143" s="20" t="s">
        <v>10943</v>
      </c>
      <c r="C143" s="1" t="s">
        <v>8340</v>
      </c>
      <c r="D143" s="1" t="s">
        <v>8341</v>
      </c>
      <c r="E143" s="80">
        <v>35004</v>
      </c>
      <c r="F143" s="80">
        <v>35033</v>
      </c>
      <c r="G143" s="1" t="s">
        <v>10944</v>
      </c>
      <c r="H143" s="1">
        <f>+Temporalidad[[#This Row],[ID]]</f>
        <v>132</v>
      </c>
    </row>
    <row r="144" spans="1:8" hidden="1" x14ac:dyDescent="0.25">
      <c r="A144">
        <v>133</v>
      </c>
      <c r="B144" s="20" t="s">
        <v>10945</v>
      </c>
      <c r="C144" s="1" t="s">
        <v>8340</v>
      </c>
      <c r="D144" s="1" t="s">
        <v>8341</v>
      </c>
      <c r="E144" s="80">
        <v>35034</v>
      </c>
      <c r="F144" s="80">
        <v>35064</v>
      </c>
      <c r="G144" s="1" t="s">
        <v>10946</v>
      </c>
      <c r="H144" s="1">
        <f>+Temporalidad[[#This Row],[ID]]</f>
        <v>133</v>
      </c>
    </row>
    <row r="145" spans="1:8" hidden="1" x14ac:dyDescent="0.25">
      <c r="A145">
        <v>134</v>
      </c>
      <c r="B145" s="20" t="s">
        <v>10947</v>
      </c>
      <c r="C145" s="1" t="s">
        <v>8340</v>
      </c>
      <c r="D145" s="1" t="s">
        <v>8341</v>
      </c>
      <c r="E145" s="80">
        <v>35065</v>
      </c>
      <c r="F145" s="80">
        <v>35095</v>
      </c>
      <c r="G145" s="1" t="s">
        <v>10948</v>
      </c>
      <c r="H145" s="1">
        <f>+Temporalidad[[#This Row],[ID]]</f>
        <v>134</v>
      </c>
    </row>
    <row r="146" spans="1:8" hidden="1" x14ac:dyDescent="0.25">
      <c r="A146">
        <v>135</v>
      </c>
      <c r="B146" s="20" t="s">
        <v>10949</v>
      </c>
      <c r="C146" s="1" t="s">
        <v>8340</v>
      </c>
      <c r="D146" s="1" t="s">
        <v>8341</v>
      </c>
      <c r="E146" s="80">
        <v>35096</v>
      </c>
      <c r="F146" s="80">
        <v>35123</v>
      </c>
      <c r="G146" s="1" t="s">
        <v>10950</v>
      </c>
      <c r="H146" s="1">
        <f>+Temporalidad[[#This Row],[ID]]</f>
        <v>135</v>
      </c>
    </row>
    <row r="147" spans="1:8" hidden="1" x14ac:dyDescent="0.25">
      <c r="A147">
        <v>136</v>
      </c>
      <c r="B147" s="20" t="s">
        <v>10951</v>
      </c>
      <c r="C147" s="1" t="s">
        <v>8340</v>
      </c>
      <c r="D147" s="1" t="s">
        <v>8341</v>
      </c>
      <c r="E147" s="80">
        <v>35125</v>
      </c>
      <c r="F147" s="80">
        <v>35155</v>
      </c>
      <c r="G147" s="1" t="s">
        <v>10952</v>
      </c>
      <c r="H147" s="1">
        <f>+Temporalidad[[#This Row],[ID]]</f>
        <v>136</v>
      </c>
    </row>
    <row r="148" spans="1:8" hidden="1" x14ac:dyDescent="0.25">
      <c r="A148">
        <v>137</v>
      </c>
      <c r="B148" s="20" t="s">
        <v>10953</v>
      </c>
      <c r="C148" s="1" t="s">
        <v>8340</v>
      </c>
      <c r="D148" s="1" t="s">
        <v>8341</v>
      </c>
      <c r="E148" s="80">
        <v>35156</v>
      </c>
      <c r="F148" s="80">
        <v>35185</v>
      </c>
      <c r="G148" s="1" t="s">
        <v>10954</v>
      </c>
      <c r="H148" s="1">
        <f>+Temporalidad[[#This Row],[ID]]</f>
        <v>137</v>
      </c>
    </row>
    <row r="149" spans="1:8" hidden="1" x14ac:dyDescent="0.25">
      <c r="A149">
        <v>138</v>
      </c>
      <c r="B149" s="20" t="s">
        <v>10955</v>
      </c>
      <c r="C149" s="1" t="s">
        <v>8340</v>
      </c>
      <c r="D149" s="1" t="s">
        <v>8341</v>
      </c>
      <c r="E149" s="80">
        <v>35186</v>
      </c>
      <c r="F149" s="80">
        <v>35216</v>
      </c>
      <c r="G149" s="1" t="s">
        <v>10956</v>
      </c>
      <c r="H149" s="1">
        <f>+Temporalidad[[#This Row],[ID]]</f>
        <v>138</v>
      </c>
    </row>
    <row r="150" spans="1:8" hidden="1" x14ac:dyDescent="0.25">
      <c r="A150">
        <v>139</v>
      </c>
      <c r="B150" s="20" t="s">
        <v>10957</v>
      </c>
      <c r="C150" s="1" t="s">
        <v>8340</v>
      </c>
      <c r="D150" s="1" t="s">
        <v>8341</v>
      </c>
      <c r="E150" s="80">
        <v>35217</v>
      </c>
      <c r="F150" s="80">
        <v>35246</v>
      </c>
      <c r="G150" s="1" t="s">
        <v>10958</v>
      </c>
      <c r="H150" s="1">
        <f>+Temporalidad[[#This Row],[ID]]</f>
        <v>139</v>
      </c>
    </row>
    <row r="151" spans="1:8" hidden="1" x14ac:dyDescent="0.25">
      <c r="A151">
        <v>140</v>
      </c>
      <c r="B151" s="20" t="s">
        <v>10959</v>
      </c>
      <c r="C151" s="1" t="s">
        <v>8340</v>
      </c>
      <c r="D151" s="1" t="s">
        <v>8341</v>
      </c>
      <c r="E151" s="80">
        <v>35247</v>
      </c>
      <c r="F151" s="80">
        <v>35277</v>
      </c>
      <c r="G151" s="1" t="s">
        <v>10960</v>
      </c>
      <c r="H151" s="1">
        <f>+Temporalidad[[#This Row],[ID]]</f>
        <v>140</v>
      </c>
    </row>
    <row r="152" spans="1:8" hidden="1" x14ac:dyDescent="0.25">
      <c r="A152">
        <v>141</v>
      </c>
      <c r="B152" s="20" t="s">
        <v>10961</v>
      </c>
      <c r="C152" s="1" t="s">
        <v>8340</v>
      </c>
      <c r="D152" s="1" t="s">
        <v>8341</v>
      </c>
      <c r="E152" s="80">
        <v>35278</v>
      </c>
      <c r="F152" s="80">
        <v>35308</v>
      </c>
      <c r="G152" s="1" t="s">
        <v>10962</v>
      </c>
      <c r="H152" s="1">
        <f>+Temporalidad[[#This Row],[ID]]</f>
        <v>141</v>
      </c>
    </row>
    <row r="153" spans="1:8" hidden="1" x14ac:dyDescent="0.25">
      <c r="A153">
        <v>142</v>
      </c>
      <c r="B153" s="20" t="s">
        <v>10963</v>
      </c>
      <c r="C153" s="1" t="s">
        <v>8340</v>
      </c>
      <c r="D153" s="1" t="s">
        <v>8341</v>
      </c>
      <c r="E153" s="80">
        <v>35309</v>
      </c>
      <c r="F153" s="80">
        <v>35338</v>
      </c>
      <c r="G153" s="1" t="s">
        <v>10964</v>
      </c>
      <c r="H153" s="1">
        <f>+Temporalidad[[#This Row],[ID]]</f>
        <v>142</v>
      </c>
    </row>
    <row r="154" spans="1:8" hidden="1" x14ac:dyDescent="0.25">
      <c r="A154">
        <v>143</v>
      </c>
      <c r="B154" s="20" t="s">
        <v>10965</v>
      </c>
      <c r="C154" s="1" t="s">
        <v>8340</v>
      </c>
      <c r="D154" s="1" t="s">
        <v>8341</v>
      </c>
      <c r="E154" s="80">
        <v>35339</v>
      </c>
      <c r="F154" s="80">
        <v>35369</v>
      </c>
      <c r="G154" s="1" t="s">
        <v>10966</v>
      </c>
      <c r="H154" s="1">
        <f>+Temporalidad[[#This Row],[ID]]</f>
        <v>143</v>
      </c>
    </row>
    <row r="155" spans="1:8" hidden="1" x14ac:dyDescent="0.25">
      <c r="A155">
        <v>144</v>
      </c>
      <c r="B155" s="20" t="s">
        <v>10967</v>
      </c>
      <c r="C155" s="1" t="s">
        <v>8340</v>
      </c>
      <c r="D155" s="1" t="s">
        <v>8341</v>
      </c>
      <c r="E155" s="80">
        <v>35370</v>
      </c>
      <c r="F155" s="80">
        <v>35399</v>
      </c>
      <c r="G155" s="1" t="s">
        <v>10968</v>
      </c>
      <c r="H155" s="1">
        <f>+Temporalidad[[#This Row],[ID]]</f>
        <v>144</v>
      </c>
    </row>
    <row r="156" spans="1:8" hidden="1" x14ac:dyDescent="0.25">
      <c r="A156">
        <v>145</v>
      </c>
      <c r="B156" s="20" t="s">
        <v>10969</v>
      </c>
      <c r="C156" s="1" t="s">
        <v>8340</v>
      </c>
      <c r="D156" s="1" t="s">
        <v>8341</v>
      </c>
      <c r="E156" s="80">
        <v>35400</v>
      </c>
      <c r="F156" s="80">
        <v>35430</v>
      </c>
      <c r="G156" s="1" t="s">
        <v>10970</v>
      </c>
      <c r="H156" s="1">
        <f>+Temporalidad[[#This Row],[ID]]</f>
        <v>145</v>
      </c>
    </row>
    <row r="157" spans="1:8" hidden="1" x14ac:dyDescent="0.25">
      <c r="A157">
        <v>146</v>
      </c>
      <c r="B157" s="20" t="s">
        <v>10971</v>
      </c>
      <c r="C157" s="1" t="s">
        <v>8340</v>
      </c>
      <c r="D157" s="1" t="s">
        <v>8341</v>
      </c>
      <c r="E157" s="80">
        <v>35431</v>
      </c>
      <c r="F157" s="80">
        <v>35461</v>
      </c>
      <c r="G157" s="1" t="s">
        <v>10972</v>
      </c>
      <c r="H157" s="1">
        <f>+Temporalidad[[#This Row],[ID]]</f>
        <v>146</v>
      </c>
    </row>
    <row r="158" spans="1:8" hidden="1" x14ac:dyDescent="0.25">
      <c r="A158">
        <v>147</v>
      </c>
      <c r="B158" s="20" t="s">
        <v>10973</v>
      </c>
      <c r="C158" s="1" t="s">
        <v>8340</v>
      </c>
      <c r="D158" s="1" t="s">
        <v>8341</v>
      </c>
      <c r="E158" s="80">
        <v>35462</v>
      </c>
      <c r="F158" s="80">
        <v>35489</v>
      </c>
      <c r="G158" s="1" t="s">
        <v>10974</v>
      </c>
      <c r="H158" s="1">
        <f>+Temporalidad[[#This Row],[ID]]</f>
        <v>147</v>
      </c>
    </row>
    <row r="159" spans="1:8" hidden="1" x14ac:dyDescent="0.25">
      <c r="A159">
        <v>148</v>
      </c>
      <c r="B159" s="20" t="s">
        <v>10975</v>
      </c>
      <c r="C159" s="1" t="s">
        <v>8340</v>
      </c>
      <c r="D159" s="1" t="s">
        <v>8341</v>
      </c>
      <c r="E159" s="80">
        <v>35490</v>
      </c>
      <c r="F159" s="80">
        <v>35520</v>
      </c>
      <c r="G159" s="1" t="s">
        <v>10976</v>
      </c>
      <c r="H159" s="1">
        <f>+Temporalidad[[#This Row],[ID]]</f>
        <v>148</v>
      </c>
    </row>
    <row r="160" spans="1:8" hidden="1" x14ac:dyDescent="0.25">
      <c r="A160">
        <v>149</v>
      </c>
      <c r="B160" s="20" t="s">
        <v>10977</v>
      </c>
      <c r="C160" s="1" t="s">
        <v>8340</v>
      </c>
      <c r="D160" s="1" t="s">
        <v>8341</v>
      </c>
      <c r="E160" s="80">
        <v>35521</v>
      </c>
      <c r="F160" s="80">
        <v>35550</v>
      </c>
      <c r="G160" s="1" t="s">
        <v>10978</v>
      </c>
      <c r="H160" s="1">
        <f>+Temporalidad[[#This Row],[ID]]</f>
        <v>149</v>
      </c>
    </row>
    <row r="161" spans="1:8" hidden="1" x14ac:dyDescent="0.25">
      <c r="A161">
        <v>150</v>
      </c>
      <c r="B161" s="20" t="s">
        <v>10979</v>
      </c>
      <c r="C161" s="1" t="s">
        <v>8340</v>
      </c>
      <c r="D161" s="1" t="s">
        <v>8341</v>
      </c>
      <c r="E161" s="80">
        <v>35551</v>
      </c>
      <c r="F161" s="80">
        <v>35581</v>
      </c>
      <c r="G161" s="1" t="s">
        <v>10980</v>
      </c>
      <c r="H161" s="1">
        <f>+Temporalidad[[#This Row],[ID]]</f>
        <v>150</v>
      </c>
    </row>
    <row r="162" spans="1:8" hidden="1" x14ac:dyDescent="0.25">
      <c r="A162">
        <v>151</v>
      </c>
      <c r="B162" s="20" t="s">
        <v>10981</v>
      </c>
      <c r="C162" s="1" t="s">
        <v>8340</v>
      </c>
      <c r="D162" s="1" t="s">
        <v>8341</v>
      </c>
      <c r="E162" s="80">
        <v>35582</v>
      </c>
      <c r="F162" s="80">
        <v>35611</v>
      </c>
      <c r="G162" s="1" t="s">
        <v>10982</v>
      </c>
      <c r="H162" s="1">
        <f>+Temporalidad[[#This Row],[ID]]</f>
        <v>151</v>
      </c>
    </row>
    <row r="163" spans="1:8" hidden="1" x14ac:dyDescent="0.25">
      <c r="A163">
        <v>152</v>
      </c>
      <c r="B163" s="20" t="s">
        <v>10983</v>
      </c>
      <c r="C163" s="1" t="s">
        <v>8340</v>
      </c>
      <c r="D163" s="1" t="s">
        <v>8341</v>
      </c>
      <c r="E163" s="80">
        <v>35612</v>
      </c>
      <c r="F163" s="80">
        <v>35642</v>
      </c>
      <c r="G163" s="1" t="s">
        <v>10984</v>
      </c>
      <c r="H163" s="1">
        <f>+Temporalidad[[#This Row],[ID]]</f>
        <v>152</v>
      </c>
    </row>
    <row r="164" spans="1:8" hidden="1" x14ac:dyDescent="0.25">
      <c r="A164">
        <v>153</v>
      </c>
      <c r="B164" s="20" t="s">
        <v>10985</v>
      </c>
      <c r="C164" s="1" t="s">
        <v>8340</v>
      </c>
      <c r="D164" s="1" t="s">
        <v>8341</v>
      </c>
      <c r="E164" s="80">
        <v>35643</v>
      </c>
      <c r="F164" s="80">
        <v>35673</v>
      </c>
      <c r="G164" s="1" t="s">
        <v>10986</v>
      </c>
      <c r="H164" s="1">
        <f>+Temporalidad[[#This Row],[ID]]</f>
        <v>153</v>
      </c>
    </row>
    <row r="165" spans="1:8" hidden="1" x14ac:dyDescent="0.25">
      <c r="A165">
        <v>154</v>
      </c>
      <c r="B165" s="20" t="s">
        <v>10987</v>
      </c>
      <c r="C165" s="1" t="s">
        <v>8340</v>
      </c>
      <c r="D165" s="1" t="s">
        <v>8341</v>
      </c>
      <c r="E165" s="80">
        <v>35674</v>
      </c>
      <c r="F165" s="80">
        <v>35703</v>
      </c>
      <c r="G165" s="1" t="s">
        <v>10988</v>
      </c>
      <c r="H165" s="1">
        <f>+Temporalidad[[#This Row],[ID]]</f>
        <v>154</v>
      </c>
    </row>
    <row r="166" spans="1:8" hidden="1" x14ac:dyDescent="0.25">
      <c r="A166">
        <v>155</v>
      </c>
      <c r="B166" s="20" t="s">
        <v>10989</v>
      </c>
      <c r="C166" s="1" t="s">
        <v>8340</v>
      </c>
      <c r="D166" s="1" t="s">
        <v>8341</v>
      </c>
      <c r="E166" s="80">
        <v>35704</v>
      </c>
      <c r="F166" s="80">
        <v>35734</v>
      </c>
      <c r="G166" s="1" t="s">
        <v>10990</v>
      </c>
      <c r="H166" s="1">
        <f>+Temporalidad[[#This Row],[ID]]</f>
        <v>155</v>
      </c>
    </row>
    <row r="167" spans="1:8" hidden="1" x14ac:dyDescent="0.25">
      <c r="A167">
        <v>156</v>
      </c>
      <c r="B167" s="20" t="s">
        <v>10991</v>
      </c>
      <c r="C167" s="1" t="s">
        <v>8340</v>
      </c>
      <c r="D167" s="1" t="s">
        <v>8341</v>
      </c>
      <c r="E167" s="80">
        <v>35735</v>
      </c>
      <c r="F167" s="80">
        <v>35764</v>
      </c>
      <c r="G167" s="1" t="s">
        <v>10992</v>
      </c>
      <c r="H167" s="1">
        <f>+Temporalidad[[#This Row],[ID]]</f>
        <v>156</v>
      </c>
    </row>
    <row r="168" spans="1:8" hidden="1" x14ac:dyDescent="0.25">
      <c r="A168">
        <v>157</v>
      </c>
      <c r="B168" s="20" t="s">
        <v>10993</v>
      </c>
      <c r="C168" s="1" t="s">
        <v>8340</v>
      </c>
      <c r="D168" s="1" t="s">
        <v>8341</v>
      </c>
      <c r="E168" s="80">
        <v>35765</v>
      </c>
      <c r="F168" s="80">
        <v>35795</v>
      </c>
      <c r="G168" s="1" t="s">
        <v>10994</v>
      </c>
      <c r="H168" s="1">
        <f>+Temporalidad[[#This Row],[ID]]</f>
        <v>157</v>
      </c>
    </row>
    <row r="169" spans="1:8" hidden="1" x14ac:dyDescent="0.25">
      <c r="A169">
        <v>158</v>
      </c>
      <c r="B169" s="20" t="s">
        <v>10995</v>
      </c>
      <c r="C169" s="1" t="s">
        <v>8340</v>
      </c>
      <c r="D169" s="1" t="s">
        <v>8341</v>
      </c>
      <c r="E169" s="80">
        <v>35796</v>
      </c>
      <c r="F169" s="80">
        <v>35826</v>
      </c>
      <c r="G169" s="1" t="s">
        <v>10996</v>
      </c>
      <c r="H169" s="1">
        <f>+Temporalidad[[#This Row],[ID]]</f>
        <v>158</v>
      </c>
    </row>
    <row r="170" spans="1:8" hidden="1" x14ac:dyDescent="0.25">
      <c r="A170">
        <v>159</v>
      </c>
      <c r="B170" s="20" t="s">
        <v>10997</v>
      </c>
      <c r="C170" s="1" t="s">
        <v>8340</v>
      </c>
      <c r="D170" s="1" t="s">
        <v>8341</v>
      </c>
      <c r="E170" s="80">
        <v>35827</v>
      </c>
      <c r="F170" s="80">
        <v>35854</v>
      </c>
      <c r="G170" s="1" t="s">
        <v>10998</v>
      </c>
      <c r="H170" s="1">
        <f>+Temporalidad[[#This Row],[ID]]</f>
        <v>159</v>
      </c>
    </row>
    <row r="171" spans="1:8" hidden="1" x14ac:dyDescent="0.25">
      <c r="A171">
        <v>160</v>
      </c>
      <c r="B171" s="20" t="s">
        <v>10999</v>
      </c>
      <c r="C171" s="1" t="s">
        <v>8340</v>
      </c>
      <c r="D171" s="1" t="s">
        <v>8341</v>
      </c>
      <c r="E171" s="80">
        <v>35855</v>
      </c>
      <c r="F171" s="80">
        <v>35885</v>
      </c>
      <c r="G171" s="1" t="s">
        <v>11000</v>
      </c>
      <c r="H171" s="1">
        <f>+Temporalidad[[#This Row],[ID]]</f>
        <v>160</v>
      </c>
    </row>
    <row r="172" spans="1:8" hidden="1" x14ac:dyDescent="0.25">
      <c r="A172">
        <v>161</v>
      </c>
      <c r="B172" s="20" t="s">
        <v>11001</v>
      </c>
      <c r="C172" s="1" t="s">
        <v>8340</v>
      </c>
      <c r="D172" s="1" t="s">
        <v>8341</v>
      </c>
      <c r="E172" s="80">
        <v>35886</v>
      </c>
      <c r="F172" s="80">
        <v>35915</v>
      </c>
      <c r="G172" s="1" t="s">
        <v>11002</v>
      </c>
      <c r="H172" s="1">
        <f>+Temporalidad[[#This Row],[ID]]</f>
        <v>161</v>
      </c>
    </row>
    <row r="173" spans="1:8" hidden="1" x14ac:dyDescent="0.25">
      <c r="A173">
        <v>162</v>
      </c>
      <c r="B173" s="20" t="s">
        <v>11003</v>
      </c>
      <c r="C173" s="1" t="s">
        <v>8340</v>
      </c>
      <c r="D173" s="1" t="s">
        <v>8341</v>
      </c>
      <c r="E173" s="80">
        <v>35916</v>
      </c>
      <c r="F173" s="80">
        <v>35946</v>
      </c>
      <c r="G173" s="1" t="s">
        <v>11004</v>
      </c>
      <c r="H173" s="1">
        <f>+Temporalidad[[#This Row],[ID]]</f>
        <v>162</v>
      </c>
    </row>
    <row r="174" spans="1:8" hidden="1" x14ac:dyDescent="0.25">
      <c r="A174">
        <v>163</v>
      </c>
      <c r="B174" s="20" t="s">
        <v>11005</v>
      </c>
      <c r="C174" s="1" t="s">
        <v>8340</v>
      </c>
      <c r="D174" s="1" t="s">
        <v>8341</v>
      </c>
      <c r="E174" s="80">
        <v>35947</v>
      </c>
      <c r="F174" s="80">
        <v>35976</v>
      </c>
      <c r="G174" s="1" t="s">
        <v>11006</v>
      </c>
      <c r="H174" s="1">
        <f>+Temporalidad[[#This Row],[ID]]</f>
        <v>163</v>
      </c>
    </row>
    <row r="175" spans="1:8" hidden="1" x14ac:dyDescent="0.25">
      <c r="A175">
        <v>164</v>
      </c>
      <c r="B175" s="20" t="s">
        <v>11007</v>
      </c>
      <c r="C175" s="1" t="s">
        <v>8340</v>
      </c>
      <c r="D175" s="1" t="s">
        <v>8341</v>
      </c>
      <c r="E175" s="80">
        <v>35977</v>
      </c>
      <c r="F175" s="80">
        <v>36007</v>
      </c>
      <c r="G175" s="1" t="s">
        <v>11008</v>
      </c>
      <c r="H175" s="1">
        <f>+Temporalidad[[#This Row],[ID]]</f>
        <v>164</v>
      </c>
    </row>
    <row r="176" spans="1:8" hidden="1" x14ac:dyDescent="0.25">
      <c r="A176">
        <v>165</v>
      </c>
      <c r="B176" s="20" t="s">
        <v>11009</v>
      </c>
      <c r="C176" s="1" t="s">
        <v>8340</v>
      </c>
      <c r="D176" s="1" t="s">
        <v>8341</v>
      </c>
      <c r="E176" s="80">
        <v>36008</v>
      </c>
      <c r="F176" s="80">
        <v>36038</v>
      </c>
      <c r="G176" s="1" t="s">
        <v>11010</v>
      </c>
      <c r="H176" s="1">
        <f>+Temporalidad[[#This Row],[ID]]</f>
        <v>165</v>
      </c>
    </row>
    <row r="177" spans="1:8" hidden="1" x14ac:dyDescent="0.25">
      <c r="A177">
        <v>166</v>
      </c>
      <c r="B177" s="20" t="s">
        <v>11011</v>
      </c>
      <c r="C177" s="1" t="s">
        <v>8340</v>
      </c>
      <c r="D177" s="1" t="s">
        <v>8341</v>
      </c>
      <c r="E177" s="80">
        <v>36039</v>
      </c>
      <c r="F177" s="80">
        <v>36068</v>
      </c>
      <c r="G177" s="1" t="s">
        <v>11012</v>
      </c>
      <c r="H177" s="1">
        <f>+Temporalidad[[#This Row],[ID]]</f>
        <v>166</v>
      </c>
    </row>
    <row r="178" spans="1:8" hidden="1" x14ac:dyDescent="0.25">
      <c r="A178">
        <v>167</v>
      </c>
      <c r="B178" s="20" t="s">
        <v>11013</v>
      </c>
      <c r="C178" s="1" t="s">
        <v>8340</v>
      </c>
      <c r="D178" s="1" t="s">
        <v>8341</v>
      </c>
      <c r="E178" s="80">
        <v>36069</v>
      </c>
      <c r="F178" s="80">
        <v>36099</v>
      </c>
      <c r="G178" s="1" t="s">
        <v>11014</v>
      </c>
      <c r="H178" s="1">
        <f>+Temporalidad[[#This Row],[ID]]</f>
        <v>167</v>
      </c>
    </row>
    <row r="179" spans="1:8" hidden="1" x14ac:dyDescent="0.25">
      <c r="A179">
        <v>168</v>
      </c>
      <c r="B179" s="20" t="s">
        <v>11015</v>
      </c>
      <c r="C179" s="1" t="s">
        <v>8340</v>
      </c>
      <c r="D179" s="1" t="s">
        <v>8341</v>
      </c>
      <c r="E179" s="80">
        <v>36100</v>
      </c>
      <c r="F179" s="80">
        <v>36129</v>
      </c>
      <c r="G179" s="1" t="s">
        <v>11016</v>
      </c>
      <c r="H179" s="1">
        <f>+Temporalidad[[#This Row],[ID]]</f>
        <v>168</v>
      </c>
    </row>
    <row r="180" spans="1:8" hidden="1" x14ac:dyDescent="0.25">
      <c r="A180">
        <v>169</v>
      </c>
      <c r="B180" s="20" t="s">
        <v>11017</v>
      </c>
      <c r="C180" s="1" t="s">
        <v>8340</v>
      </c>
      <c r="D180" s="1" t="s">
        <v>8341</v>
      </c>
      <c r="E180" s="80">
        <v>36130</v>
      </c>
      <c r="F180" s="80">
        <v>36160</v>
      </c>
      <c r="G180" s="1" t="s">
        <v>11018</v>
      </c>
      <c r="H180" s="1">
        <f>+Temporalidad[[#This Row],[ID]]</f>
        <v>169</v>
      </c>
    </row>
    <row r="181" spans="1:8" hidden="1" x14ac:dyDescent="0.25">
      <c r="A181">
        <v>170</v>
      </c>
      <c r="B181" s="20" t="s">
        <v>11019</v>
      </c>
      <c r="C181" s="1" t="s">
        <v>8340</v>
      </c>
      <c r="D181" s="1" t="s">
        <v>8341</v>
      </c>
      <c r="E181" s="80">
        <v>36161</v>
      </c>
      <c r="F181" s="80">
        <v>36191</v>
      </c>
      <c r="G181" s="1" t="s">
        <v>11020</v>
      </c>
      <c r="H181" s="1">
        <f>+Temporalidad[[#This Row],[ID]]</f>
        <v>170</v>
      </c>
    </row>
    <row r="182" spans="1:8" hidden="1" x14ac:dyDescent="0.25">
      <c r="A182">
        <v>171</v>
      </c>
      <c r="B182" s="20" t="s">
        <v>11021</v>
      </c>
      <c r="C182" s="1" t="s">
        <v>8340</v>
      </c>
      <c r="D182" s="1" t="s">
        <v>8341</v>
      </c>
      <c r="E182" s="80">
        <v>36192</v>
      </c>
      <c r="F182" s="80">
        <v>36219</v>
      </c>
      <c r="G182" s="1" t="s">
        <v>11022</v>
      </c>
      <c r="H182" s="1">
        <f>+Temporalidad[[#This Row],[ID]]</f>
        <v>171</v>
      </c>
    </row>
    <row r="183" spans="1:8" hidden="1" x14ac:dyDescent="0.25">
      <c r="A183">
        <v>172</v>
      </c>
      <c r="B183" s="20" t="s">
        <v>11023</v>
      </c>
      <c r="C183" s="1" t="s">
        <v>8340</v>
      </c>
      <c r="D183" s="1" t="s">
        <v>8341</v>
      </c>
      <c r="E183" s="80">
        <v>36220</v>
      </c>
      <c r="F183" s="80">
        <v>36250</v>
      </c>
      <c r="G183" s="1" t="s">
        <v>11024</v>
      </c>
      <c r="H183" s="1">
        <f>+Temporalidad[[#This Row],[ID]]</f>
        <v>172</v>
      </c>
    </row>
    <row r="184" spans="1:8" hidden="1" x14ac:dyDescent="0.25">
      <c r="A184">
        <v>173</v>
      </c>
      <c r="B184" s="20" t="s">
        <v>11025</v>
      </c>
      <c r="C184" s="1" t="s">
        <v>8340</v>
      </c>
      <c r="D184" s="1" t="s">
        <v>8341</v>
      </c>
      <c r="E184" s="80">
        <v>36251</v>
      </c>
      <c r="F184" s="80">
        <v>36280</v>
      </c>
      <c r="G184" s="1" t="s">
        <v>11026</v>
      </c>
      <c r="H184" s="1">
        <f>+Temporalidad[[#This Row],[ID]]</f>
        <v>173</v>
      </c>
    </row>
    <row r="185" spans="1:8" hidden="1" x14ac:dyDescent="0.25">
      <c r="A185">
        <v>174</v>
      </c>
      <c r="B185" s="20" t="s">
        <v>11027</v>
      </c>
      <c r="C185" s="1" t="s">
        <v>8340</v>
      </c>
      <c r="D185" s="1" t="s">
        <v>8341</v>
      </c>
      <c r="E185" s="80">
        <v>36281</v>
      </c>
      <c r="F185" s="80">
        <v>36311</v>
      </c>
      <c r="G185" s="1" t="s">
        <v>11028</v>
      </c>
      <c r="H185" s="1">
        <f>+Temporalidad[[#This Row],[ID]]</f>
        <v>174</v>
      </c>
    </row>
    <row r="186" spans="1:8" hidden="1" x14ac:dyDescent="0.25">
      <c r="A186">
        <v>175</v>
      </c>
      <c r="B186" s="20" t="s">
        <v>11029</v>
      </c>
      <c r="C186" s="1" t="s">
        <v>8340</v>
      </c>
      <c r="D186" s="1" t="s">
        <v>8341</v>
      </c>
      <c r="E186" s="80">
        <v>36312</v>
      </c>
      <c r="F186" s="80">
        <v>36341</v>
      </c>
      <c r="G186" s="1" t="s">
        <v>11030</v>
      </c>
      <c r="H186" s="1">
        <f>+Temporalidad[[#This Row],[ID]]</f>
        <v>175</v>
      </c>
    </row>
    <row r="187" spans="1:8" hidden="1" x14ac:dyDescent="0.25">
      <c r="A187">
        <v>176</v>
      </c>
      <c r="B187" s="20" t="s">
        <v>11031</v>
      </c>
      <c r="C187" s="1" t="s">
        <v>8340</v>
      </c>
      <c r="D187" s="1" t="s">
        <v>8341</v>
      </c>
      <c r="E187" s="80">
        <v>36342</v>
      </c>
      <c r="F187" s="80">
        <v>36372</v>
      </c>
      <c r="G187" s="1" t="s">
        <v>11032</v>
      </c>
      <c r="H187" s="1">
        <f>+Temporalidad[[#This Row],[ID]]</f>
        <v>176</v>
      </c>
    </row>
    <row r="188" spans="1:8" hidden="1" x14ac:dyDescent="0.25">
      <c r="A188">
        <v>177</v>
      </c>
      <c r="B188" s="20" t="s">
        <v>11033</v>
      </c>
      <c r="C188" s="1" t="s">
        <v>8340</v>
      </c>
      <c r="D188" s="1" t="s">
        <v>8341</v>
      </c>
      <c r="E188" s="80">
        <v>36373</v>
      </c>
      <c r="F188" s="80">
        <v>36403</v>
      </c>
      <c r="G188" s="1" t="s">
        <v>11034</v>
      </c>
      <c r="H188" s="1">
        <f>+Temporalidad[[#This Row],[ID]]</f>
        <v>177</v>
      </c>
    </row>
    <row r="189" spans="1:8" hidden="1" x14ac:dyDescent="0.25">
      <c r="A189">
        <v>178</v>
      </c>
      <c r="B189" s="20" t="s">
        <v>11035</v>
      </c>
      <c r="C189" s="1" t="s">
        <v>8340</v>
      </c>
      <c r="D189" s="1" t="s">
        <v>8341</v>
      </c>
      <c r="E189" s="80">
        <v>36404</v>
      </c>
      <c r="F189" s="80">
        <v>36433</v>
      </c>
      <c r="G189" s="1" t="s">
        <v>11036</v>
      </c>
      <c r="H189" s="1">
        <f>+Temporalidad[[#This Row],[ID]]</f>
        <v>178</v>
      </c>
    </row>
    <row r="190" spans="1:8" hidden="1" x14ac:dyDescent="0.25">
      <c r="A190">
        <v>179</v>
      </c>
      <c r="B190" s="20" t="s">
        <v>11037</v>
      </c>
      <c r="C190" s="1" t="s">
        <v>8340</v>
      </c>
      <c r="D190" s="1" t="s">
        <v>8341</v>
      </c>
      <c r="E190" s="80">
        <v>36434</v>
      </c>
      <c r="F190" s="80">
        <v>36464</v>
      </c>
      <c r="G190" s="1" t="s">
        <v>11038</v>
      </c>
      <c r="H190" s="1">
        <f>+Temporalidad[[#This Row],[ID]]</f>
        <v>179</v>
      </c>
    </row>
    <row r="191" spans="1:8" hidden="1" x14ac:dyDescent="0.25">
      <c r="A191">
        <v>180</v>
      </c>
      <c r="B191" s="20" t="s">
        <v>11039</v>
      </c>
      <c r="C191" s="1" t="s">
        <v>8340</v>
      </c>
      <c r="D191" s="1" t="s">
        <v>8341</v>
      </c>
      <c r="E191" s="80">
        <v>36465</v>
      </c>
      <c r="F191" s="80">
        <v>36494</v>
      </c>
      <c r="G191" s="1" t="s">
        <v>11040</v>
      </c>
      <c r="H191" s="1">
        <f>+Temporalidad[[#This Row],[ID]]</f>
        <v>180</v>
      </c>
    </row>
    <row r="192" spans="1:8" hidden="1" x14ac:dyDescent="0.25">
      <c r="A192">
        <v>181</v>
      </c>
      <c r="B192" s="20" t="s">
        <v>11041</v>
      </c>
      <c r="C192" s="1" t="s">
        <v>8340</v>
      </c>
      <c r="D192" s="1" t="s">
        <v>8341</v>
      </c>
      <c r="E192" s="80">
        <v>36495</v>
      </c>
      <c r="F192" s="80">
        <v>36525</v>
      </c>
      <c r="G192" s="1" t="s">
        <v>11042</v>
      </c>
      <c r="H192" s="1">
        <f>+Temporalidad[[#This Row],[ID]]</f>
        <v>181</v>
      </c>
    </row>
    <row r="193" spans="1:8" hidden="1" x14ac:dyDescent="0.25">
      <c r="A193">
        <v>182</v>
      </c>
      <c r="B193" s="20" t="s">
        <v>11043</v>
      </c>
      <c r="C193" s="1" t="s">
        <v>8340</v>
      </c>
      <c r="D193" s="1" t="s">
        <v>8341</v>
      </c>
      <c r="E193" s="80">
        <v>36526</v>
      </c>
      <c r="F193" s="80">
        <v>36556</v>
      </c>
      <c r="G193" s="1" t="s">
        <v>11044</v>
      </c>
      <c r="H193" s="1">
        <f>+Temporalidad[[#This Row],[ID]]</f>
        <v>182</v>
      </c>
    </row>
    <row r="194" spans="1:8" hidden="1" x14ac:dyDescent="0.25">
      <c r="A194">
        <v>183</v>
      </c>
      <c r="B194" s="20" t="s">
        <v>11045</v>
      </c>
      <c r="C194" s="1" t="s">
        <v>8340</v>
      </c>
      <c r="D194" s="1" t="s">
        <v>8341</v>
      </c>
      <c r="E194" s="80">
        <v>36557</v>
      </c>
      <c r="F194" s="80">
        <v>36584</v>
      </c>
      <c r="G194" s="1" t="s">
        <v>11046</v>
      </c>
      <c r="H194" s="1">
        <f>+Temporalidad[[#This Row],[ID]]</f>
        <v>183</v>
      </c>
    </row>
    <row r="195" spans="1:8" hidden="1" x14ac:dyDescent="0.25">
      <c r="A195">
        <v>184</v>
      </c>
      <c r="B195" s="20" t="s">
        <v>11047</v>
      </c>
      <c r="C195" s="1" t="s">
        <v>8340</v>
      </c>
      <c r="D195" s="1" t="s">
        <v>8341</v>
      </c>
      <c r="E195" s="80">
        <v>36586</v>
      </c>
      <c r="F195" s="80">
        <v>36616</v>
      </c>
      <c r="G195" s="1" t="s">
        <v>11048</v>
      </c>
      <c r="H195" s="1">
        <f>+Temporalidad[[#This Row],[ID]]</f>
        <v>184</v>
      </c>
    </row>
    <row r="196" spans="1:8" hidden="1" x14ac:dyDescent="0.25">
      <c r="A196">
        <v>185</v>
      </c>
      <c r="B196" s="20" t="s">
        <v>11049</v>
      </c>
      <c r="C196" s="1" t="s">
        <v>8340</v>
      </c>
      <c r="D196" s="1" t="s">
        <v>8341</v>
      </c>
      <c r="E196" s="80">
        <v>36617</v>
      </c>
      <c r="F196" s="80">
        <v>36646</v>
      </c>
      <c r="G196" s="1" t="s">
        <v>11050</v>
      </c>
      <c r="H196" s="1">
        <f>+Temporalidad[[#This Row],[ID]]</f>
        <v>185</v>
      </c>
    </row>
    <row r="197" spans="1:8" hidden="1" x14ac:dyDescent="0.25">
      <c r="A197">
        <v>186</v>
      </c>
      <c r="B197" s="20" t="s">
        <v>11051</v>
      </c>
      <c r="C197" s="1" t="s">
        <v>8340</v>
      </c>
      <c r="D197" s="1" t="s">
        <v>8341</v>
      </c>
      <c r="E197" s="80">
        <v>36647</v>
      </c>
      <c r="F197" s="80">
        <v>36677</v>
      </c>
      <c r="G197" s="1" t="s">
        <v>11052</v>
      </c>
      <c r="H197" s="1">
        <f>+Temporalidad[[#This Row],[ID]]</f>
        <v>186</v>
      </c>
    </row>
    <row r="198" spans="1:8" hidden="1" x14ac:dyDescent="0.25">
      <c r="A198">
        <v>187</v>
      </c>
      <c r="B198" s="20" t="s">
        <v>11053</v>
      </c>
      <c r="C198" s="1" t="s">
        <v>8340</v>
      </c>
      <c r="D198" s="1" t="s">
        <v>8341</v>
      </c>
      <c r="E198" s="80">
        <v>36678</v>
      </c>
      <c r="F198" s="80">
        <v>36707</v>
      </c>
      <c r="G198" s="1" t="s">
        <v>11054</v>
      </c>
      <c r="H198" s="1">
        <f>+Temporalidad[[#This Row],[ID]]</f>
        <v>187</v>
      </c>
    </row>
    <row r="199" spans="1:8" hidden="1" x14ac:dyDescent="0.25">
      <c r="A199">
        <v>188</v>
      </c>
      <c r="B199" s="20" t="s">
        <v>11055</v>
      </c>
      <c r="C199" s="1" t="s">
        <v>8340</v>
      </c>
      <c r="D199" s="1" t="s">
        <v>8341</v>
      </c>
      <c r="E199" s="80">
        <v>36708</v>
      </c>
      <c r="F199" s="80">
        <v>36738</v>
      </c>
      <c r="G199" s="1" t="s">
        <v>11056</v>
      </c>
      <c r="H199" s="1">
        <f>+Temporalidad[[#This Row],[ID]]</f>
        <v>188</v>
      </c>
    </row>
    <row r="200" spans="1:8" hidden="1" x14ac:dyDescent="0.25">
      <c r="A200">
        <v>189</v>
      </c>
      <c r="B200" s="20" t="s">
        <v>11057</v>
      </c>
      <c r="C200" s="1" t="s">
        <v>8340</v>
      </c>
      <c r="D200" s="1" t="s">
        <v>8341</v>
      </c>
      <c r="E200" s="80">
        <v>36739</v>
      </c>
      <c r="F200" s="80">
        <v>36769</v>
      </c>
      <c r="G200" s="1" t="s">
        <v>11058</v>
      </c>
      <c r="H200" s="1">
        <f>+Temporalidad[[#This Row],[ID]]</f>
        <v>189</v>
      </c>
    </row>
    <row r="201" spans="1:8" hidden="1" x14ac:dyDescent="0.25">
      <c r="A201">
        <v>190</v>
      </c>
      <c r="B201" s="20" t="s">
        <v>11059</v>
      </c>
      <c r="C201" s="1" t="s">
        <v>8340</v>
      </c>
      <c r="D201" s="1" t="s">
        <v>8341</v>
      </c>
      <c r="E201" s="80">
        <v>36770</v>
      </c>
      <c r="F201" s="80">
        <v>36799</v>
      </c>
      <c r="G201" s="1" t="s">
        <v>11060</v>
      </c>
      <c r="H201" s="1">
        <f>+Temporalidad[[#This Row],[ID]]</f>
        <v>190</v>
      </c>
    </row>
    <row r="202" spans="1:8" hidden="1" x14ac:dyDescent="0.25">
      <c r="A202">
        <v>191</v>
      </c>
      <c r="B202" s="20" t="s">
        <v>11061</v>
      </c>
      <c r="C202" s="1" t="s">
        <v>8340</v>
      </c>
      <c r="D202" s="1" t="s">
        <v>8341</v>
      </c>
      <c r="E202" s="80">
        <v>36800</v>
      </c>
      <c r="F202" s="80">
        <v>36830</v>
      </c>
      <c r="G202" s="1" t="s">
        <v>11062</v>
      </c>
      <c r="H202" s="1">
        <f>+Temporalidad[[#This Row],[ID]]</f>
        <v>191</v>
      </c>
    </row>
    <row r="203" spans="1:8" hidden="1" x14ac:dyDescent="0.25">
      <c r="A203">
        <v>192</v>
      </c>
      <c r="B203" s="20" t="s">
        <v>11063</v>
      </c>
      <c r="C203" s="1" t="s">
        <v>8340</v>
      </c>
      <c r="D203" s="1" t="s">
        <v>8341</v>
      </c>
      <c r="E203" s="80">
        <v>36831</v>
      </c>
      <c r="F203" s="80">
        <v>36860</v>
      </c>
      <c r="G203" s="1" t="s">
        <v>11064</v>
      </c>
      <c r="H203" s="1">
        <f>+Temporalidad[[#This Row],[ID]]</f>
        <v>192</v>
      </c>
    </row>
    <row r="204" spans="1:8" hidden="1" x14ac:dyDescent="0.25">
      <c r="A204">
        <v>193</v>
      </c>
      <c r="B204" s="20" t="s">
        <v>11065</v>
      </c>
      <c r="C204" s="1" t="s">
        <v>8340</v>
      </c>
      <c r="D204" s="1" t="s">
        <v>8341</v>
      </c>
      <c r="E204" s="80">
        <v>36861</v>
      </c>
      <c r="F204" s="80">
        <v>36891</v>
      </c>
      <c r="G204" s="1" t="s">
        <v>11066</v>
      </c>
      <c r="H204" s="1">
        <f>+Temporalidad[[#This Row],[ID]]</f>
        <v>193</v>
      </c>
    </row>
    <row r="205" spans="1:8" hidden="1" x14ac:dyDescent="0.25">
      <c r="A205">
        <v>194</v>
      </c>
      <c r="B205" s="20" t="s">
        <v>11067</v>
      </c>
      <c r="C205" s="1" t="s">
        <v>8340</v>
      </c>
      <c r="D205" s="1" t="s">
        <v>8341</v>
      </c>
      <c r="E205" s="80">
        <v>36892</v>
      </c>
      <c r="F205" s="80">
        <v>36922</v>
      </c>
      <c r="G205" s="1" t="s">
        <v>11068</v>
      </c>
      <c r="H205" s="1">
        <f>+Temporalidad[[#This Row],[ID]]</f>
        <v>194</v>
      </c>
    </row>
    <row r="206" spans="1:8" hidden="1" x14ac:dyDescent="0.25">
      <c r="A206">
        <v>195</v>
      </c>
      <c r="B206" s="20" t="s">
        <v>11069</v>
      </c>
      <c r="C206" s="1" t="s">
        <v>8340</v>
      </c>
      <c r="D206" s="1" t="s">
        <v>8341</v>
      </c>
      <c r="E206" s="80">
        <v>36923</v>
      </c>
      <c r="F206" s="80">
        <v>36950</v>
      </c>
      <c r="G206" s="1" t="s">
        <v>11070</v>
      </c>
      <c r="H206" s="1">
        <f>+Temporalidad[[#This Row],[ID]]</f>
        <v>195</v>
      </c>
    </row>
    <row r="207" spans="1:8" hidden="1" x14ac:dyDescent="0.25">
      <c r="A207">
        <v>196</v>
      </c>
      <c r="B207" s="20" t="s">
        <v>11071</v>
      </c>
      <c r="C207" s="1" t="s">
        <v>8340</v>
      </c>
      <c r="D207" s="1" t="s">
        <v>8341</v>
      </c>
      <c r="E207" s="80">
        <v>36951</v>
      </c>
      <c r="F207" s="80">
        <v>36981</v>
      </c>
      <c r="G207" s="1" t="s">
        <v>11072</v>
      </c>
      <c r="H207" s="1">
        <f>+Temporalidad[[#This Row],[ID]]</f>
        <v>196</v>
      </c>
    </row>
    <row r="208" spans="1:8" hidden="1" x14ac:dyDescent="0.25">
      <c r="A208">
        <v>197</v>
      </c>
      <c r="B208" s="20" t="s">
        <v>11073</v>
      </c>
      <c r="C208" s="1" t="s">
        <v>8340</v>
      </c>
      <c r="D208" s="1" t="s">
        <v>8341</v>
      </c>
      <c r="E208" s="80">
        <v>36982</v>
      </c>
      <c r="F208" s="80">
        <v>37011</v>
      </c>
      <c r="G208" s="1" t="s">
        <v>11074</v>
      </c>
      <c r="H208" s="1">
        <f>+Temporalidad[[#This Row],[ID]]</f>
        <v>197</v>
      </c>
    </row>
    <row r="209" spans="1:8" hidden="1" x14ac:dyDescent="0.25">
      <c r="A209">
        <v>198</v>
      </c>
      <c r="B209" s="20" t="s">
        <v>11075</v>
      </c>
      <c r="C209" s="1" t="s">
        <v>8340</v>
      </c>
      <c r="D209" s="1" t="s">
        <v>8341</v>
      </c>
      <c r="E209" s="80">
        <v>37012</v>
      </c>
      <c r="F209" s="80">
        <v>37042</v>
      </c>
      <c r="G209" s="1" t="s">
        <v>11076</v>
      </c>
      <c r="H209" s="1">
        <f>+Temporalidad[[#This Row],[ID]]</f>
        <v>198</v>
      </c>
    </row>
    <row r="210" spans="1:8" hidden="1" x14ac:dyDescent="0.25">
      <c r="A210">
        <v>199</v>
      </c>
      <c r="B210" s="20" t="s">
        <v>11077</v>
      </c>
      <c r="C210" s="1" t="s">
        <v>8340</v>
      </c>
      <c r="D210" s="1" t="s">
        <v>8341</v>
      </c>
      <c r="E210" s="80">
        <v>37043</v>
      </c>
      <c r="F210" s="80">
        <v>37072</v>
      </c>
      <c r="G210" s="1" t="s">
        <v>11078</v>
      </c>
      <c r="H210" s="1">
        <f>+Temporalidad[[#This Row],[ID]]</f>
        <v>199</v>
      </c>
    </row>
    <row r="211" spans="1:8" hidden="1" x14ac:dyDescent="0.25">
      <c r="A211">
        <v>200</v>
      </c>
      <c r="B211" s="20" t="s">
        <v>11079</v>
      </c>
      <c r="C211" s="1" t="s">
        <v>8340</v>
      </c>
      <c r="D211" s="1" t="s">
        <v>8341</v>
      </c>
      <c r="E211" s="80">
        <v>37073</v>
      </c>
      <c r="F211" s="80">
        <v>37103</v>
      </c>
      <c r="G211" s="1" t="s">
        <v>11080</v>
      </c>
      <c r="H211" s="1">
        <f>+Temporalidad[[#This Row],[ID]]</f>
        <v>200</v>
      </c>
    </row>
    <row r="212" spans="1:8" hidden="1" x14ac:dyDescent="0.25">
      <c r="A212">
        <v>201</v>
      </c>
      <c r="B212" s="20" t="s">
        <v>11081</v>
      </c>
      <c r="C212" s="1" t="s">
        <v>8340</v>
      </c>
      <c r="D212" s="1" t="s">
        <v>8341</v>
      </c>
      <c r="E212" s="80">
        <v>37104</v>
      </c>
      <c r="F212" s="80">
        <v>37134</v>
      </c>
      <c r="G212" s="1" t="s">
        <v>11082</v>
      </c>
      <c r="H212" s="1">
        <f>+Temporalidad[[#This Row],[ID]]</f>
        <v>201</v>
      </c>
    </row>
    <row r="213" spans="1:8" hidden="1" x14ac:dyDescent="0.25">
      <c r="A213">
        <v>202</v>
      </c>
      <c r="B213" s="20" t="s">
        <v>11083</v>
      </c>
      <c r="C213" s="1" t="s">
        <v>8340</v>
      </c>
      <c r="D213" s="1" t="s">
        <v>8341</v>
      </c>
      <c r="E213" s="80">
        <v>37135</v>
      </c>
      <c r="F213" s="80">
        <v>37164</v>
      </c>
      <c r="G213" s="1" t="s">
        <v>11084</v>
      </c>
      <c r="H213" s="1">
        <f>+Temporalidad[[#This Row],[ID]]</f>
        <v>202</v>
      </c>
    </row>
    <row r="214" spans="1:8" hidden="1" x14ac:dyDescent="0.25">
      <c r="A214">
        <v>203</v>
      </c>
      <c r="B214" s="20" t="s">
        <v>11085</v>
      </c>
      <c r="C214" s="1" t="s">
        <v>8340</v>
      </c>
      <c r="D214" s="1" t="s">
        <v>8341</v>
      </c>
      <c r="E214" s="80">
        <v>37165</v>
      </c>
      <c r="F214" s="80">
        <v>37195</v>
      </c>
      <c r="G214" s="1" t="s">
        <v>11086</v>
      </c>
      <c r="H214" s="1">
        <f>+Temporalidad[[#This Row],[ID]]</f>
        <v>203</v>
      </c>
    </row>
    <row r="215" spans="1:8" hidden="1" x14ac:dyDescent="0.25">
      <c r="A215">
        <v>204</v>
      </c>
      <c r="B215" s="20" t="s">
        <v>11087</v>
      </c>
      <c r="C215" s="1" t="s">
        <v>8340</v>
      </c>
      <c r="D215" s="1" t="s">
        <v>8341</v>
      </c>
      <c r="E215" s="80">
        <v>37196</v>
      </c>
      <c r="F215" s="80">
        <v>37225</v>
      </c>
      <c r="G215" s="1" t="s">
        <v>11088</v>
      </c>
      <c r="H215" s="1">
        <f>+Temporalidad[[#This Row],[ID]]</f>
        <v>204</v>
      </c>
    </row>
    <row r="216" spans="1:8" hidden="1" x14ac:dyDescent="0.25">
      <c r="A216">
        <v>205</v>
      </c>
      <c r="B216" s="20" t="s">
        <v>11089</v>
      </c>
      <c r="C216" s="1" t="s">
        <v>8340</v>
      </c>
      <c r="D216" s="1" t="s">
        <v>8341</v>
      </c>
      <c r="E216" s="80">
        <v>37226</v>
      </c>
      <c r="F216" s="80">
        <v>37256</v>
      </c>
      <c r="G216" s="1" t="s">
        <v>11090</v>
      </c>
      <c r="H216" s="1">
        <f>+Temporalidad[[#This Row],[ID]]</f>
        <v>205</v>
      </c>
    </row>
    <row r="217" spans="1:8" hidden="1" x14ac:dyDescent="0.25">
      <c r="A217">
        <v>206</v>
      </c>
      <c r="B217" s="20" t="s">
        <v>11091</v>
      </c>
      <c r="C217" s="1" t="s">
        <v>8340</v>
      </c>
      <c r="D217" s="1" t="s">
        <v>8341</v>
      </c>
      <c r="E217" s="80">
        <v>37257</v>
      </c>
      <c r="F217" s="80">
        <v>37287</v>
      </c>
      <c r="G217" s="1" t="s">
        <v>11092</v>
      </c>
      <c r="H217" s="1">
        <f>+Temporalidad[[#This Row],[ID]]</f>
        <v>206</v>
      </c>
    </row>
    <row r="218" spans="1:8" hidden="1" x14ac:dyDescent="0.25">
      <c r="A218">
        <v>207</v>
      </c>
      <c r="B218" s="20" t="s">
        <v>11093</v>
      </c>
      <c r="C218" s="1" t="s">
        <v>8340</v>
      </c>
      <c r="D218" s="1" t="s">
        <v>8341</v>
      </c>
      <c r="E218" s="80">
        <v>37288</v>
      </c>
      <c r="F218" s="80">
        <v>37315</v>
      </c>
      <c r="G218" s="1" t="s">
        <v>11094</v>
      </c>
      <c r="H218" s="1">
        <f>+Temporalidad[[#This Row],[ID]]</f>
        <v>207</v>
      </c>
    </row>
    <row r="219" spans="1:8" hidden="1" x14ac:dyDescent="0.25">
      <c r="A219">
        <v>208</v>
      </c>
      <c r="B219" s="20" t="s">
        <v>11095</v>
      </c>
      <c r="C219" s="1" t="s">
        <v>8340</v>
      </c>
      <c r="D219" s="1" t="s">
        <v>8341</v>
      </c>
      <c r="E219" s="80">
        <v>37316</v>
      </c>
      <c r="F219" s="80">
        <v>37346</v>
      </c>
      <c r="G219" s="1" t="s">
        <v>11096</v>
      </c>
      <c r="H219" s="1">
        <f>+Temporalidad[[#This Row],[ID]]</f>
        <v>208</v>
      </c>
    </row>
    <row r="220" spans="1:8" hidden="1" x14ac:dyDescent="0.25">
      <c r="A220">
        <v>209</v>
      </c>
      <c r="B220" s="20" t="s">
        <v>11097</v>
      </c>
      <c r="C220" s="1" t="s">
        <v>8340</v>
      </c>
      <c r="D220" s="1" t="s">
        <v>8341</v>
      </c>
      <c r="E220" s="80">
        <v>37347</v>
      </c>
      <c r="F220" s="80">
        <v>37376</v>
      </c>
      <c r="G220" s="1" t="s">
        <v>11098</v>
      </c>
      <c r="H220" s="1">
        <f>+Temporalidad[[#This Row],[ID]]</f>
        <v>209</v>
      </c>
    </row>
    <row r="221" spans="1:8" hidden="1" x14ac:dyDescent="0.25">
      <c r="A221">
        <v>210</v>
      </c>
      <c r="B221" s="20" t="s">
        <v>11099</v>
      </c>
      <c r="C221" s="1" t="s">
        <v>8340</v>
      </c>
      <c r="D221" s="1" t="s">
        <v>8341</v>
      </c>
      <c r="E221" s="80">
        <v>37377</v>
      </c>
      <c r="F221" s="80">
        <v>37407</v>
      </c>
      <c r="G221" s="1" t="s">
        <v>11100</v>
      </c>
      <c r="H221" s="1">
        <f>+Temporalidad[[#This Row],[ID]]</f>
        <v>210</v>
      </c>
    </row>
    <row r="222" spans="1:8" hidden="1" x14ac:dyDescent="0.25">
      <c r="A222">
        <v>211</v>
      </c>
      <c r="B222" s="20" t="s">
        <v>11101</v>
      </c>
      <c r="C222" s="1" t="s">
        <v>8340</v>
      </c>
      <c r="D222" s="1" t="s">
        <v>8341</v>
      </c>
      <c r="E222" s="80">
        <v>37408</v>
      </c>
      <c r="F222" s="80">
        <v>37437</v>
      </c>
      <c r="G222" s="1" t="s">
        <v>11102</v>
      </c>
      <c r="H222" s="1">
        <f>+Temporalidad[[#This Row],[ID]]</f>
        <v>211</v>
      </c>
    </row>
    <row r="223" spans="1:8" hidden="1" x14ac:dyDescent="0.25">
      <c r="A223">
        <v>212</v>
      </c>
      <c r="B223" s="20" t="s">
        <v>11103</v>
      </c>
      <c r="C223" s="1" t="s">
        <v>8340</v>
      </c>
      <c r="D223" s="1" t="s">
        <v>8341</v>
      </c>
      <c r="E223" s="80">
        <v>37438</v>
      </c>
      <c r="F223" s="80">
        <v>37468</v>
      </c>
      <c r="G223" s="1" t="s">
        <v>11104</v>
      </c>
      <c r="H223" s="1">
        <f>+Temporalidad[[#This Row],[ID]]</f>
        <v>212</v>
      </c>
    </row>
    <row r="224" spans="1:8" hidden="1" x14ac:dyDescent="0.25">
      <c r="A224">
        <v>213</v>
      </c>
      <c r="B224" s="20" t="s">
        <v>11105</v>
      </c>
      <c r="C224" s="1" t="s">
        <v>8340</v>
      </c>
      <c r="D224" s="1" t="s">
        <v>8341</v>
      </c>
      <c r="E224" s="80">
        <v>37469</v>
      </c>
      <c r="F224" s="80">
        <v>37499</v>
      </c>
      <c r="G224" s="1" t="s">
        <v>11106</v>
      </c>
      <c r="H224" s="1">
        <f>+Temporalidad[[#This Row],[ID]]</f>
        <v>213</v>
      </c>
    </row>
    <row r="225" spans="1:8" hidden="1" x14ac:dyDescent="0.25">
      <c r="A225">
        <v>214</v>
      </c>
      <c r="B225" s="20" t="s">
        <v>11107</v>
      </c>
      <c r="C225" s="1" t="s">
        <v>8340</v>
      </c>
      <c r="D225" s="1" t="s">
        <v>8341</v>
      </c>
      <c r="E225" s="80">
        <v>37500</v>
      </c>
      <c r="F225" s="80">
        <v>37529</v>
      </c>
      <c r="G225" s="1" t="s">
        <v>11108</v>
      </c>
      <c r="H225" s="1">
        <f>+Temporalidad[[#This Row],[ID]]</f>
        <v>214</v>
      </c>
    </row>
    <row r="226" spans="1:8" hidden="1" x14ac:dyDescent="0.25">
      <c r="A226">
        <v>215</v>
      </c>
      <c r="B226" s="20" t="s">
        <v>11109</v>
      </c>
      <c r="C226" s="1" t="s">
        <v>8340</v>
      </c>
      <c r="D226" s="1" t="s">
        <v>8341</v>
      </c>
      <c r="E226" s="80">
        <v>37530</v>
      </c>
      <c r="F226" s="80">
        <v>37560</v>
      </c>
      <c r="G226" s="1" t="s">
        <v>11110</v>
      </c>
      <c r="H226" s="1">
        <f>+Temporalidad[[#This Row],[ID]]</f>
        <v>215</v>
      </c>
    </row>
    <row r="227" spans="1:8" hidden="1" x14ac:dyDescent="0.25">
      <c r="A227">
        <v>216</v>
      </c>
      <c r="B227" s="20" t="s">
        <v>11111</v>
      </c>
      <c r="C227" s="1" t="s">
        <v>8340</v>
      </c>
      <c r="D227" s="1" t="s">
        <v>8341</v>
      </c>
      <c r="E227" s="80">
        <v>37561</v>
      </c>
      <c r="F227" s="80">
        <v>37590</v>
      </c>
      <c r="G227" s="1" t="s">
        <v>11112</v>
      </c>
      <c r="H227" s="1">
        <f>+Temporalidad[[#This Row],[ID]]</f>
        <v>216</v>
      </c>
    </row>
    <row r="228" spans="1:8" hidden="1" x14ac:dyDescent="0.25">
      <c r="A228">
        <v>217</v>
      </c>
      <c r="B228" s="20" t="s">
        <v>11113</v>
      </c>
      <c r="C228" s="1" t="s">
        <v>8340</v>
      </c>
      <c r="D228" s="1" t="s">
        <v>8341</v>
      </c>
      <c r="E228" s="80">
        <v>37591</v>
      </c>
      <c r="F228" s="80">
        <v>37621</v>
      </c>
      <c r="G228" s="1" t="s">
        <v>11114</v>
      </c>
      <c r="H228" s="1">
        <f>+Temporalidad[[#This Row],[ID]]</f>
        <v>217</v>
      </c>
    </row>
    <row r="229" spans="1:8" hidden="1" x14ac:dyDescent="0.25">
      <c r="A229">
        <v>218</v>
      </c>
      <c r="B229" s="20" t="s">
        <v>11115</v>
      </c>
      <c r="C229" s="1" t="s">
        <v>8340</v>
      </c>
      <c r="D229" s="1" t="s">
        <v>8341</v>
      </c>
      <c r="E229" s="80">
        <v>37622</v>
      </c>
      <c r="F229" s="80">
        <v>37652</v>
      </c>
      <c r="G229" s="1" t="s">
        <v>11116</v>
      </c>
      <c r="H229" s="1">
        <f>+Temporalidad[[#This Row],[ID]]</f>
        <v>218</v>
      </c>
    </row>
    <row r="230" spans="1:8" hidden="1" x14ac:dyDescent="0.25">
      <c r="A230">
        <v>219</v>
      </c>
      <c r="B230" s="20" t="s">
        <v>11117</v>
      </c>
      <c r="C230" s="1" t="s">
        <v>8340</v>
      </c>
      <c r="D230" s="1" t="s">
        <v>8341</v>
      </c>
      <c r="E230" s="80">
        <v>37653</v>
      </c>
      <c r="F230" s="80">
        <v>37680</v>
      </c>
      <c r="G230" s="1" t="s">
        <v>11118</v>
      </c>
      <c r="H230" s="1">
        <f>+Temporalidad[[#This Row],[ID]]</f>
        <v>219</v>
      </c>
    </row>
    <row r="231" spans="1:8" hidden="1" x14ac:dyDescent="0.25">
      <c r="A231">
        <v>220</v>
      </c>
      <c r="B231" s="20" t="s">
        <v>11119</v>
      </c>
      <c r="C231" s="1" t="s">
        <v>8340</v>
      </c>
      <c r="D231" s="1" t="s">
        <v>8341</v>
      </c>
      <c r="E231" s="80">
        <v>37681</v>
      </c>
      <c r="F231" s="80">
        <v>37711</v>
      </c>
      <c r="G231" s="1" t="s">
        <v>11120</v>
      </c>
      <c r="H231" s="1">
        <f>+Temporalidad[[#This Row],[ID]]</f>
        <v>220</v>
      </c>
    </row>
    <row r="232" spans="1:8" hidden="1" x14ac:dyDescent="0.25">
      <c r="A232">
        <v>221</v>
      </c>
      <c r="B232" s="20" t="s">
        <v>11121</v>
      </c>
      <c r="C232" s="1" t="s">
        <v>8340</v>
      </c>
      <c r="D232" s="1" t="s">
        <v>8341</v>
      </c>
      <c r="E232" s="80">
        <v>37712</v>
      </c>
      <c r="F232" s="80">
        <v>37741</v>
      </c>
      <c r="G232" s="1" t="s">
        <v>11122</v>
      </c>
      <c r="H232" s="1">
        <f>+Temporalidad[[#This Row],[ID]]</f>
        <v>221</v>
      </c>
    </row>
    <row r="233" spans="1:8" hidden="1" x14ac:dyDescent="0.25">
      <c r="A233">
        <v>222</v>
      </c>
      <c r="B233" s="20" t="s">
        <v>11123</v>
      </c>
      <c r="C233" s="1" t="s">
        <v>8340</v>
      </c>
      <c r="D233" s="1" t="s">
        <v>8341</v>
      </c>
      <c r="E233" s="80">
        <v>37742</v>
      </c>
      <c r="F233" s="80">
        <v>37772</v>
      </c>
      <c r="G233" s="1" t="s">
        <v>11124</v>
      </c>
      <c r="H233" s="1">
        <f>+Temporalidad[[#This Row],[ID]]</f>
        <v>222</v>
      </c>
    </row>
    <row r="234" spans="1:8" hidden="1" x14ac:dyDescent="0.25">
      <c r="A234">
        <v>223</v>
      </c>
      <c r="B234" s="20" t="s">
        <v>11125</v>
      </c>
      <c r="C234" s="1" t="s">
        <v>8340</v>
      </c>
      <c r="D234" s="1" t="s">
        <v>8341</v>
      </c>
      <c r="E234" s="80">
        <v>37773</v>
      </c>
      <c r="F234" s="80">
        <v>37802</v>
      </c>
      <c r="G234" s="1" t="s">
        <v>11126</v>
      </c>
      <c r="H234" s="1">
        <f>+Temporalidad[[#This Row],[ID]]</f>
        <v>223</v>
      </c>
    </row>
    <row r="235" spans="1:8" hidden="1" x14ac:dyDescent="0.25">
      <c r="A235">
        <v>224</v>
      </c>
      <c r="B235" s="20" t="s">
        <v>11127</v>
      </c>
      <c r="C235" s="1" t="s">
        <v>8340</v>
      </c>
      <c r="D235" s="1" t="s">
        <v>8341</v>
      </c>
      <c r="E235" s="80">
        <v>37803</v>
      </c>
      <c r="F235" s="80">
        <v>37833</v>
      </c>
      <c r="G235" s="1" t="s">
        <v>11128</v>
      </c>
      <c r="H235" s="1">
        <f>+Temporalidad[[#This Row],[ID]]</f>
        <v>224</v>
      </c>
    </row>
    <row r="236" spans="1:8" hidden="1" x14ac:dyDescent="0.25">
      <c r="A236">
        <v>225</v>
      </c>
      <c r="B236" s="20" t="s">
        <v>11129</v>
      </c>
      <c r="C236" s="1" t="s">
        <v>8340</v>
      </c>
      <c r="D236" s="1" t="s">
        <v>8341</v>
      </c>
      <c r="E236" s="80">
        <v>37834</v>
      </c>
      <c r="F236" s="80">
        <v>37864</v>
      </c>
      <c r="G236" s="1" t="s">
        <v>11130</v>
      </c>
      <c r="H236" s="1">
        <f>+Temporalidad[[#This Row],[ID]]</f>
        <v>225</v>
      </c>
    </row>
    <row r="237" spans="1:8" hidden="1" x14ac:dyDescent="0.25">
      <c r="A237">
        <v>226</v>
      </c>
      <c r="B237" s="20" t="s">
        <v>11131</v>
      </c>
      <c r="C237" s="1" t="s">
        <v>8340</v>
      </c>
      <c r="D237" s="1" t="s">
        <v>8341</v>
      </c>
      <c r="E237" s="80">
        <v>37865</v>
      </c>
      <c r="F237" s="80">
        <v>37894</v>
      </c>
      <c r="G237" s="1" t="s">
        <v>11132</v>
      </c>
      <c r="H237" s="1">
        <f>+Temporalidad[[#This Row],[ID]]</f>
        <v>226</v>
      </c>
    </row>
    <row r="238" spans="1:8" hidden="1" x14ac:dyDescent="0.25">
      <c r="A238">
        <v>227</v>
      </c>
      <c r="B238" s="20" t="s">
        <v>11133</v>
      </c>
      <c r="C238" s="1" t="s">
        <v>8340</v>
      </c>
      <c r="D238" s="1" t="s">
        <v>8341</v>
      </c>
      <c r="E238" s="80">
        <v>37895</v>
      </c>
      <c r="F238" s="80">
        <v>37925</v>
      </c>
      <c r="G238" s="1" t="s">
        <v>11134</v>
      </c>
      <c r="H238" s="1">
        <f>+Temporalidad[[#This Row],[ID]]</f>
        <v>227</v>
      </c>
    </row>
    <row r="239" spans="1:8" hidden="1" x14ac:dyDescent="0.25">
      <c r="A239">
        <v>228</v>
      </c>
      <c r="B239" s="20" t="s">
        <v>11135</v>
      </c>
      <c r="C239" s="1" t="s">
        <v>8340</v>
      </c>
      <c r="D239" s="1" t="s">
        <v>8341</v>
      </c>
      <c r="E239" s="80">
        <v>37926</v>
      </c>
      <c r="F239" s="80">
        <v>37955</v>
      </c>
      <c r="G239" s="1" t="s">
        <v>11136</v>
      </c>
      <c r="H239" s="1">
        <f>+Temporalidad[[#This Row],[ID]]</f>
        <v>228</v>
      </c>
    </row>
    <row r="240" spans="1:8" hidden="1" x14ac:dyDescent="0.25">
      <c r="A240">
        <v>229</v>
      </c>
      <c r="B240" s="20" t="s">
        <v>11137</v>
      </c>
      <c r="C240" s="1" t="s">
        <v>8340</v>
      </c>
      <c r="D240" s="1" t="s">
        <v>8341</v>
      </c>
      <c r="E240" s="80">
        <v>37956</v>
      </c>
      <c r="F240" s="80">
        <v>37986</v>
      </c>
      <c r="G240" s="1" t="s">
        <v>11138</v>
      </c>
      <c r="H240" s="1">
        <f>+Temporalidad[[#This Row],[ID]]</f>
        <v>229</v>
      </c>
    </row>
    <row r="241" spans="1:8" hidden="1" x14ac:dyDescent="0.25">
      <c r="A241">
        <v>230</v>
      </c>
      <c r="B241" s="20" t="s">
        <v>11139</v>
      </c>
      <c r="C241" s="1" t="s">
        <v>8340</v>
      </c>
      <c r="D241" s="1" t="s">
        <v>8341</v>
      </c>
      <c r="E241" s="80">
        <v>37987</v>
      </c>
      <c r="F241" s="80">
        <v>38017</v>
      </c>
      <c r="G241" s="1" t="s">
        <v>11140</v>
      </c>
      <c r="H241" s="1">
        <f>+Temporalidad[[#This Row],[ID]]</f>
        <v>230</v>
      </c>
    </row>
    <row r="242" spans="1:8" hidden="1" x14ac:dyDescent="0.25">
      <c r="A242">
        <v>231</v>
      </c>
      <c r="B242" s="20" t="s">
        <v>11141</v>
      </c>
      <c r="C242" s="1" t="s">
        <v>8340</v>
      </c>
      <c r="D242" s="1" t="s">
        <v>8341</v>
      </c>
      <c r="E242" s="80">
        <v>38018</v>
      </c>
      <c r="F242" s="80">
        <v>38045</v>
      </c>
      <c r="G242" s="1" t="s">
        <v>11142</v>
      </c>
      <c r="H242" s="1">
        <f>+Temporalidad[[#This Row],[ID]]</f>
        <v>231</v>
      </c>
    </row>
    <row r="243" spans="1:8" hidden="1" x14ac:dyDescent="0.25">
      <c r="A243">
        <v>232</v>
      </c>
      <c r="B243" s="20" t="s">
        <v>11143</v>
      </c>
      <c r="C243" s="1" t="s">
        <v>8340</v>
      </c>
      <c r="D243" s="1" t="s">
        <v>8341</v>
      </c>
      <c r="E243" s="80">
        <v>38047</v>
      </c>
      <c r="F243" s="80">
        <v>38077</v>
      </c>
      <c r="G243" s="1" t="s">
        <v>11144</v>
      </c>
      <c r="H243" s="1">
        <f>+Temporalidad[[#This Row],[ID]]</f>
        <v>232</v>
      </c>
    </row>
    <row r="244" spans="1:8" hidden="1" x14ac:dyDescent="0.25">
      <c r="A244">
        <v>233</v>
      </c>
      <c r="B244" s="20" t="s">
        <v>11145</v>
      </c>
      <c r="C244" s="1" t="s">
        <v>8340</v>
      </c>
      <c r="D244" s="1" t="s">
        <v>8341</v>
      </c>
      <c r="E244" s="80">
        <v>38078</v>
      </c>
      <c r="F244" s="80">
        <v>38107</v>
      </c>
      <c r="G244" s="1" t="s">
        <v>11146</v>
      </c>
      <c r="H244" s="1">
        <f>+Temporalidad[[#This Row],[ID]]</f>
        <v>233</v>
      </c>
    </row>
    <row r="245" spans="1:8" hidden="1" x14ac:dyDescent="0.25">
      <c r="A245">
        <v>234</v>
      </c>
      <c r="B245" s="20" t="s">
        <v>11147</v>
      </c>
      <c r="C245" s="1" t="s">
        <v>8340</v>
      </c>
      <c r="D245" s="1" t="s">
        <v>8341</v>
      </c>
      <c r="E245" s="80">
        <v>38108</v>
      </c>
      <c r="F245" s="80">
        <v>38138</v>
      </c>
      <c r="G245" s="1" t="s">
        <v>11148</v>
      </c>
      <c r="H245" s="1">
        <f>+Temporalidad[[#This Row],[ID]]</f>
        <v>234</v>
      </c>
    </row>
    <row r="246" spans="1:8" hidden="1" x14ac:dyDescent="0.25">
      <c r="A246">
        <v>235</v>
      </c>
      <c r="B246" s="20" t="s">
        <v>11149</v>
      </c>
      <c r="C246" s="1" t="s">
        <v>8340</v>
      </c>
      <c r="D246" s="1" t="s">
        <v>8341</v>
      </c>
      <c r="E246" s="80">
        <v>38139</v>
      </c>
      <c r="F246" s="80">
        <v>38168</v>
      </c>
      <c r="G246" s="1" t="s">
        <v>11150</v>
      </c>
      <c r="H246" s="1">
        <f>+Temporalidad[[#This Row],[ID]]</f>
        <v>235</v>
      </c>
    </row>
    <row r="247" spans="1:8" hidden="1" x14ac:dyDescent="0.25">
      <c r="A247">
        <v>236</v>
      </c>
      <c r="B247" s="20" t="s">
        <v>11151</v>
      </c>
      <c r="C247" s="1" t="s">
        <v>8340</v>
      </c>
      <c r="D247" s="1" t="s">
        <v>8341</v>
      </c>
      <c r="E247" s="80">
        <v>38169</v>
      </c>
      <c r="F247" s="80">
        <v>38199</v>
      </c>
      <c r="G247" s="1" t="s">
        <v>11152</v>
      </c>
      <c r="H247" s="1">
        <f>+Temporalidad[[#This Row],[ID]]</f>
        <v>236</v>
      </c>
    </row>
    <row r="248" spans="1:8" hidden="1" x14ac:dyDescent="0.25">
      <c r="A248">
        <v>237</v>
      </c>
      <c r="B248" s="20" t="s">
        <v>11153</v>
      </c>
      <c r="C248" s="1" t="s">
        <v>8340</v>
      </c>
      <c r="D248" s="1" t="s">
        <v>8341</v>
      </c>
      <c r="E248" s="80">
        <v>38200</v>
      </c>
      <c r="F248" s="80">
        <v>38230</v>
      </c>
      <c r="G248" s="1" t="s">
        <v>11154</v>
      </c>
      <c r="H248" s="1">
        <f>+Temporalidad[[#This Row],[ID]]</f>
        <v>237</v>
      </c>
    </row>
    <row r="249" spans="1:8" hidden="1" x14ac:dyDescent="0.25">
      <c r="A249">
        <v>238</v>
      </c>
      <c r="B249" s="20" t="s">
        <v>11155</v>
      </c>
      <c r="C249" s="1" t="s">
        <v>8340</v>
      </c>
      <c r="D249" s="1" t="s">
        <v>8341</v>
      </c>
      <c r="E249" s="80">
        <v>38231</v>
      </c>
      <c r="F249" s="80">
        <v>38260</v>
      </c>
      <c r="G249" s="1" t="s">
        <v>11156</v>
      </c>
      <c r="H249" s="1">
        <f>+Temporalidad[[#This Row],[ID]]</f>
        <v>238</v>
      </c>
    </row>
    <row r="250" spans="1:8" hidden="1" x14ac:dyDescent="0.25">
      <c r="A250">
        <v>239</v>
      </c>
      <c r="B250" s="20" t="s">
        <v>11157</v>
      </c>
      <c r="C250" s="1" t="s">
        <v>8340</v>
      </c>
      <c r="D250" s="1" t="s">
        <v>8341</v>
      </c>
      <c r="E250" s="80">
        <v>38261</v>
      </c>
      <c r="F250" s="80">
        <v>38291</v>
      </c>
      <c r="G250" s="1" t="s">
        <v>11158</v>
      </c>
      <c r="H250" s="1">
        <f>+Temporalidad[[#This Row],[ID]]</f>
        <v>239</v>
      </c>
    </row>
    <row r="251" spans="1:8" hidden="1" x14ac:dyDescent="0.25">
      <c r="A251">
        <v>240</v>
      </c>
      <c r="B251" s="20" t="s">
        <v>11159</v>
      </c>
      <c r="C251" s="1" t="s">
        <v>8340</v>
      </c>
      <c r="D251" s="1" t="s">
        <v>8341</v>
      </c>
      <c r="E251" s="80">
        <v>38292</v>
      </c>
      <c r="F251" s="80">
        <v>38321</v>
      </c>
      <c r="G251" s="1" t="s">
        <v>11160</v>
      </c>
      <c r="H251" s="1">
        <f>+Temporalidad[[#This Row],[ID]]</f>
        <v>240</v>
      </c>
    </row>
    <row r="252" spans="1:8" hidden="1" x14ac:dyDescent="0.25">
      <c r="A252">
        <v>241</v>
      </c>
      <c r="B252" s="20" t="s">
        <v>11161</v>
      </c>
      <c r="C252" s="1" t="s">
        <v>8340</v>
      </c>
      <c r="D252" s="1" t="s">
        <v>8341</v>
      </c>
      <c r="E252" s="80">
        <v>38322</v>
      </c>
      <c r="F252" s="80">
        <v>38352</v>
      </c>
      <c r="G252" s="1" t="s">
        <v>11162</v>
      </c>
      <c r="H252" s="1">
        <f>+Temporalidad[[#This Row],[ID]]</f>
        <v>241</v>
      </c>
    </row>
    <row r="253" spans="1:8" hidden="1" x14ac:dyDescent="0.25">
      <c r="A253">
        <v>242</v>
      </c>
      <c r="B253" s="20" t="s">
        <v>11163</v>
      </c>
      <c r="C253" s="1" t="s">
        <v>8340</v>
      </c>
      <c r="D253" s="1" t="s">
        <v>8341</v>
      </c>
      <c r="E253" s="80">
        <v>38353</v>
      </c>
      <c r="F253" s="80">
        <v>38383</v>
      </c>
      <c r="G253" s="1" t="s">
        <v>11164</v>
      </c>
      <c r="H253" s="1">
        <f>+Temporalidad[[#This Row],[ID]]</f>
        <v>242</v>
      </c>
    </row>
    <row r="254" spans="1:8" hidden="1" x14ac:dyDescent="0.25">
      <c r="A254">
        <v>243</v>
      </c>
      <c r="B254" s="20" t="s">
        <v>11165</v>
      </c>
      <c r="C254" s="1" t="s">
        <v>8340</v>
      </c>
      <c r="D254" s="1" t="s">
        <v>8341</v>
      </c>
      <c r="E254" s="80">
        <v>38384</v>
      </c>
      <c r="F254" s="80">
        <v>38411</v>
      </c>
      <c r="G254" s="1" t="s">
        <v>11166</v>
      </c>
      <c r="H254" s="1">
        <f>+Temporalidad[[#This Row],[ID]]</f>
        <v>243</v>
      </c>
    </row>
    <row r="255" spans="1:8" hidden="1" x14ac:dyDescent="0.25">
      <c r="A255">
        <v>244</v>
      </c>
      <c r="B255" s="20" t="s">
        <v>11167</v>
      </c>
      <c r="C255" s="1" t="s">
        <v>8340</v>
      </c>
      <c r="D255" s="1" t="s">
        <v>8341</v>
      </c>
      <c r="E255" s="80">
        <v>38412</v>
      </c>
      <c r="F255" s="80">
        <v>38442</v>
      </c>
      <c r="G255" s="1" t="s">
        <v>11168</v>
      </c>
      <c r="H255" s="1">
        <f>+Temporalidad[[#This Row],[ID]]</f>
        <v>244</v>
      </c>
    </row>
    <row r="256" spans="1:8" hidden="1" x14ac:dyDescent="0.25">
      <c r="A256">
        <v>245</v>
      </c>
      <c r="B256" s="20" t="s">
        <v>11169</v>
      </c>
      <c r="C256" s="1" t="s">
        <v>8340</v>
      </c>
      <c r="D256" s="1" t="s">
        <v>8341</v>
      </c>
      <c r="E256" s="80">
        <v>38443</v>
      </c>
      <c r="F256" s="80">
        <v>38472</v>
      </c>
      <c r="G256" s="1" t="s">
        <v>11170</v>
      </c>
      <c r="H256" s="1">
        <f>+Temporalidad[[#This Row],[ID]]</f>
        <v>245</v>
      </c>
    </row>
    <row r="257" spans="1:8" hidden="1" x14ac:dyDescent="0.25">
      <c r="A257">
        <v>246</v>
      </c>
      <c r="B257" s="20" t="s">
        <v>11171</v>
      </c>
      <c r="C257" s="1" t="s">
        <v>8340</v>
      </c>
      <c r="D257" s="1" t="s">
        <v>8341</v>
      </c>
      <c r="E257" s="80">
        <v>38473</v>
      </c>
      <c r="F257" s="80">
        <v>38503</v>
      </c>
      <c r="G257" s="1" t="s">
        <v>11172</v>
      </c>
      <c r="H257" s="1">
        <f>+Temporalidad[[#This Row],[ID]]</f>
        <v>246</v>
      </c>
    </row>
    <row r="258" spans="1:8" hidden="1" x14ac:dyDescent="0.25">
      <c r="A258">
        <v>247</v>
      </c>
      <c r="B258" s="20" t="s">
        <v>11173</v>
      </c>
      <c r="C258" s="1" t="s">
        <v>8340</v>
      </c>
      <c r="D258" s="1" t="s">
        <v>8341</v>
      </c>
      <c r="E258" s="80">
        <v>38504</v>
      </c>
      <c r="F258" s="80">
        <v>38533</v>
      </c>
      <c r="G258" s="1" t="s">
        <v>11174</v>
      </c>
      <c r="H258" s="1">
        <f>+Temporalidad[[#This Row],[ID]]</f>
        <v>247</v>
      </c>
    </row>
    <row r="259" spans="1:8" hidden="1" x14ac:dyDescent="0.25">
      <c r="A259">
        <v>248</v>
      </c>
      <c r="B259" s="20" t="s">
        <v>11175</v>
      </c>
      <c r="C259" s="1" t="s">
        <v>8340</v>
      </c>
      <c r="D259" s="1" t="s">
        <v>8341</v>
      </c>
      <c r="E259" s="80">
        <v>38534</v>
      </c>
      <c r="F259" s="80">
        <v>38564</v>
      </c>
      <c r="G259" s="1" t="s">
        <v>11176</v>
      </c>
      <c r="H259" s="1">
        <f>+Temporalidad[[#This Row],[ID]]</f>
        <v>248</v>
      </c>
    </row>
    <row r="260" spans="1:8" hidden="1" x14ac:dyDescent="0.25">
      <c r="A260">
        <v>249</v>
      </c>
      <c r="B260" s="20" t="s">
        <v>11177</v>
      </c>
      <c r="C260" s="1" t="s">
        <v>8340</v>
      </c>
      <c r="D260" s="1" t="s">
        <v>8341</v>
      </c>
      <c r="E260" s="80">
        <v>38565</v>
      </c>
      <c r="F260" s="80">
        <v>38595</v>
      </c>
      <c r="G260" s="1" t="s">
        <v>11178</v>
      </c>
      <c r="H260" s="1">
        <f>+Temporalidad[[#This Row],[ID]]</f>
        <v>249</v>
      </c>
    </row>
    <row r="261" spans="1:8" hidden="1" x14ac:dyDescent="0.25">
      <c r="A261">
        <v>250</v>
      </c>
      <c r="B261" s="20" t="s">
        <v>11179</v>
      </c>
      <c r="C261" s="1" t="s">
        <v>8340</v>
      </c>
      <c r="D261" s="1" t="s">
        <v>8341</v>
      </c>
      <c r="E261" s="80">
        <v>38596</v>
      </c>
      <c r="F261" s="80">
        <v>38625</v>
      </c>
      <c r="G261" s="1" t="s">
        <v>11180</v>
      </c>
      <c r="H261" s="1">
        <f>+Temporalidad[[#This Row],[ID]]</f>
        <v>250</v>
      </c>
    </row>
    <row r="262" spans="1:8" hidden="1" x14ac:dyDescent="0.25">
      <c r="A262">
        <v>251</v>
      </c>
      <c r="B262" s="20" t="s">
        <v>11181</v>
      </c>
      <c r="C262" s="1" t="s">
        <v>8340</v>
      </c>
      <c r="D262" s="1" t="s">
        <v>8341</v>
      </c>
      <c r="E262" s="80">
        <v>38626</v>
      </c>
      <c r="F262" s="80">
        <v>38656</v>
      </c>
      <c r="G262" s="1" t="s">
        <v>11182</v>
      </c>
      <c r="H262" s="1">
        <f>+Temporalidad[[#This Row],[ID]]</f>
        <v>251</v>
      </c>
    </row>
    <row r="263" spans="1:8" hidden="1" x14ac:dyDescent="0.25">
      <c r="A263">
        <v>252</v>
      </c>
      <c r="B263" s="20" t="s">
        <v>11183</v>
      </c>
      <c r="C263" s="1" t="s">
        <v>8340</v>
      </c>
      <c r="D263" s="1" t="s">
        <v>8341</v>
      </c>
      <c r="E263" s="80">
        <v>38657</v>
      </c>
      <c r="F263" s="80">
        <v>38686</v>
      </c>
      <c r="G263" s="1" t="s">
        <v>11184</v>
      </c>
      <c r="H263" s="1">
        <f>+Temporalidad[[#This Row],[ID]]</f>
        <v>252</v>
      </c>
    </row>
    <row r="264" spans="1:8" hidden="1" x14ac:dyDescent="0.25">
      <c r="A264">
        <v>253</v>
      </c>
      <c r="B264" s="20" t="s">
        <v>11185</v>
      </c>
      <c r="C264" s="1" t="s">
        <v>8340</v>
      </c>
      <c r="D264" s="1" t="s">
        <v>8341</v>
      </c>
      <c r="E264" s="80">
        <v>38687</v>
      </c>
      <c r="F264" s="80">
        <v>38717</v>
      </c>
      <c r="G264" s="1" t="s">
        <v>11186</v>
      </c>
      <c r="H264" s="1">
        <f>+Temporalidad[[#This Row],[ID]]</f>
        <v>253</v>
      </c>
    </row>
    <row r="265" spans="1:8" hidden="1" x14ac:dyDescent="0.25">
      <c r="A265">
        <v>254</v>
      </c>
      <c r="B265" s="20" t="s">
        <v>11187</v>
      </c>
      <c r="C265" s="1" t="s">
        <v>8340</v>
      </c>
      <c r="D265" s="1" t="s">
        <v>8341</v>
      </c>
      <c r="E265" s="80">
        <v>38718</v>
      </c>
      <c r="F265" s="80">
        <v>38748</v>
      </c>
      <c r="G265" s="1" t="s">
        <v>11188</v>
      </c>
      <c r="H265" s="1">
        <f>+Temporalidad[[#This Row],[ID]]</f>
        <v>254</v>
      </c>
    </row>
    <row r="266" spans="1:8" hidden="1" x14ac:dyDescent="0.25">
      <c r="A266">
        <v>255</v>
      </c>
      <c r="B266" s="20" t="s">
        <v>11189</v>
      </c>
      <c r="C266" s="1" t="s">
        <v>8340</v>
      </c>
      <c r="D266" s="1" t="s">
        <v>8341</v>
      </c>
      <c r="E266" s="80">
        <v>38749</v>
      </c>
      <c r="F266" s="80">
        <v>38776</v>
      </c>
      <c r="G266" s="1" t="s">
        <v>11190</v>
      </c>
      <c r="H266" s="1">
        <f>+Temporalidad[[#This Row],[ID]]</f>
        <v>255</v>
      </c>
    </row>
    <row r="267" spans="1:8" hidden="1" x14ac:dyDescent="0.25">
      <c r="A267">
        <v>256</v>
      </c>
      <c r="B267" s="20" t="s">
        <v>11191</v>
      </c>
      <c r="C267" s="1" t="s">
        <v>8340</v>
      </c>
      <c r="D267" s="1" t="s">
        <v>8341</v>
      </c>
      <c r="E267" s="80">
        <v>38777</v>
      </c>
      <c r="F267" s="80">
        <v>38807</v>
      </c>
      <c r="G267" s="1" t="s">
        <v>11192</v>
      </c>
      <c r="H267" s="1">
        <f>+Temporalidad[[#This Row],[ID]]</f>
        <v>256</v>
      </c>
    </row>
    <row r="268" spans="1:8" hidden="1" x14ac:dyDescent="0.25">
      <c r="A268">
        <v>257</v>
      </c>
      <c r="B268" s="20" t="s">
        <v>11193</v>
      </c>
      <c r="C268" s="1" t="s">
        <v>8340</v>
      </c>
      <c r="D268" s="1" t="s">
        <v>8341</v>
      </c>
      <c r="E268" s="80">
        <v>38808</v>
      </c>
      <c r="F268" s="80">
        <v>38837</v>
      </c>
      <c r="G268" s="1" t="s">
        <v>11194</v>
      </c>
      <c r="H268" s="1">
        <f>+Temporalidad[[#This Row],[ID]]</f>
        <v>257</v>
      </c>
    </row>
    <row r="269" spans="1:8" hidden="1" x14ac:dyDescent="0.25">
      <c r="A269">
        <v>258</v>
      </c>
      <c r="B269" s="20" t="s">
        <v>11195</v>
      </c>
      <c r="C269" s="1" t="s">
        <v>8340</v>
      </c>
      <c r="D269" s="1" t="s">
        <v>8341</v>
      </c>
      <c r="E269" s="80">
        <v>38838</v>
      </c>
      <c r="F269" s="80">
        <v>38868</v>
      </c>
      <c r="G269" s="1" t="s">
        <v>11196</v>
      </c>
      <c r="H269" s="1">
        <f>+Temporalidad[[#This Row],[ID]]</f>
        <v>258</v>
      </c>
    </row>
    <row r="270" spans="1:8" hidden="1" x14ac:dyDescent="0.25">
      <c r="A270">
        <v>259</v>
      </c>
      <c r="B270" s="20" t="s">
        <v>11197</v>
      </c>
      <c r="C270" s="1" t="s">
        <v>8340</v>
      </c>
      <c r="D270" s="1" t="s">
        <v>8341</v>
      </c>
      <c r="E270" s="80">
        <v>38869</v>
      </c>
      <c r="F270" s="80">
        <v>38898</v>
      </c>
      <c r="G270" s="1" t="s">
        <v>11198</v>
      </c>
      <c r="H270" s="1">
        <f>+Temporalidad[[#This Row],[ID]]</f>
        <v>259</v>
      </c>
    </row>
    <row r="271" spans="1:8" hidden="1" x14ac:dyDescent="0.25">
      <c r="A271">
        <v>260</v>
      </c>
      <c r="B271" s="20" t="s">
        <v>11199</v>
      </c>
      <c r="C271" s="1" t="s">
        <v>8340</v>
      </c>
      <c r="D271" s="1" t="s">
        <v>8341</v>
      </c>
      <c r="E271" s="80">
        <v>38899</v>
      </c>
      <c r="F271" s="80">
        <v>38929</v>
      </c>
      <c r="G271" s="1" t="s">
        <v>11200</v>
      </c>
      <c r="H271" s="1">
        <f>+Temporalidad[[#This Row],[ID]]</f>
        <v>260</v>
      </c>
    </row>
    <row r="272" spans="1:8" hidden="1" x14ac:dyDescent="0.25">
      <c r="A272">
        <v>261</v>
      </c>
      <c r="B272" s="20" t="s">
        <v>11201</v>
      </c>
      <c r="C272" s="1" t="s">
        <v>8340</v>
      </c>
      <c r="D272" s="1" t="s">
        <v>8341</v>
      </c>
      <c r="E272" s="80">
        <v>38930</v>
      </c>
      <c r="F272" s="80">
        <v>38960</v>
      </c>
      <c r="G272" s="1" t="s">
        <v>11202</v>
      </c>
      <c r="H272" s="1">
        <f>+Temporalidad[[#This Row],[ID]]</f>
        <v>261</v>
      </c>
    </row>
    <row r="273" spans="1:8" hidden="1" x14ac:dyDescent="0.25">
      <c r="A273">
        <v>262</v>
      </c>
      <c r="B273" s="20" t="s">
        <v>11203</v>
      </c>
      <c r="C273" s="1" t="s">
        <v>8340</v>
      </c>
      <c r="D273" s="1" t="s">
        <v>8341</v>
      </c>
      <c r="E273" s="80">
        <v>38961</v>
      </c>
      <c r="F273" s="80">
        <v>38990</v>
      </c>
      <c r="G273" s="1" t="s">
        <v>11204</v>
      </c>
      <c r="H273" s="1">
        <f>+Temporalidad[[#This Row],[ID]]</f>
        <v>262</v>
      </c>
    </row>
    <row r="274" spans="1:8" hidden="1" x14ac:dyDescent="0.25">
      <c r="A274">
        <v>263</v>
      </c>
      <c r="B274" s="20" t="s">
        <v>11205</v>
      </c>
      <c r="C274" s="1" t="s">
        <v>8340</v>
      </c>
      <c r="D274" s="1" t="s">
        <v>8341</v>
      </c>
      <c r="E274" s="80">
        <v>38991</v>
      </c>
      <c r="F274" s="80">
        <v>39021</v>
      </c>
      <c r="G274" s="1" t="s">
        <v>11206</v>
      </c>
      <c r="H274" s="1">
        <f>+Temporalidad[[#This Row],[ID]]</f>
        <v>263</v>
      </c>
    </row>
    <row r="275" spans="1:8" hidden="1" x14ac:dyDescent="0.25">
      <c r="A275">
        <v>264</v>
      </c>
      <c r="B275" s="20" t="s">
        <v>11207</v>
      </c>
      <c r="C275" s="1" t="s">
        <v>8340</v>
      </c>
      <c r="D275" s="1" t="s">
        <v>8341</v>
      </c>
      <c r="E275" s="80">
        <v>39022</v>
      </c>
      <c r="F275" s="80">
        <v>39051</v>
      </c>
      <c r="G275" s="1" t="s">
        <v>11208</v>
      </c>
      <c r="H275" s="1">
        <f>+Temporalidad[[#This Row],[ID]]</f>
        <v>264</v>
      </c>
    </row>
    <row r="276" spans="1:8" hidden="1" x14ac:dyDescent="0.25">
      <c r="A276">
        <v>265</v>
      </c>
      <c r="B276" s="20" t="s">
        <v>11209</v>
      </c>
      <c r="C276" s="1" t="s">
        <v>8340</v>
      </c>
      <c r="D276" s="1" t="s">
        <v>8341</v>
      </c>
      <c r="E276" s="80">
        <v>39052</v>
      </c>
      <c r="F276" s="80">
        <v>39082</v>
      </c>
      <c r="G276" s="1" t="s">
        <v>11210</v>
      </c>
      <c r="H276" s="1">
        <f>+Temporalidad[[#This Row],[ID]]</f>
        <v>265</v>
      </c>
    </row>
    <row r="277" spans="1:8" hidden="1" x14ac:dyDescent="0.25">
      <c r="A277">
        <v>266</v>
      </c>
      <c r="B277" s="20" t="s">
        <v>11211</v>
      </c>
      <c r="C277" s="1" t="s">
        <v>8340</v>
      </c>
      <c r="D277" s="1" t="s">
        <v>8341</v>
      </c>
      <c r="E277" s="80">
        <v>39083</v>
      </c>
      <c r="F277" s="80">
        <v>39113</v>
      </c>
      <c r="G277" s="1" t="s">
        <v>11212</v>
      </c>
      <c r="H277" s="1">
        <f>+Temporalidad[[#This Row],[ID]]</f>
        <v>266</v>
      </c>
    </row>
    <row r="278" spans="1:8" hidden="1" x14ac:dyDescent="0.25">
      <c r="A278">
        <v>267</v>
      </c>
      <c r="B278" s="20" t="s">
        <v>11213</v>
      </c>
      <c r="C278" s="1" t="s">
        <v>8340</v>
      </c>
      <c r="D278" s="1" t="s">
        <v>8341</v>
      </c>
      <c r="E278" s="80">
        <v>39114</v>
      </c>
      <c r="F278" s="80">
        <v>39141</v>
      </c>
      <c r="G278" s="1" t="s">
        <v>11214</v>
      </c>
      <c r="H278" s="1">
        <f>+Temporalidad[[#This Row],[ID]]</f>
        <v>267</v>
      </c>
    </row>
    <row r="279" spans="1:8" hidden="1" x14ac:dyDescent="0.25">
      <c r="A279">
        <v>268</v>
      </c>
      <c r="B279" s="20" t="s">
        <v>11215</v>
      </c>
      <c r="C279" s="1" t="s">
        <v>8340</v>
      </c>
      <c r="D279" s="1" t="s">
        <v>8341</v>
      </c>
      <c r="E279" s="80">
        <v>39142</v>
      </c>
      <c r="F279" s="80">
        <v>39172</v>
      </c>
      <c r="G279" s="1" t="s">
        <v>11216</v>
      </c>
      <c r="H279" s="1">
        <f>+Temporalidad[[#This Row],[ID]]</f>
        <v>268</v>
      </c>
    </row>
    <row r="280" spans="1:8" hidden="1" x14ac:dyDescent="0.25">
      <c r="A280">
        <v>269</v>
      </c>
      <c r="B280" s="20" t="s">
        <v>11217</v>
      </c>
      <c r="C280" s="1" t="s">
        <v>8340</v>
      </c>
      <c r="D280" s="1" t="s">
        <v>8341</v>
      </c>
      <c r="E280" s="80">
        <v>39173</v>
      </c>
      <c r="F280" s="80">
        <v>39202</v>
      </c>
      <c r="G280" s="1" t="s">
        <v>11218</v>
      </c>
      <c r="H280" s="1">
        <f>+Temporalidad[[#This Row],[ID]]</f>
        <v>269</v>
      </c>
    </row>
    <row r="281" spans="1:8" hidden="1" x14ac:dyDescent="0.25">
      <c r="A281">
        <v>270</v>
      </c>
      <c r="B281" s="20" t="s">
        <v>11219</v>
      </c>
      <c r="C281" s="1" t="s">
        <v>8340</v>
      </c>
      <c r="D281" s="1" t="s">
        <v>8341</v>
      </c>
      <c r="E281" s="80">
        <v>39203</v>
      </c>
      <c r="F281" s="80">
        <v>39233</v>
      </c>
      <c r="G281" s="1" t="s">
        <v>11220</v>
      </c>
      <c r="H281" s="1">
        <f>+Temporalidad[[#This Row],[ID]]</f>
        <v>270</v>
      </c>
    </row>
    <row r="282" spans="1:8" hidden="1" x14ac:dyDescent="0.25">
      <c r="A282">
        <v>271</v>
      </c>
      <c r="B282" s="20" t="s">
        <v>11221</v>
      </c>
      <c r="C282" s="1" t="s">
        <v>8340</v>
      </c>
      <c r="D282" s="1" t="s">
        <v>8341</v>
      </c>
      <c r="E282" s="80">
        <v>39234</v>
      </c>
      <c r="F282" s="80">
        <v>39263</v>
      </c>
      <c r="G282" s="1" t="s">
        <v>11222</v>
      </c>
      <c r="H282" s="1">
        <f>+Temporalidad[[#This Row],[ID]]</f>
        <v>271</v>
      </c>
    </row>
    <row r="283" spans="1:8" hidden="1" x14ac:dyDescent="0.25">
      <c r="A283">
        <v>272</v>
      </c>
      <c r="B283" s="20" t="s">
        <v>11223</v>
      </c>
      <c r="C283" s="1" t="s">
        <v>8340</v>
      </c>
      <c r="D283" s="1" t="s">
        <v>8341</v>
      </c>
      <c r="E283" s="80">
        <v>39264</v>
      </c>
      <c r="F283" s="80">
        <v>39294</v>
      </c>
      <c r="G283" s="1" t="s">
        <v>11224</v>
      </c>
      <c r="H283" s="1">
        <f>+Temporalidad[[#This Row],[ID]]</f>
        <v>272</v>
      </c>
    </row>
    <row r="284" spans="1:8" hidden="1" x14ac:dyDescent="0.25">
      <c r="A284">
        <v>273</v>
      </c>
      <c r="B284" s="20" t="s">
        <v>11225</v>
      </c>
      <c r="C284" s="1" t="s">
        <v>8340</v>
      </c>
      <c r="D284" s="1" t="s">
        <v>8341</v>
      </c>
      <c r="E284" s="80">
        <v>39295</v>
      </c>
      <c r="F284" s="80">
        <v>39325</v>
      </c>
      <c r="G284" s="1" t="s">
        <v>11226</v>
      </c>
      <c r="H284" s="1">
        <f>+Temporalidad[[#This Row],[ID]]</f>
        <v>273</v>
      </c>
    </row>
    <row r="285" spans="1:8" hidden="1" x14ac:dyDescent="0.25">
      <c r="A285">
        <v>274</v>
      </c>
      <c r="B285" s="20" t="s">
        <v>11227</v>
      </c>
      <c r="C285" s="1" t="s">
        <v>8340</v>
      </c>
      <c r="D285" s="1" t="s">
        <v>8341</v>
      </c>
      <c r="E285" s="80">
        <v>39326</v>
      </c>
      <c r="F285" s="80">
        <v>39355</v>
      </c>
      <c r="G285" s="1" t="s">
        <v>11228</v>
      </c>
      <c r="H285" s="1">
        <f>+Temporalidad[[#This Row],[ID]]</f>
        <v>274</v>
      </c>
    </row>
    <row r="286" spans="1:8" hidden="1" x14ac:dyDescent="0.25">
      <c r="A286">
        <v>275</v>
      </c>
      <c r="B286" s="20" t="s">
        <v>11229</v>
      </c>
      <c r="C286" s="1" t="s">
        <v>8340</v>
      </c>
      <c r="D286" s="1" t="s">
        <v>8341</v>
      </c>
      <c r="E286" s="80">
        <v>39356</v>
      </c>
      <c r="F286" s="80">
        <v>39386</v>
      </c>
      <c r="G286" s="1" t="s">
        <v>11230</v>
      </c>
      <c r="H286" s="1">
        <f>+Temporalidad[[#This Row],[ID]]</f>
        <v>275</v>
      </c>
    </row>
    <row r="287" spans="1:8" hidden="1" x14ac:dyDescent="0.25">
      <c r="A287">
        <v>276</v>
      </c>
      <c r="B287" s="20" t="s">
        <v>11231</v>
      </c>
      <c r="C287" s="1" t="s">
        <v>8340</v>
      </c>
      <c r="D287" s="1" t="s">
        <v>8341</v>
      </c>
      <c r="E287" s="80">
        <v>39387</v>
      </c>
      <c r="F287" s="80">
        <v>39416</v>
      </c>
      <c r="G287" s="1" t="s">
        <v>11232</v>
      </c>
      <c r="H287" s="1">
        <f>+Temporalidad[[#This Row],[ID]]</f>
        <v>276</v>
      </c>
    </row>
    <row r="288" spans="1:8" hidden="1" x14ac:dyDescent="0.25">
      <c r="A288">
        <v>277</v>
      </c>
      <c r="B288" s="20" t="s">
        <v>11233</v>
      </c>
      <c r="C288" s="1" t="s">
        <v>8340</v>
      </c>
      <c r="D288" s="1" t="s">
        <v>8341</v>
      </c>
      <c r="E288" s="80">
        <v>39417</v>
      </c>
      <c r="F288" s="80">
        <v>39447</v>
      </c>
      <c r="G288" s="1" t="s">
        <v>11234</v>
      </c>
      <c r="H288" s="1">
        <f>+Temporalidad[[#This Row],[ID]]</f>
        <v>277</v>
      </c>
    </row>
    <row r="289" spans="1:8" hidden="1" x14ac:dyDescent="0.25">
      <c r="A289">
        <v>278</v>
      </c>
      <c r="B289" s="20" t="s">
        <v>11235</v>
      </c>
      <c r="C289" s="1" t="s">
        <v>8340</v>
      </c>
      <c r="D289" s="1" t="s">
        <v>8341</v>
      </c>
      <c r="E289" s="80">
        <v>39448</v>
      </c>
      <c r="F289" s="80">
        <v>39478</v>
      </c>
      <c r="G289" s="1" t="s">
        <v>11236</v>
      </c>
      <c r="H289" s="1">
        <f>+Temporalidad[[#This Row],[ID]]</f>
        <v>278</v>
      </c>
    </row>
    <row r="290" spans="1:8" hidden="1" x14ac:dyDescent="0.25">
      <c r="A290">
        <v>279</v>
      </c>
      <c r="B290" s="20" t="s">
        <v>11237</v>
      </c>
      <c r="C290" s="1" t="s">
        <v>8340</v>
      </c>
      <c r="D290" s="1" t="s">
        <v>8341</v>
      </c>
      <c r="E290" s="80">
        <v>39479</v>
      </c>
      <c r="F290" s="80">
        <v>39506</v>
      </c>
      <c r="G290" s="1" t="s">
        <v>11238</v>
      </c>
      <c r="H290" s="1">
        <f>+Temporalidad[[#This Row],[ID]]</f>
        <v>279</v>
      </c>
    </row>
    <row r="291" spans="1:8" hidden="1" x14ac:dyDescent="0.25">
      <c r="A291">
        <v>280</v>
      </c>
      <c r="B291" s="20" t="s">
        <v>11239</v>
      </c>
      <c r="C291" s="1" t="s">
        <v>8340</v>
      </c>
      <c r="D291" s="1" t="s">
        <v>8341</v>
      </c>
      <c r="E291" s="80">
        <v>39508</v>
      </c>
      <c r="F291" s="80">
        <v>39538</v>
      </c>
      <c r="G291" s="1" t="s">
        <v>11240</v>
      </c>
      <c r="H291" s="1">
        <f>+Temporalidad[[#This Row],[ID]]</f>
        <v>280</v>
      </c>
    </row>
    <row r="292" spans="1:8" hidden="1" x14ac:dyDescent="0.25">
      <c r="A292">
        <v>281</v>
      </c>
      <c r="B292" s="20" t="s">
        <v>11241</v>
      </c>
      <c r="C292" s="1" t="s">
        <v>8340</v>
      </c>
      <c r="D292" s="1" t="s">
        <v>8341</v>
      </c>
      <c r="E292" s="80">
        <v>39539</v>
      </c>
      <c r="F292" s="80">
        <v>39568</v>
      </c>
      <c r="G292" s="1" t="s">
        <v>11242</v>
      </c>
      <c r="H292" s="1">
        <f>+Temporalidad[[#This Row],[ID]]</f>
        <v>281</v>
      </c>
    </row>
    <row r="293" spans="1:8" hidden="1" x14ac:dyDescent="0.25">
      <c r="A293">
        <v>282</v>
      </c>
      <c r="B293" s="20" t="s">
        <v>11243</v>
      </c>
      <c r="C293" s="1" t="s">
        <v>8340</v>
      </c>
      <c r="D293" s="1" t="s">
        <v>8341</v>
      </c>
      <c r="E293" s="80">
        <v>39569</v>
      </c>
      <c r="F293" s="80">
        <v>39599</v>
      </c>
      <c r="G293" s="1" t="s">
        <v>11244</v>
      </c>
      <c r="H293" s="1">
        <f>+Temporalidad[[#This Row],[ID]]</f>
        <v>282</v>
      </c>
    </row>
    <row r="294" spans="1:8" hidden="1" x14ac:dyDescent="0.25">
      <c r="A294">
        <v>283</v>
      </c>
      <c r="B294" s="20" t="s">
        <v>11245</v>
      </c>
      <c r="C294" s="1" t="s">
        <v>8340</v>
      </c>
      <c r="D294" s="1" t="s">
        <v>8341</v>
      </c>
      <c r="E294" s="80">
        <v>39600</v>
      </c>
      <c r="F294" s="80">
        <v>39629</v>
      </c>
      <c r="G294" s="1" t="s">
        <v>11246</v>
      </c>
      <c r="H294" s="1">
        <f>+Temporalidad[[#This Row],[ID]]</f>
        <v>283</v>
      </c>
    </row>
    <row r="295" spans="1:8" hidden="1" x14ac:dyDescent="0.25">
      <c r="A295">
        <v>284</v>
      </c>
      <c r="B295" s="20" t="s">
        <v>11247</v>
      </c>
      <c r="C295" s="1" t="s">
        <v>8340</v>
      </c>
      <c r="D295" s="1" t="s">
        <v>8341</v>
      </c>
      <c r="E295" s="80">
        <v>39630</v>
      </c>
      <c r="F295" s="80">
        <v>39660</v>
      </c>
      <c r="G295" s="1" t="s">
        <v>11248</v>
      </c>
      <c r="H295" s="1">
        <f>+Temporalidad[[#This Row],[ID]]</f>
        <v>284</v>
      </c>
    </row>
    <row r="296" spans="1:8" hidden="1" x14ac:dyDescent="0.25">
      <c r="A296">
        <v>285</v>
      </c>
      <c r="B296" s="20" t="s">
        <v>11249</v>
      </c>
      <c r="C296" s="1" t="s">
        <v>8340</v>
      </c>
      <c r="D296" s="1" t="s">
        <v>8341</v>
      </c>
      <c r="E296" s="80">
        <v>39661</v>
      </c>
      <c r="F296" s="80">
        <v>39691</v>
      </c>
      <c r="G296" s="1" t="s">
        <v>11250</v>
      </c>
      <c r="H296" s="1">
        <f>+Temporalidad[[#This Row],[ID]]</f>
        <v>285</v>
      </c>
    </row>
    <row r="297" spans="1:8" hidden="1" x14ac:dyDescent="0.25">
      <c r="A297">
        <v>286</v>
      </c>
      <c r="B297" s="20" t="s">
        <v>11251</v>
      </c>
      <c r="C297" s="1" t="s">
        <v>8340</v>
      </c>
      <c r="D297" s="1" t="s">
        <v>8341</v>
      </c>
      <c r="E297" s="80">
        <v>39692</v>
      </c>
      <c r="F297" s="80">
        <v>39721</v>
      </c>
      <c r="G297" s="1" t="s">
        <v>11252</v>
      </c>
      <c r="H297" s="1">
        <f>+Temporalidad[[#This Row],[ID]]</f>
        <v>286</v>
      </c>
    </row>
    <row r="298" spans="1:8" hidden="1" x14ac:dyDescent="0.25">
      <c r="A298">
        <v>287</v>
      </c>
      <c r="B298" s="20" t="s">
        <v>11253</v>
      </c>
      <c r="C298" s="1" t="s">
        <v>8340</v>
      </c>
      <c r="D298" s="1" t="s">
        <v>8341</v>
      </c>
      <c r="E298" s="80">
        <v>39722</v>
      </c>
      <c r="F298" s="80">
        <v>39752</v>
      </c>
      <c r="G298" s="1" t="s">
        <v>11254</v>
      </c>
      <c r="H298" s="1">
        <f>+Temporalidad[[#This Row],[ID]]</f>
        <v>287</v>
      </c>
    </row>
    <row r="299" spans="1:8" hidden="1" x14ac:dyDescent="0.25">
      <c r="A299">
        <v>288</v>
      </c>
      <c r="B299" s="20" t="s">
        <v>11255</v>
      </c>
      <c r="C299" s="1" t="s">
        <v>8340</v>
      </c>
      <c r="D299" s="1" t="s">
        <v>8341</v>
      </c>
      <c r="E299" s="80">
        <v>39753</v>
      </c>
      <c r="F299" s="80">
        <v>39782</v>
      </c>
      <c r="G299" s="1" t="s">
        <v>11256</v>
      </c>
      <c r="H299" s="1">
        <f>+Temporalidad[[#This Row],[ID]]</f>
        <v>288</v>
      </c>
    </row>
    <row r="300" spans="1:8" hidden="1" x14ac:dyDescent="0.25">
      <c r="A300">
        <v>289</v>
      </c>
      <c r="B300" s="20" t="s">
        <v>11257</v>
      </c>
      <c r="C300" s="1" t="s">
        <v>8340</v>
      </c>
      <c r="D300" s="1" t="s">
        <v>8341</v>
      </c>
      <c r="E300" s="80">
        <v>39783</v>
      </c>
      <c r="F300" s="80">
        <v>39813</v>
      </c>
      <c r="G300" s="1" t="s">
        <v>11258</v>
      </c>
      <c r="H300" s="1">
        <f>+Temporalidad[[#This Row],[ID]]</f>
        <v>289</v>
      </c>
    </row>
    <row r="301" spans="1:8" hidden="1" x14ac:dyDescent="0.25">
      <c r="A301">
        <v>290</v>
      </c>
      <c r="B301" s="20" t="s">
        <v>11259</v>
      </c>
      <c r="C301" s="1" t="s">
        <v>8340</v>
      </c>
      <c r="D301" s="1" t="s">
        <v>8341</v>
      </c>
      <c r="E301" s="80">
        <v>39814</v>
      </c>
      <c r="F301" s="80">
        <v>39844</v>
      </c>
      <c r="G301" s="1" t="s">
        <v>11260</v>
      </c>
      <c r="H301" s="1">
        <f>+Temporalidad[[#This Row],[ID]]</f>
        <v>290</v>
      </c>
    </row>
    <row r="302" spans="1:8" hidden="1" x14ac:dyDescent="0.25">
      <c r="A302">
        <v>291</v>
      </c>
      <c r="B302" s="20" t="s">
        <v>11261</v>
      </c>
      <c r="C302" s="1" t="s">
        <v>8340</v>
      </c>
      <c r="D302" s="1" t="s">
        <v>8341</v>
      </c>
      <c r="E302" s="80">
        <v>39845</v>
      </c>
      <c r="F302" s="80">
        <v>39872</v>
      </c>
      <c r="G302" s="1" t="s">
        <v>11262</v>
      </c>
      <c r="H302" s="1">
        <f>+Temporalidad[[#This Row],[ID]]</f>
        <v>291</v>
      </c>
    </row>
    <row r="303" spans="1:8" hidden="1" x14ac:dyDescent="0.25">
      <c r="A303">
        <v>292</v>
      </c>
      <c r="B303" s="20" t="s">
        <v>11263</v>
      </c>
      <c r="C303" s="1" t="s">
        <v>8340</v>
      </c>
      <c r="D303" s="1" t="s">
        <v>8341</v>
      </c>
      <c r="E303" s="80">
        <v>39873</v>
      </c>
      <c r="F303" s="80">
        <v>39903</v>
      </c>
      <c r="G303" s="1" t="s">
        <v>11264</v>
      </c>
      <c r="H303" s="1">
        <f>+Temporalidad[[#This Row],[ID]]</f>
        <v>292</v>
      </c>
    </row>
    <row r="304" spans="1:8" hidden="1" x14ac:dyDescent="0.25">
      <c r="A304">
        <v>293</v>
      </c>
      <c r="B304" s="20" t="s">
        <v>11265</v>
      </c>
      <c r="C304" s="1" t="s">
        <v>8340</v>
      </c>
      <c r="D304" s="1" t="s">
        <v>8341</v>
      </c>
      <c r="E304" s="80">
        <v>39904</v>
      </c>
      <c r="F304" s="80">
        <v>39933</v>
      </c>
      <c r="G304" s="1" t="s">
        <v>11266</v>
      </c>
      <c r="H304" s="1">
        <f>+Temporalidad[[#This Row],[ID]]</f>
        <v>293</v>
      </c>
    </row>
    <row r="305" spans="1:8" hidden="1" x14ac:dyDescent="0.25">
      <c r="A305">
        <v>294</v>
      </c>
      <c r="B305" s="20" t="s">
        <v>11267</v>
      </c>
      <c r="C305" s="1" t="s">
        <v>8340</v>
      </c>
      <c r="D305" s="1" t="s">
        <v>8341</v>
      </c>
      <c r="E305" s="80">
        <v>39934</v>
      </c>
      <c r="F305" s="80">
        <v>39964</v>
      </c>
      <c r="G305" s="1" t="s">
        <v>11268</v>
      </c>
      <c r="H305" s="1">
        <f>+Temporalidad[[#This Row],[ID]]</f>
        <v>294</v>
      </c>
    </row>
    <row r="306" spans="1:8" hidden="1" x14ac:dyDescent="0.25">
      <c r="A306">
        <v>295</v>
      </c>
      <c r="B306" s="20" t="s">
        <v>11269</v>
      </c>
      <c r="C306" s="1" t="s">
        <v>8340</v>
      </c>
      <c r="D306" s="1" t="s">
        <v>8341</v>
      </c>
      <c r="E306" s="80">
        <v>39965</v>
      </c>
      <c r="F306" s="80">
        <v>39994</v>
      </c>
      <c r="G306" s="1" t="s">
        <v>11270</v>
      </c>
      <c r="H306" s="1">
        <f>+Temporalidad[[#This Row],[ID]]</f>
        <v>295</v>
      </c>
    </row>
    <row r="307" spans="1:8" hidden="1" x14ac:dyDescent="0.25">
      <c r="A307">
        <v>296</v>
      </c>
      <c r="B307" s="20" t="s">
        <v>11271</v>
      </c>
      <c r="C307" s="1" t="s">
        <v>8340</v>
      </c>
      <c r="D307" s="1" t="s">
        <v>8341</v>
      </c>
      <c r="E307" s="80">
        <v>39995</v>
      </c>
      <c r="F307" s="80">
        <v>40025</v>
      </c>
      <c r="G307" s="1" t="s">
        <v>11272</v>
      </c>
      <c r="H307" s="1">
        <f>+Temporalidad[[#This Row],[ID]]</f>
        <v>296</v>
      </c>
    </row>
    <row r="308" spans="1:8" hidden="1" x14ac:dyDescent="0.25">
      <c r="A308">
        <v>297</v>
      </c>
      <c r="B308" s="20" t="s">
        <v>11273</v>
      </c>
      <c r="C308" s="1" t="s">
        <v>8340</v>
      </c>
      <c r="D308" s="1" t="s">
        <v>8341</v>
      </c>
      <c r="E308" s="80">
        <v>40026</v>
      </c>
      <c r="F308" s="80">
        <v>40056</v>
      </c>
      <c r="G308" s="1" t="s">
        <v>11274</v>
      </c>
      <c r="H308" s="1">
        <f>+Temporalidad[[#This Row],[ID]]</f>
        <v>297</v>
      </c>
    </row>
    <row r="309" spans="1:8" hidden="1" x14ac:dyDescent="0.25">
      <c r="A309">
        <v>298</v>
      </c>
      <c r="B309" s="20" t="s">
        <v>11275</v>
      </c>
      <c r="C309" s="1" t="s">
        <v>8340</v>
      </c>
      <c r="D309" s="1" t="s">
        <v>8341</v>
      </c>
      <c r="E309" s="80">
        <v>40057</v>
      </c>
      <c r="F309" s="80">
        <v>40086</v>
      </c>
      <c r="G309" s="1" t="s">
        <v>11276</v>
      </c>
      <c r="H309" s="1">
        <f>+Temporalidad[[#This Row],[ID]]</f>
        <v>298</v>
      </c>
    </row>
    <row r="310" spans="1:8" hidden="1" x14ac:dyDescent="0.25">
      <c r="A310">
        <v>299</v>
      </c>
      <c r="B310" s="20" t="s">
        <v>11277</v>
      </c>
      <c r="C310" s="1" t="s">
        <v>8340</v>
      </c>
      <c r="D310" s="1" t="s">
        <v>8341</v>
      </c>
      <c r="E310" s="80">
        <v>40087</v>
      </c>
      <c r="F310" s="80">
        <v>40117</v>
      </c>
      <c r="G310" s="1" t="s">
        <v>11278</v>
      </c>
      <c r="H310" s="1">
        <f>+Temporalidad[[#This Row],[ID]]</f>
        <v>299</v>
      </c>
    </row>
    <row r="311" spans="1:8" hidden="1" x14ac:dyDescent="0.25">
      <c r="A311">
        <v>300</v>
      </c>
      <c r="B311" s="20" t="s">
        <v>11279</v>
      </c>
      <c r="C311" s="1" t="s">
        <v>8340</v>
      </c>
      <c r="D311" s="1" t="s">
        <v>8341</v>
      </c>
      <c r="E311" s="80">
        <v>40118</v>
      </c>
      <c r="F311" s="80">
        <v>40147</v>
      </c>
      <c r="G311" s="1" t="s">
        <v>11280</v>
      </c>
      <c r="H311" s="1">
        <f>+Temporalidad[[#This Row],[ID]]</f>
        <v>300</v>
      </c>
    </row>
    <row r="312" spans="1:8" hidden="1" x14ac:dyDescent="0.25">
      <c r="A312">
        <v>301</v>
      </c>
      <c r="B312" s="20" t="s">
        <v>11281</v>
      </c>
      <c r="C312" s="1" t="s">
        <v>8340</v>
      </c>
      <c r="D312" s="1" t="s">
        <v>8341</v>
      </c>
      <c r="E312" s="80">
        <v>40148</v>
      </c>
      <c r="F312" s="80">
        <v>40178</v>
      </c>
      <c r="G312" s="1" t="s">
        <v>11282</v>
      </c>
      <c r="H312" s="1">
        <f>+Temporalidad[[#This Row],[ID]]</f>
        <v>301</v>
      </c>
    </row>
    <row r="313" spans="1:8" hidden="1" x14ac:dyDescent="0.25">
      <c r="A313">
        <v>302</v>
      </c>
      <c r="B313" s="20" t="s">
        <v>11283</v>
      </c>
      <c r="C313" s="1" t="s">
        <v>8340</v>
      </c>
      <c r="D313" s="1" t="s">
        <v>8341</v>
      </c>
      <c r="E313" s="80">
        <v>40179</v>
      </c>
      <c r="F313" s="80">
        <v>40209</v>
      </c>
      <c r="G313" s="1" t="s">
        <v>11284</v>
      </c>
      <c r="H313" s="1">
        <f>+Temporalidad[[#This Row],[ID]]</f>
        <v>302</v>
      </c>
    </row>
    <row r="314" spans="1:8" hidden="1" x14ac:dyDescent="0.25">
      <c r="A314">
        <v>303</v>
      </c>
      <c r="B314" s="20" t="s">
        <v>11285</v>
      </c>
      <c r="C314" s="1" t="s">
        <v>8340</v>
      </c>
      <c r="D314" s="1" t="s">
        <v>8341</v>
      </c>
      <c r="E314" s="80">
        <v>40210</v>
      </c>
      <c r="F314" s="80">
        <v>40237</v>
      </c>
      <c r="G314" s="1" t="s">
        <v>11286</v>
      </c>
      <c r="H314" s="1">
        <f>+Temporalidad[[#This Row],[ID]]</f>
        <v>303</v>
      </c>
    </row>
    <row r="315" spans="1:8" hidden="1" x14ac:dyDescent="0.25">
      <c r="A315">
        <v>304</v>
      </c>
      <c r="B315" s="20" t="s">
        <v>11287</v>
      </c>
      <c r="C315" s="1" t="s">
        <v>8340</v>
      </c>
      <c r="D315" s="1" t="s">
        <v>8341</v>
      </c>
      <c r="E315" s="80">
        <v>40238</v>
      </c>
      <c r="F315" s="80">
        <v>40268</v>
      </c>
      <c r="G315" s="1" t="s">
        <v>11288</v>
      </c>
      <c r="H315" s="1">
        <f>+Temporalidad[[#This Row],[ID]]</f>
        <v>304</v>
      </c>
    </row>
    <row r="316" spans="1:8" hidden="1" x14ac:dyDescent="0.25">
      <c r="A316">
        <v>305</v>
      </c>
      <c r="B316" s="20" t="s">
        <v>11289</v>
      </c>
      <c r="C316" s="1" t="s">
        <v>8340</v>
      </c>
      <c r="D316" s="1" t="s">
        <v>8341</v>
      </c>
      <c r="E316" s="80">
        <v>40269</v>
      </c>
      <c r="F316" s="80">
        <v>40298</v>
      </c>
      <c r="G316" s="1" t="s">
        <v>11290</v>
      </c>
      <c r="H316" s="1">
        <f>+Temporalidad[[#This Row],[ID]]</f>
        <v>305</v>
      </c>
    </row>
    <row r="317" spans="1:8" hidden="1" x14ac:dyDescent="0.25">
      <c r="A317">
        <v>306</v>
      </c>
      <c r="B317" s="20" t="s">
        <v>11291</v>
      </c>
      <c r="C317" s="1" t="s">
        <v>8340</v>
      </c>
      <c r="D317" s="1" t="s">
        <v>8341</v>
      </c>
      <c r="E317" s="80">
        <v>40299</v>
      </c>
      <c r="F317" s="80">
        <v>40329</v>
      </c>
      <c r="G317" s="1" t="s">
        <v>11292</v>
      </c>
      <c r="H317" s="1">
        <f>+Temporalidad[[#This Row],[ID]]</f>
        <v>306</v>
      </c>
    </row>
    <row r="318" spans="1:8" hidden="1" x14ac:dyDescent="0.25">
      <c r="A318">
        <v>307</v>
      </c>
      <c r="B318" s="20" t="s">
        <v>11293</v>
      </c>
      <c r="C318" s="1" t="s">
        <v>8340</v>
      </c>
      <c r="D318" s="1" t="s">
        <v>8341</v>
      </c>
      <c r="E318" s="80">
        <v>40330</v>
      </c>
      <c r="F318" s="80">
        <v>40359</v>
      </c>
      <c r="G318" s="1" t="s">
        <v>11294</v>
      </c>
      <c r="H318" s="1">
        <f>+Temporalidad[[#This Row],[ID]]</f>
        <v>307</v>
      </c>
    </row>
    <row r="319" spans="1:8" hidden="1" x14ac:dyDescent="0.25">
      <c r="A319">
        <v>308</v>
      </c>
      <c r="B319" s="20" t="s">
        <v>11295</v>
      </c>
      <c r="C319" s="1" t="s">
        <v>8340</v>
      </c>
      <c r="D319" s="1" t="s">
        <v>8341</v>
      </c>
      <c r="E319" s="80">
        <v>40360</v>
      </c>
      <c r="F319" s="80">
        <v>40390</v>
      </c>
      <c r="G319" s="1" t="s">
        <v>11296</v>
      </c>
      <c r="H319" s="1">
        <f>+Temporalidad[[#This Row],[ID]]</f>
        <v>308</v>
      </c>
    </row>
    <row r="320" spans="1:8" hidden="1" x14ac:dyDescent="0.25">
      <c r="A320">
        <v>309</v>
      </c>
      <c r="B320" s="20" t="s">
        <v>11297</v>
      </c>
      <c r="C320" s="1" t="s">
        <v>8340</v>
      </c>
      <c r="D320" s="1" t="s">
        <v>8341</v>
      </c>
      <c r="E320" s="80">
        <v>40391</v>
      </c>
      <c r="F320" s="80">
        <v>40421</v>
      </c>
      <c r="G320" s="1" t="s">
        <v>11298</v>
      </c>
      <c r="H320" s="1">
        <f>+Temporalidad[[#This Row],[ID]]</f>
        <v>309</v>
      </c>
    </row>
    <row r="321" spans="1:8" hidden="1" x14ac:dyDescent="0.25">
      <c r="A321">
        <v>310</v>
      </c>
      <c r="B321" s="20" t="s">
        <v>11299</v>
      </c>
      <c r="C321" s="1" t="s">
        <v>8340</v>
      </c>
      <c r="D321" s="1" t="s">
        <v>8341</v>
      </c>
      <c r="E321" s="80">
        <v>40422</v>
      </c>
      <c r="F321" s="80">
        <v>40451</v>
      </c>
      <c r="G321" s="1" t="s">
        <v>11300</v>
      </c>
      <c r="H321" s="1">
        <f>+Temporalidad[[#This Row],[ID]]</f>
        <v>310</v>
      </c>
    </row>
    <row r="322" spans="1:8" hidden="1" x14ac:dyDescent="0.25">
      <c r="A322">
        <v>311</v>
      </c>
      <c r="B322" s="20" t="s">
        <v>11301</v>
      </c>
      <c r="C322" s="1" t="s">
        <v>8340</v>
      </c>
      <c r="D322" s="1" t="s">
        <v>8341</v>
      </c>
      <c r="E322" s="80">
        <v>40452</v>
      </c>
      <c r="F322" s="80">
        <v>40482</v>
      </c>
      <c r="G322" s="1" t="s">
        <v>11302</v>
      </c>
      <c r="H322" s="1">
        <f>+Temporalidad[[#This Row],[ID]]</f>
        <v>311</v>
      </c>
    </row>
    <row r="323" spans="1:8" hidden="1" x14ac:dyDescent="0.25">
      <c r="A323">
        <v>312</v>
      </c>
      <c r="B323" s="20" t="s">
        <v>11303</v>
      </c>
      <c r="C323" s="1" t="s">
        <v>8340</v>
      </c>
      <c r="D323" s="1" t="s">
        <v>8341</v>
      </c>
      <c r="E323" s="80">
        <v>40483</v>
      </c>
      <c r="F323" s="80">
        <v>40512</v>
      </c>
      <c r="G323" s="1" t="s">
        <v>11304</v>
      </c>
      <c r="H323" s="1">
        <f>+Temporalidad[[#This Row],[ID]]</f>
        <v>312</v>
      </c>
    </row>
    <row r="324" spans="1:8" hidden="1" x14ac:dyDescent="0.25">
      <c r="A324">
        <v>313</v>
      </c>
      <c r="B324" s="20" t="s">
        <v>11305</v>
      </c>
      <c r="C324" s="1" t="s">
        <v>8340</v>
      </c>
      <c r="D324" s="1" t="s">
        <v>8341</v>
      </c>
      <c r="E324" s="80">
        <v>40513</v>
      </c>
      <c r="F324" s="80">
        <v>40543</v>
      </c>
      <c r="G324" s="1" t="s">
        <v>11306</v>
      </c>
      <c r="H324" s="1">
        <f>+Temporalidad[[#This Row],[ID]]</f>
        <v>313</v>
      </c>
    </row>
    <row r="325" spans="1:8" hidden="1" x14ac:dyDescent="0.25">
      <c r="A325">
        <v>314</v>
      </c>
      <c r="B325" s="20" t="s">
        <v>11307</v>
      </c>
      <c r="C325" s="1" t="s">
        <v>8340</v>
      </c>
      <c r="D325" s="1" t="s">
        <v>8341</v>
      </c>
      <c r="E325" s="80">
        <v>40544</v>
      </c>
      <c r="F325" s="80">
        <v>40574</v>
      </c>
      <c r="G325" s="1" t="s">
        <v>11308</v>
      </c>
      <c r="H325" s="1">
        <f>+Temporalidad[[#This Row],[ID]]</f>
        <v>314</v>
      </c>
    </row>
    <row r="326" spans="1:8" hidden="1" x14ac:dyDescent="0.25">
      <c r="A326">
        <v>315</v>
      </c>
      <c r="B326" s="20" t="s">
        <v>11309</v>
      </c>
      <c r="C326" s="1" t="s">
        <v>8340</v>
      </c>
      <c r="D326" s="1" t="s">
        <v>8341</v>
      </c>
      <c r="E326" s="80">
        <v>40575</v>
      </c>
      <c r="F326" s="80">
        <v>40602</v>
      </c>
      <c r="G326" s="1" t="s">
        <v>11310</v>
      </c>
      <c r="H326" s="1">
        <f>+Temporalidad[[#This Row],[ID]]</f>
        <v>315</v>
      </c>
    </row>
    <row r="327" spans="1:8" hidden="1" x14ac:dyDescent="0.25">
      <c r="A327">
        <v>316</v>
      </c>
      <c r="B327" s="20" t="s">
        <v>11311</v>
      </c>
      <c r="C327" s="1" t="s">
        <v>8340</v>
      </c>
      <c r="D327" s="1" t="s">
        <v>8341</v>
      </c>
      <c r="E327" s="80">
        <v>40603</v>
      </c>
      <c r="F327" s="80">
        <v>40633</v>
      </c>
      <c r="G327" s="1" t="s">
        <v>11312</v>
      </c>
      <c r="H327" s="1">
        <f>+Temporalidad[[#This Row],[ID]]</f>
        <v>316</v>
      </c>
    </row>
    <row r="328" spans="1:8" hidden="1" x14ac:dyDescent="0.25">
      <c r="A328">
        <v>317</v>
      </c>
      <c r="B328" s="20" t="s">
        <v>11313</v>
      </c>
      <c r="C328" s="1" t="s">
        <v>8340</v>
      </c>
      <c r="D328" s="1" t="s">
        <v>8341</v>
      </c>
      <c r="E328" s="80">
        <v>40634</v>
      </c>
      <c r="F328" s="80">
        <v>40663</v>
      </c>
      <c r="G328" s="1" t="s">
        <v>11314</v>
      </c>
      <c r="H328" s="1">
        <f>+Temporalidad[[#This Row],[ID]]</f>
        <v>317</v>
      </c>
    </row>
    <row r="329" spans="1:8" hidden="1" x14ac:dyDescent="0.25">
      <c r="A329">
        <v>318</v>
      </c>
      <c r="B329" s="20" t="s">
        <v>11315</v>
      </c>
      <c r="C329" s="1" t="s">
        <v>8340</v>
      </c>
      <c r="D329" s="1" t="s">
        <v>8341</v>
      </c>
      <c r="E329" s="80">
        <v>40664</v>
      </c>
      <c r="F329" s="80">
        <v>40694</v>
      </c>
      <c r="G329" s="1" t="s">
        <v>11316</v>
      </c>
      <c r="H329" s="1">
        <f>+Temporalidad[[#This Row],[ID]]</f>
        <v>318</v>
      </c>
    </row>
    <row r="330" spans="1:8" hidden="1" x14ac:dyDescent="0.25">
      <c r="A330">
        <v>319</v>
      </c>
      <c r="B330" s="20" t="s">
        <v>11317</v>
      </c>
      <c r="C330" s="1" t="s">
        <v>8340</v>
      </c>
      <c r="D330" s="1" t="s">
        <v>8341</v>
      </c>
      <c r="E330" s="80">
        <v>40695</v>
      </c>
      <c r="F330" s="80">
        <v>40724</v>
      </c>
      <c r="G330" s="1" t="s">
        <v>11318</v>
      </c>
      <c r="H330" s="1">
        <f>+Temporalidad[[#This Row],[ID]]</f>
        <v>319</v>
      </c>
    </row>
    <row r="331" spans="1:8" hidden="1" x14ac:dyDescent="0.25">
      <c r="A331">
        <v>320</v>
      </c>
      <c r="B331" s="20" t="s">
        <v>11319</v>
      </c>
      <c r="C331" s="1" t="s">
        <v>8340</v>
      </c>
      <c r="D331" s="1" t="s">
        <v>8341</v>
      </c>
      <c r="E331" s="80">
        <v>40725</v>
      </c>
      <c r="F331" s="80">
        <v>40755</v>
      </c>
      <c r="G331" s="1" t="s">
        <v>11320</v>
      </c>
      <c r="H331" s="1">
        <f>+Temporalidad[[#This Row],[ID]]</f>
        <v>320</v>
      </c>
    </row>
    <row r="332" spans="1:8" hidden="1" x14ac:dyDescent="0.25">
      <c r="A332">
        <v>321</v>
      </c>
      <c r="B332" s="20" t="s">
        <v>11321</v>
      </c>
      <c r="C332" s="1" t="s">
        <v>8340</v>
      </c>
      <c r="D332" s="1" t="s">
        <v>8341</v>
      </c>
      <c r="E332" s="80">
        <v>40756</v>
      </c>
      <c r="F332" s="80">
        <v>40786</v>
      </c>
      <c r="G332" s="1" t="s">
        <v>11322</v>
      </c>
      <c r="H332" s="1">
        <f>+Temporalidad[[#This Row],[ID]]</f>
        <v>321</v>
      </c>
    </row>
    <row r="333" spans="1:8" hidden="1" x14ac:dyDescent="0.25">
      <c r="A333">
        <v>322</v>
      </c>
      <c r="B333" s="20" t="s">
        <v>11323</v>
      </c>
      <c r="C333" s="1" t="s">
        <v>8340</v>
      </c>
      <c r="D333" s="1" t="s">
        <v>8341</v>
      </c>
      <c r="E333" s="80">
        <v>40787</v>
      </c>
      <c r="F333" s="80">
        <v>40816</v>
      </c>
      <c r="G333" s="1" t="s">
        <v>11324</v>
      </c>
      <c r="H333" s="1">
        <f>+Temporalidad[[#This Row],[ID]]</f>
        <v>322</v>
      </c>
    </row>
    <row r="334" spans="1:8" hidden="1" x14ac:dyDescent="0.25">
      <c r="A334">
        <v>323</v>
      </c>
      <c r="B334" s="20" t="s">
        <v>11325</v>
      </c>
      <c r="C334" s="1" t="s">
        <v>8340</v>
      </c>
      <c r="D334" s="1" t="s">
        <v>8341</v>
      </c>
      <c r="E334" s="80">
        <v>40817</v>
      </c>
      <c r="F334" s="80">
        <v>40847</v>
      </c>
      <c r="G334" s="1" t="s">
        <v>11326</v>
      </c>
      <c r="H334" s="1">
        <f>+Temporalidad[[#This Row],[ID]]</f>
        <v>323</v>
      </c>
    </row>
    <row r="335" spans="1:8" hidden="1" x14ac:dyDescent="0.25">
      <c r="A335">
        <v>324</v>
      </c>
      <c r="B335" s="20" t="s">
        <v>11327</v>
      </c>
      <c r="C335" s="1" t="s">
        <v>8340</v>
      </c>
      <c r="D335" s="1" t="s">
        <v>8341</v>
      </c>
      <c r="E335" s="80">
        <v>40848</v>
      </c>
      <c r="F335" s="80">
        <v>40877</v>
      </c>
      <c r="G335" s="1" t="s">
        <v>11328</v>
      </c>
      <c r="H335" s="1">
        <f>+Temporalidad[[#This Row],[ID]]</f>
        <v>324</v>
      </c>
    </row>
    <row r="336" spans="1:8" hidden="1" x14ac:dyDescent="0.25">
      <c r="A336">
        <v>325</v>
      </c>
      <c r="B336" s="20" t="s">
        <v>11329</v>
      </c>
      <c r="C336" s="1" t="s">
        <v>8340</v>
      </c>
      <c r="D336" s="1" t="s">
        <v>8341</v>
      </c>
      <c r="E336" s="80">
        <v>40878</v>
      </c>
      <c r="F336" s="80">
        <v>40908</v>
      </c>
      <c r="G336" s="1" t="s">
        <v>11330</v>
      </c>
      <c r="H336" s="1">
        <f>+Temporalidad[[#This Row],[ID]]</f>
        <v>325</v>
      </c>
    </row>
    <row r="337" spans="1:8" hidden="1" x14ac:dyDescent="0.25">
      <c r="A337">
        <v>326</v>
      </c>
      <c r="B337" s="20" t="s">
        <v>11331</v>
      </c>
      <c r="C337" s="1" t="s">
        <v>8340</v>
      </c>
      <c r="D337" s="1" t="s">
        <v>8341</v>
      </c>
      <c r="E337" s="80">
        <v>40909</v>
      </c>
      <c r="F337" s="80">
        <v>40939</v>
      </c>
      <c r="G337" s="1" t="s">
        <v>11332</v>
      </c>
      <c r="H337" s="1">
        <f>+Temporalidad[[#This Row],[ID]]</f>
        <v>326</v>
      </c>
    </row>
    <row r="338" spans="1:8" hidden="1" x14ac:dyDescent="0.25">
      <c r="A338">
        <v>327</v>
      </c>
      <c r="B338" s="20" t="s">
        <v>11333</v>
      </c>
      <c r="C338" s="1" t="s">
        <v>8340</v>
      </c>
      <c r="D338" s="1" t="s">
        <v>8341</v>
      </c>
      <c r="E338" s="80">
        <v>40940</v>
      </c>
      <c r="F338" s="80">
        <v>40967</v>
      </c>
      <c r="G338" s="1" t="s">
        <v>11334</v>
      </c>
      <c r="H338" s="1">
        <f>+Temporalidad[[#This Row],[ID]]</f>
        <v>327</v>
      </c>
    </row>
    <row r="339" spans="1:8" hidden="1" x14ac:dyDescent="0.25">
      <c r="A339">
        <v>328</v>
      </c>
      <c r="B339" s="20" t="s">
        <v>11335</v>
      </c>
      <c r="C339" s="1" t="s">
        <v>8340</v>
      </c>
      <c r="D339" s="1" t="s">
        <v>8341</v>
      </c>
      <c r="E339" s="80">
        <v>40969</v>
      </c>
      <c r="F339" s="80">
        <v>40999</v>
      </c>
      <c r="G339" s="1" t="s">
        <v>11336</v>
      </c>
      <c r="H339" s="1">
        <f>+Temporalidad[[#This Row],[ID]]</f>
        <v>328</v>
      </c>
    </row>
    <row r="340" spans="1:8" hidden="1" x14ac:dyDescent="0.25">
      <c r="A340">
        <v>329</v>
      </c>
      <c r="B340" s="20" t="s">
        <v>11337</v>
      </c>
      <c r="C340" s="1" t="s">
        <v>8340</v>
      </c>
      <c r="D340" s="1" t="s">
        <v>8341</v>
      </c>
      <c r="E340" s="80">
        <v>41000</v>
      </c>
      <c r="F340" s="80">
        <v>41029</v>
      </c>
      <c r="G340" s="1" t="s">
        <v>11338</v>
      </c>
      <c r="H340" s="1">
        <f>+Temporalidad[[#This Row],[ID]]</f>
        <v>329</v>
      </c>
    </row>
    <row r="341" spans="1:8" hidden="1" x14ac:dyDescent="0.25">
      <c r="A341">
        <v>330</v>
      </c>
      <c r="B341" s="20" t="s">
        <v>11339</v>
      </c>
      <c r="C341" s="1" t="s">
        <v>8340</v>
      </c>
      <c r="D341" s="1" t="s">
        <v>8341</v>
      </c>
      <c r="E341" s="80">
        <v>41030</v>
      </c>
      <c r="F341" s="80">
        <v>41060</v>
      </c>
      <c r="G341" s="1" t="s">
        <v>11340</v>
      </c>
      <c r="H341" s="1">
        <f>+Temporalidad[[#This Row],[ID]]</f>
        <v>330</v>
      </c>
    </row>
    <row r="342" spans="1:8" hidden="1" x14ac:dyDescent="0.25">
      <c r="A342">
        <v>331</v>
      </c>
      <c r="B342" s="20" t="s">
        <v>11341</v>
      </c>
      <c r="C342" s="1" t="s">
        <v>8340</v>
      </c>
      <c r="D342" s="1" t="s">
        <v>8341</v>
      </c>
      <c r="E342" s="80">
        <v>41061</v>
      </c>
      <c r="F342" s="80">
        <v>41090</v>
      </c>
      <c r="G342" s="1" t="s">
        <v>11342</v>
      </c>
      <c r="H342" s="1">
        <f>+Temporalidad[[#This Row],[ID]]</f>
        <v>331</v>
      </c>
    </row>
    <row r="343" spans="1:8" hidden="1" x14ac:dyDescent="0.25">
      <c r="A343">
        <v>332</v>
      </c>
      <c r="B343" s="20" t="s">
        <v>11343</v>
      </c>
      <c r="C343" s="1" t="s">
        <v>8340</v>
      </c>
      <c r="D343" s="1" t="s">
        <v>8341</v>
      </c>
      <c r="E343" s="80">
        <v>41091</v>
      </c>
      <c r="F343" s="80">
        <v>41121</v>
      </c>
      <c r="G343" s="1" t="s">
        <v>11344</v>
      </c>
      <c r="H343" s="1">
        <f>+Temporalidad[[#This Row],[ID]]</f>
        <v>332</v>
      </c>
    </row>
    <row r="344" spans="1:8" hidden="1" x14ac:dyDescent="0.25">
      <c r="A344">
        <v>333</v>
      </c>
      <c r="B344" s="20" t="s">
        <v>11345</v>
      </c>
      <c r="C344" s="1" t="s">
        <v>8340</v>
      </c>
      <c r="D344" s="1" t="s">
        <v>8341</v>
      </c>
      <c r="E344" s="80">
        <v>41122</v>
      </c>
      <c r="F344" s="80">
        <v>41152</v>
      </c>
      <c r="G344" s="1" t="s">
        <v>11346</v>
      </c>
      <c r="H344" s="1">
        <f>+Temporalidad[[#This Row],[ID]]</f>
        <v>333</v>
      </c>
    </row>
    <row r="345" spans="1:8" hidden="1" x14ac:dyDescent="0.25">
      <c r="A345">
        <v>334</v>
      </c>
      <c r="B345" s="20" t="s">
        <v>11347</v>
      </c>
      <c r="C345" s="1" t="s">
        <v>8340</v>
      </c>
      <c r="D345" s="1" t="s">
        <v>8341</v>
      </c>
      <c r="E345" s="80">
        <v>41153</v>
      </c>
      <c r="F345" s="80">
        <v>41182</v>
      </c>
      <c r="G345" s="1" t="s">
        <v>11348</v>
      </c>
      <c r="H345" s="1">
        <f>+Temporalidad[[#This Row],[ID]]</f>
        <v>334</v>
      </c>
    </row>
    <row r="346" spans="1:8" hidden="1" x14ac:dyDescent="0.25">
      <c r="A346">
        <v>335</v>
      </c>
      <c r="B346" s="20" t="s">
        <v>11349</v>
      </c>
      <c r="C346" s="1" t="s">
        <v>8340</v>
      </c>
      <c r="D346" s="1" t="s">
        <v>8341</v>
      </c>
      <c r="E346" s="80">
        <v>41183</v>
      </c>
      <c r="F346" s="80">
        <v>41213</v>
      </c>
      <c r="G346" s="1" t="s">
        <v>11350</v>
      </c>
      <c r="H346" s="1">
        <f>+Temporalidad[[#This Row],[ID]]</f>
        <v>335</v>
      </c>
    </row>
    <row r="347" spans="1:8" hidden="1" x14ac:dyDescent="0.25">
      <c r="A347">
        <v>336</v>
      </c>
      <c r="B347" s="20" t="s">
        <v>11351</v>
      </c>
      <c r="C347" s="1" t="s">
        <v>8340</v>
      </c>
      <c r="D347" s="1" t="s">
        <v>8341</v>
      </c>
      <c r="E347" s="80">
        <v>41214</v>
      </c>
      <c r="F347" s="80">
        <v>41243</v>
      </c>
      <c r="G347" s="1" t="s">
        <v>11352</v>
      </c>
      <c r="H347" s="1">
        <f>+Temporalidad[[#This Row],[ID]]</f>
        <v>336</v>
      </c>
    </row>
    <row r="348" spans="1:8" hidden="1" x14ac:dyDescent="0.25">
      <c r="A348">
        <v>337</v>
      </c>
      <c r="B348" s="20" t="s">
        <v>11353</v>
      </c>
      <c r="C348" s="1" t="s">
        <v>8340</v>
      </c>
      <c r="D348" s="1" t="s">
        <v>8341</v>
      </c>
      <c r="E348" s="80">
        <v>41244</v>
      </c>
      <c r="F348" s="80">
        <v>41274</v>
      </c>
      <c r="G348" s="1" t="s">
        <v>11354</v>
      </c>
      <c r="H348" s="1">
        <f>+Temporalidad[[#This Row],[ID]]</f>
        <v>337</v>
      </c>
    </row>
    <row r="349" spans="1:8" hidden="1" x14ac:dyDescent="0.25">
      <c r="A349">
        <v>338</v>
      </c>
      <c r="B349" s="20" t="s">
        <v>11355</v>
      </c>
      <c r="C349" s="1" t="s">
        <v>8340</v>
      </c>
      <c r="D349" s="1" t="s">
        <v>8341</v>
      </c>
      <c r="E349" s="80">
        <v>41275</v>
      </c>
      <c r="F349" s="80">
        <v>41305</v>
      </c>
      <c r="G349" s="1" t="s">
        <v>11356</v>
      </c>
      <c r="H349" s="1">
        <f>+Temporalidad[[#This Row],[ID]]</f>
        <v>338</v>
      </c>
    </row>
    <row r="350" spans="1:8" hidden="1" x14ac:dyDescent="0.25">
      <c r="A350">
        <v>339</v>
      </c>
      <c r="B350" s="20" t="s">
        <v>11357</v>
      </c>
      <c r="C350" s="1" t="s">
        <v>8340</v>
      </c>
      <c r="D350" s="1" t="s">
        <v>8341</v>
      </c>
      <c r="E350" s="80">
        <v>41306</v>
      </c>
      <c r="F350" s="80">
        <v>41333</v>
      </c>
      <c r="G350" s="1" t="s">
        <v>11358</v>
      </c>
      <c r="H350" s="1">
        <f>+Temporalidad[[#This Row],[ID]]</f>
        <v>339</v>
      </c>
    </row>
    <row r="351" spans="1:8" hidden="1" x14ac:dyDescent="0.25">
      <c r="A351">
        <v>340</v>
      </c>
      <c r="B351" s="20" t="s">
        <v>11359</v>
      </c>
      <c r="C351" s="1" t="s">
        <v>8340</v>
      </c>
      <c r="D351" s="1" t="s">
        <v>8341</v>
      </c>
      <c r="E351" s="80">
        <v>41334</v>
      </c>
      <c r="F351" s="80">
        <v>41364</v>
      </c>
      <c r="G351" s="1" t="s">
        <v>11360</v>
      </c>
      <c r="H351" s="1">
        <f>+Temporalidad[[#This Row],[ID]]</f>
        <v>340</v>
      </c>
    </row>
    <row r="352" spans="1:8" hidden="1" x14ac:dyDescent="0.25">
      <c r="A352">
        <v>341</v>
      </c>
      <c r="B352" s="20" t="s">
        <v>11361</v>
      </c>
      <c r="C352" s="1" t="s">
        <v>8340</v>
      </c>
      <c r="D352" s="1" t="s">
        <v>8341</v>
      </c>
      <c r="E352" s="80">
        <v>41365</v>
      </c>
      <c r="F352" s="80">
        <v>41394</v>
      </c>
      <c r="G352" s="1" t="s">
        <v>11362</v>
      </c>
      <c r="H352" s="1">
        <f>+Temporalidad[[#This Row],[ID]]</f>
        <v>341</v>
      </c>
    </row>
    <row r="353" spans="1:8" hidden="1" x14ac:dyDescent="0.25">
      <c r="A353">
        <v>342</v>
      </c>
      <c r="B353" s="20" t="s">
        <v>11363</v>
      </c>
      <c r="C353" s="1" t="s">
        <v>8340</v>
      </c>
      <c r="D353" s="1" t="s">
        <v>8341</v>
      </c>
      <c r="E353" s="80">
        <v>41395</v>
      </c>
      <c r="F353" s="80">
        <v>41425</v>
      </c>
      <c r="G353" s="1" t="s">
        <v>11364</v>
      </c>
      <c r="H353" s="1">
        <f>+Temporalidad[[#This Row],[ID]]</f>
        <v>342</v>
      </c>
    </row>
    <row r="354" spans="1:8" hidden="1" x14ac:dyDescent="0.25">
      <c r="A354">
        <v>343</v>
      </c>
      <c r="B354" s="20" t="s">
        <v>11365</v>
      </c>
      <c r="C354" s="1" t="s">
        <v>8340</v>
      </c>
      <c r="D354" s="1" t="s">
        <v>8341</v>
      </c>
      <c r="E354" s="80">
        <v>41426</v>
      </c>
      <c r="F354" s="80">
        <v>41455</v>
      </c>
      <c r="G354" s="1" t="s">
        <v>11366</v>
      </c>
      <c r="H354" s="1">
        <f>+Temporalidad[[#This Row],[ID]]</f>
        <v>343</v>
      </c>
    </row>
    <row r="355" spans="1:8" hidden="1" x14ac:dyDescent="0.25">
      <c r="A355">
        <v>344</v>
      </c>
      <c r="B355" s="20" t="s">
        <v>11367</v>
      </c>
      <c r="C355" s="1" t="s">
        <v>8340</v>
      </c>
      <c r="D355" s="1" t="s">
        <v>8341</v>
      </c>
      <c r="E355" s="80">
        <v>41456</v>
      </c>
      <c r="F355" s="80">
        <v>41486</v>
      </c>
      <c r="G355" s="1" t="s">
        <v>11368</v>
      </c>
      <c r="H355" s="1">
        <f>+Temporalidad[[#This Row],[ID]]</f>
        <v>344</v>
      </c>
    </row>
    <row r="356" spans="1:8" hidden="1" x14ac:dyDescent="0.25">
      <c r="A356">
        <v>345</v>
      </c>
      <c r="B356" s="20" t="s">
        <v>11369</v>
      </c>
      <c r="C356" s="1" t="s">
        <v>8340</v>
      </c>
      <c r="D356" s="1" t="s">
        <v>8341</v>
      </c>
      <c r="E356" s="80">
        <v>41487</v>
      </c>
      <c r="F356" s="80">
        <v>41517</v>
      </c>
      <c r="G356" s="1" t="s">
        <v>11370</v>
      </c>
      <c r="H356" s="1">
        <f>+Temporalidad[[#This Row],[ID]]</f>
        <v>345</v>
      </c>
    </row>
    <row r="357" spans="1:8" hidden="1" x14ac:dyDescent="0.25">
      <c r="A357">
        <v>346</v>
      </c>
      <c r="B357" s="20" t="s">
        <v>11371</v>
      </c>
      <c r="C357" s="1" t="s">
        <v>8340</v>
      </c>
      <c r="D357" s="1" t="s">
        <v>8341</v>
      </c>
      <c r="E357" s="80">
        <v>41518</v>
      </c>
      <c r="F357" s="80">
        <v>41547</v>
      </c>
      <c r="G357" s="1" t="s">
        <v>11372</v>
      </c>
      <c r="H357" s="1">
        <f>+Temporalidad[[#This Row],[ID]]</f>
        <v>346</v>
      </c>
    </row>
    <row r="358" spans="1:8" hidden="1" x14ac:dyDescent="0.25">
      <c r="A358">
        <v>347</v>
      </c>
      <c r="B358" s="20" t="s">
        <v>11373</v>
      </c>
      <c r="C358" s="1" t="s">
        <v>8340</v>
      </c>
      <c r="D358" s="1" t="s">
        <v>8341</v>
      </c>
      <c r="E358" s="80">
        <v>41548</v>
      </c>
      <c r="F358" s="80">
        <v>41578</v>
      </c>
      <c r="G358" s="1" t="s">
        <v>11374</v>
      </c>
      <c r="H358" s="1">
        <f>+Temporalidad[[#This Row],[ID]]</f>
        <v>347</v>
      </c>
    </row>
    <row r="359" spans="1:8" hidden="1" x14ac:dyDescent="0.25">
      <c r="A359">
        <v>348</v>
      </c>
      <c r="B359" s="20" t="s">
        <v>11375</v>
      </c>
      <c r="C359" s="1" t="s">
        <v>8340</v>
      </c>
      <c r="D359" s="1" t="s">
        <v>8341</v>
      </c>
      <c r="E359" s="80">
        <v>41579</v>
      </c>
      <c r="F359" s="80">
        <v>41608</v>
      </c>
      <c r="G359" s="1" t="s">
        <v>11376</v>
      </c>
      <c r="H359" s="1">
        <f>+Temporalidad[[#This Row],[ID]]</f>
        <v>348</v>
      </c>
    </row>
    <row r="360" spans="1:8" hidden="1" x14ac:dyDescent="0.25">
      <c r="A360">
        <v>349</v>
      </c>
      <c r="B360" s="20" t="s">
        <v>11377</v>
      </c>
      <c r="C360" s="1" t="s">
        <v>8340</v>
      </c>
      <c r="D360" s="1" t="s">
        <v>8341</v>
      </c>
      <c r="E360" s="80">
        <v>41609</v>
      </c>
      <c r="F360" s="80">
        <v>41639</v>
      </c>
      <c r="G360" s="1" t="s">
        <v>11378</v>
      </c>
      <c r="H360" s="1">
        <f>+Temporalidad[[#This Row],[ID]]</f>
        <v>349</v>
      </c>
    </row>
    <row r="361" spans="1:8" hidden="1" x14ac:dyDescent="0.25">
      <c r="A361">
        <v>350</v>
      </c>
      <c r="B361" s="20" t="s">
        <v>11379</v>
      </c>
      <c r="C361" s="1" t="s">
        <v>8340</v>
      </c>
      <c r="D361" s="1" t="s">
        <v>8341</v>
      </c>
      <c r="E361" s="80">
        <v>41640</v>
      </c>
      <c r="F361" s="80">
        <v>41670</v>
      </c>
      <c r="G361" s="1" t="s">
        <v>11380</v>
      </c>
      <c r="H361" s="1">
        <f>+Temporalidad[[#This Row],[ID]]</f>
        <v>350</v>
      </c>
    </row>
    <row r="362" spans="1:8" hidden="1" x14ac:dyDescent="0.25">
      <c r="A362">
        <v>351</v>
      </c>
      <c r="B362" s="20" t="s">
        <v>11381</v>
      </c>
      <c r="C362" s="1" t="s">
        <v>8340</v>
      </c>
      <c r="D362" s="1" t="s">
        <v>8341</v>
      </c>
      <c r="E362" s="80">
        <v>41671</v>
      </c>
      <c r="F362" s="80">
        <v>41698</v>
      </c>
      <c r="G362" s="1" t="s">
        <v>11382</v>
      </c>
      <c r="H362" s="1">
        <f>+Temporalidad[[#This Row],[ID]]</f>
        <v>351</v>
      </c>
    </row>
    <row r="363" spans="1:8" hidden="1" x14ac:dyDescent="0.25">
      <c r="A363">
        <v>352</v>
      </c>
      <c r="B363" s="20" t="s">
        <v>11383</v>
      </c>
      <c r="C363" s="1" t="s">
        <v>8340</v>
      </c>
      <c r="D363" s="1" t="s">
        <v>8341</v>
      </c>
      <c r="E363" s="80">
        <v>41699</v>
      </c>
      <c r="F363" s="80">
        <v>41729</v>
      </c>
      <c r="G363" s="1" t="s">
        <v>11384</v>
      </c>
      <c r="H363" s="1">
        <f>+Temporalidad[[#This Row],[ID]]</f>
        <v>352</v>
      </c>
    </row>
    <row r="364" spans="1:8" hidden="1" x14ac:dyDescent="0.25">
      <c r="A364">
        <v>353</v>
      </c>
      <c r="B364" s="20" t="s">
        <v>11385</v>
      </c>
      <c r="C364" s="1" t="s">
        <v>8340</v>
      </c>
      <c r="D364" s="1" t="s">
        <v>8341</v>
      </c>
      <c r="E364" s="80">
        <v>41730</v>
      </c>
      <c r="F364" s="80">
        <v>41759</v>
      </c>
      <c r="G364" s="1" t="s">
        <v>11386</v>
      </c>
      <c r="H364" s="1">
        <f>+Temporalidad[[#This Row],[ID]]</f>
        <v>353</v>
      </c>
    </row>
    <row r="365" spans="1:8" hidden="1" x14ac:dyDescent="0.25">
      <c r="A365">
        <v>354</v>
      </c>
      <c r="B365" s="20" t="s">
        <v>11387</v>
      </c>
      <c r="C365" s="1" t="s">
        <v>8340</v>
      </c>
      <c r="D365" s="1" t="s">
        <v>8341</v>
      </c>
      <c r="E365" s="80">
        <v>41760</v>
      </c>
      <c r="F365" s="80">
        <v>41790</v>
      </c>
      <c r="G365" s="1" t="s">
        <v>11388</v>
      </c>
      <c r="H365" s="1">
        <f>+Temporalidad[[#This Row],[ID]]</f>
        <v>354</v>
      </c>
    </row>
    <row r="366" spans="1:8" hidden="1" x14ac:dyDescent="0.25">
      <c r="A366">
        <v>355</v>
      </c>
      <c r="B366" s="20" t="s">
        <v>11389</v>
      </c>
      <c r="C366" s="1" t="s">
        <v>8340</v>
      </c>
      <c r="D366" s="1" t="s">
        <v>8341</v>
      </c>
      <c r="E366" s="80">
        <v>41791</v>
      </c>
      <c r="F366" s="80">
        <v>41820</v>
      </c>
      <c r="G366" s="1" t="s">
        <v>11390</v>
      </c>
      <c r="H366" s="1">
        <f>+Temporalidad[[#This Row],[ID]]</f>
        <v>355</v>
      </c>
    </row>
    <row r="367" spans="1:8" hidden="1" x14ac:dyDescent="0.25">
      <c r="A367">
        <v>356</v>
      </c>
      <c r="B367" s="20" t="s">
        <v>11391</v>
      </c>
      <c r="C367" s="1" t="s">
        <v>8340</v>
      </c>
      <c r="D367" s="1" t="s">
        <v>8341</v>
      </c>
      <c r="E367" s="80">
        <v>41821</v>
      </c>
      <c r="F367" s="80">
        <v>41851</v>
      </c>
      <c r="G367" s="1" t="s">
        <v>11392</v>
      </c>
      <c r="H367" s="1">
        <f>+Temporalidad[[#This Row],[ID]]</f>
        <v>356</v>
      </c>
    </row>
    <row r="368" spans="1:8" hidden="1" x14ac:dyDescent="0.25">
      <c r="A368">
        <v>357</v>
      </c>
      <c r="B368" s="20" t="s">
        <v>11393</v>
      </c>
      <c r="C368" s="1" t="s">
        <v>8340</v>
      </c>
      <c r="D368" s="1" t="s">
        <v>8341</v>
      </c>
      <c r="E368" s="80">
        <v>41852</v>
      </c>
      <c r="F368" s="80">
        <v>41882</v>
      </c>
      <c r="G368" s="1" t="s">
        <v>11394</v>
      </c>
      <c r="H368" s="1">
        <f>+Temporalidad[[#This Row],[ID]]</f>
        <v>357</v>
      </c>
    </row>
    <row r="369" spans="1:8" hidden="1" x14ac:dyDescent="0.25">
      <c r="A369">
        <v>358</v>
      </c>
      <c r="B369" s="20" t="s">
        <v>11395</v>
      </c>
      <c r="C369" s="1" t="s">
        <v>8340</v>
      </c>
      <c r="D369" s="1" t="s">
        <v>8341</v>
      </c>
      <c r="E369" s="80">
        <v>41883</v>
      </c>
      <c r="F369" s="80">
        <v>41912</v>
      </c>
      <c r="G369" s="1" t="s">
        <v>11396</v>
      </c>
      <c r="H369" s="1">
        <f>+Temporalidad[[#This Row],[ID]]</f>
        <v>358</v>
      </c>
    </row>
    <row r="370" spans="1:8" hidden="1" x14ac:dyDescent="0.25">
      <c r="A370">
        <v>359</v>
      </c>
      <c r="B370" s="20" t="s">
        <v>11397</v>
      </c>
      <c r="C370" s="1" t="s">
        <v>8340</v>
      </c>
      <c r="D370" s="1" t="s">
        <v>8341</v>
      </c>
      <c r="E370" s="80">
        <v>41913</v>
      </c>
      <c r="F370" s="80">
        <v>41943</v>
      </c>
      <c r="G370" s="1" t="s">
        <v>11398</v>
      </c>
      <c r="H370" s="1">
        <f>+Temporalidad[[#This Row],[ID]]</f>
        <v>359</v>
      </c>
    </row>
    <row r="371" spans="1:8" hidden="1" x14ac:dyDescent="0.25">
      <c r="A371">
        <v>360</v>
      </c>
      <c r="B371" s="20" t="s">
        <v>11399</v>
      </c>
      <c r="C371" s="1" t="s">
        <v>8340</v>
      </c>
      <c r="D371" s="1" t="s">
        <v>8341</v>
      </c>
      <c r="E371" s="80">
        <v>41944</v>
      </c>
      <c r="F371" s="80">
        <v>41973</v>
      </c>
      <c r="G371" s="1" t="s">
        <v>11400</v>
      </c>
      <c r="H371" s="1">
        <f>+Temporalidad[[#This Row],[ID]]</f>
        <v>360</v>
      </c>
    </row>
    <row r="372" spans="1:8" hidden="1" x14ac:dyDescent="0.25">
      <c r="A372">
        <v>361</v>
      </c>
      <c r="B372" s="20" t="s">
        <v>11401</v>
      </c>
      <c r="C372" s="1" t="s">
        <v>8340</v>
      </c>
      <c r="D372" s="1" t="s">
        <v>8341</v>
      </c>
      <c r="E372" s="80">
        <v>41974</v>
      </c>
      <c r="F372" s="80">
        <v>42004</v>
      </c>
      <c r="G372" s="1" t="s">
        <v>11402</v>
      </c>
      <c r="H372" s="1">
        <f>+Temporalidad[[#This Row],[ID]]</f>
        <v>361</v>
      </c>
    </row>
    <row r="373" spans="1:8" hidden="1" x14ac:dyDescent="0.25">
      <c r="A373">
        <v>362</v>
      </c>
      <c r="B373" s="20" t="s">
        <v>11403</v>
      </c>
      <c r="C373" s="1" t="s">
        <v>8340</v>
      </c>
      <c r="D373" s="1" t="s">
        <v>8341</v>
      </c>
      <c r="E373" s="80">
        <v>42005</v>
      </c>
      <c r="F373" s="80">
        <v>42035</v>
      </c>
      <c r="G373" s="1" t="s">
        <v>11404</v>
      </c>
      <c r="H373" s="1">
        <f>+Temporalidad[[#This Row],[ID]]</f>
        <v>362</v>
      </c>
    </row>
    <row r="374" spans="1:8" hidden="1" x14ac:dyDescent="0.25">
      <c r="A374">
        <v>363</v>
      </c>
      <c r="B374" s="20" t="s">
        <v>11405</v>
      </c>
      <c r="C374" s="1" t="s">
        <v>8340</v>
      </c>
      <c r="D374" s="1" t="s">
        <v>8341</v>
      </c>
      <c r="E374" s="80">
        <v>42036</v>
      </c>
      <c r="F374" s="80">
        <v>42063</v>
      </c>
      <c r="G374" s="1" t="s">
        <v>11406</v>
      </c>
      <c r="H374" s="1">
        <f>+Temporalidad[[#This Row],[ID]]</f>
        <v>363</v>
      </c>
    </row>
    <row r="375" spans="1:8" hidden="1" x14ac:dyDescent="0.25">
      <c r="A375">
        <v>364</v>
      </c>
      <c r="B375" s="20" t="s">
        <v>11407</v>
      </c>
      <c r="C375" s="1" t="s">
        <v>8340</v>
      </c>
      <c r="D375" s="1" t="s">
        <v>8341</v>
      </c>
      <c r="E375" s="80">
        <v>42064</v>
      </c>
      <c r="F375" s="80">
        <v>42094</v>
      </c>
      <c r="G375" s="1" t="s">
        <v>11408</v>
      </c>
      <c r="H375" s="1">
        <f>+Temporalidad[[#This Row],[ID]]</f>
        <v>364</v>
      </c>
    </row>
    <row r="376" spans="1:8" hidden="1" x14ac:dyDescent="0.25">
      <c r="A376">
        <v>365</v>
      </c>
      <c r="B376" s="20" t="s">
        <v>11409</v>
      </c>
      <c r="C376" s="1" t="s">
        <v>8340</v>
      </c>
      <c r="D376" s="1" t="s">
        <v>8341</v>
      </c>
      <c r="E376" s="80">
        <v>42095</v>
      </c>
      <c r="F376" s="80">
        <v>42124</v>
      </c>
      <c r="G376" s="1" t="s">
        <v>11410</v>
      </c>
      <c r="H376" s="1">
        <f>+Temporalidad[[#This Row],[ID]]</f>
        <v>365</v>
      </c>
    </row>
    <row r="377" spans="1:8" hidden="1" x14ac:dyDescent="0.25">
      <c r="A377">
        <v>366</v>
      </c>
      <c r="B377" s="20" t="s">
        <v>11411</v>
      </c>
      <c r="C377" s="1" t="s">
        <v>8340</v>
      </c>
      <c r="D377" s="1" t="s">
        <v>8341</v>
      </c>
      <c r="E377" s="80">
        <v>42125</v>
      </c>
      <c r="F377" s="80">
        <v>42155</v>
      </c>
      <c r="G377" s="1" t="s">
        <v>11412</v>
      </c>
      <c r="H377" s="1">
        <f>+Temporalidad[[#This Row],[ID]]</f>
        <v>366</v>
      </c>
    </row>
    <row r="378" spans="1:8" hidden="1" x14ac:dyDescent="0.25">
      <c r="A378">
        <v>367</v>
      </c>
      <c r="B378" s="20" t="s">
        <v>11413</v>
      </c>
      <c r="C378" s="1" t="s">
        <v>8340</v>
      </c>
      <c r="D378" s="1" t="s">
        <v>8341</v>
      </c>
      <c r="E378" s="80">
        <v>42156</v>
      </c>
      <c r="F378" s="80">
        <v>42185</v>
      </c>
      <c r="G378" s="1" t="s">
        <v>11414</v>
      </c>
      <c r="H378" s="1">
        <f>+Temporalidad[[#This Row],[ID]]</f>
        <v>367</v>
      </c>
    </row>
    <row r="379" spans="1:8" hidden="1" x14ac:dyDescent="0.25">
      <c r="A379">
        <v>368</v>
      </c>
      <c r="B379" s="20" t="s">
        <v>11415</v>
      </c>
      <c r="C379" s="1" t="s">
        <v>8340</v>
      </c>
      <c r="D379" s="1" t="s">
        <v>8341</v>
      </c>
      <c r="E379" s="80">
        <v>42186</v>
      </c>
      <c r="F379" s="80">
        <v>42216</v>
      </c>
      <c r="G379" s="1" t="s">
        <v>11416</v>
      </c>
      <c r="H379" s="1">
        <f>+Temporalidad[[#This Row],[ID]]</f>
        <v>368</v>
      </c>
    </row>
    <row r="380" spans="1:8" hidden="1" x14ac:dyDescent="0.25">
      <c r="A380">
        <v>369</v>
      </c>
      <c r="B380" s="20" t="s">
        <v>11417</v>
      </c>
      <c r="C380" s="1" t="s">
        <v>8340</v>
      </c>
      <c r="D380" s="1" t="s">
        <v>8341</v>
      </c>
      <c r="E380" s="80">
        <v>42217</v>
      </c>
      <c r="F380" s="80">
        <v>42247</v>
      </c>
      <c r="G380" s="1" t="s">
        <v>11418</v>
      </c>
      <c r="H380" s="1">
        <f>+Temporalidad[[#This Row],[ID]]</f>
        <v>369</v>
      </c>
    </row>
    <row r="381" spans="1:8" hidden="1" x14ac:dyDescent="0.25">
      <c r="A381">
        <v>370</v>
      </c>
      <c r="B381" s="20" t="s">
        <v>11419</v>
      </c>
      <c r="C381" s="1" t="s">
        <v>8340</v>
      </c>
      <c r="D381" s="1" t="s">
        <v>8341</v>
      </c>
      <c r="E381" s="80">
        <v>42248</v>
      </c>
      <c r="F381" s="80">
        <v>42277</v>
      </c>
      <c r="G381" s="1" t="s">
        <v>11420</v>
      </c>
      <c r="H381" s="1">
        <f>+Temporalidad[[#This Row],[ID]]</f>
        <v>370</v>
      </c>
    </row>
    <row r="382" spans="1:8" hidden="1" x14ac:dyDescent="0.25">
      <c r="A382">
        <v>371</v>
      </c>
      <c r="B382" s="20" t="s">
        <v>11421</v>
      </c>
      <c r="C382" s="1" t="s">
        <v>8340</v>
      </c>
      <c r="D382" s="1" t="s">
        <v>8341</v>
      </c>
      <c r="E382" s="80">
        <v>42278</v>
      </c>
      <c r="F382" s="80">
        <v>42308</v>
      </c>
      <c r="G382" s="1" t="s">
        <v>11422</v>
      </c>
      <c r="H382" s="1">
        <f>+Temporalidad[[#This Row],[ID]]</f>
        <v>371</v>
      </c>
    </row>
    <row r="383" spans="1:8" hidden="1" x14ac:dyDescent="0.25">
      <c r="A383">
        <v>372</v>
      </c>
      <c r="B383" s="20" t="s">
        <v>11423</v>
      </c>
      <c r="C383" s="1" t="s">
        <v>8340</v>
      </c>
      <c r="D383" s="1" t="s">
        <v>8341</v>
      </c>
      <c r="E383" s="80">
        <v>42309</v>
      </c>
      <c r="F383" s="80">
        <v>42338</v>
      </c>
      <c r="G383" s="1" t="s">
        <v>11424</v>
      </c>
      <c r="H383" s="1">
        <f>+Temporalidad[[#This Row],[ID]]</f>
        <v>372</v>
      </c>
    </row>
    <row r="384" spans="1:8" hidden="1" x14ac:dyDescent="0.25">
      <c r="A384">
        <v>373</v>
      </c>
      <c r="B384" s="20" t="s">
        <v>11425</v>
      </c>
      <c r="C384" s="1" t="s">
        <v>8340</v>
      </c>
      <c r="D384" s="1" t="s">
        <v>8341</v>
      </c>
      <c r="E384" s="80">
        <v>42339</v>
      </c>
      <c r="F384" s="80">
        <v>42369</v>
      </c>
      <c r="G384" s="1" t="s">
        <v>11426</v>
      </c>
      <c r="H384" s="1">
        <f>+Temporalidad[[#This Row],[ID]]</f>
        <v>373</v>
      </c>
    </row>
    <row r="385" spans="1:8" hidden="1" x14ac:dyDescent="0.25">
      <c r="A385">
        <v>374</v>
      </c>
      <c r="B385" s="20" t="s">
        <v>11427</v>
      </c>
      <c r="C385" s="1" t="s">
        <v>8340</v>
      </c>
      <c r="D385" s="1" t="s">
        <v>8341</v>
      </c>
      <c r="E385" s="80">
        <v>42370</v>
      </c>
      <c r="F385" s="80">
        <v>42400</v>
      </c>
      <c r="G385" s="1" t="s">
        <v>11428</v>
      </c>
      <c r="H385" s="1">
        <f>+Temporalidad[[#This Row],[ID]]</f>
        <v>374</v>
      </c>
    </row>
    <row r="386" spans="1:8" hidden="1" x14ac:dyDescent="0.25">
      <c r="A386">
        <v>375</v>
      </c>
      <c r="B386" s="20" t="s">
        <v>11429</v>
      </c>
      <c r="C386" s="1" t="s">
        <v>8340</v>
      </c>
      <c r="D386" s="1" t="s">
        <v>8341</v>
      </c>
      <c r="E386" s="80">
        <v>42401</v>
      </c>
      <c r="F386" s="80">
        <v>42428</v>
      </c>
      <c r="G386" s="1" t="s">
        <v>11430</v>
      </c>
      <c r="H386" s="1">
        <f>+Temporalidad[[#This Row],[ID]]</f>
        <v>375</v>
      </c>
    </row>
    <row r="387" spans="1:8" hidden="1" x14ac:dyDescent="0.25">
      <c r="A387">
        <v>376</v>
      </c>
      <c r="B387" s="20" t="s">
        <v>11431</v>
      </c>
      <c r="C387" s="1" t="s">
        <v>8340</v>
      </c>
      <c r="D387" s="1" t="s">
        <v>8341</v>
      </c>
      <c r="E387" s="80">
        <v>42430</v>
      </c>
      <c r="F387" s="80">
        <v>42460</v>
      </c>
      <c r="G387" s="1" t="s">
        <v>11432</v>
      </c>
      <c r="H387" s="1">
        <f>+Temporalidad[[#This Row],[ID]]</f>
        <v>376</v>
      </c>
    </row>
    <row r="388" spans="1:8" hidden="1" x14ac:dyDescent="0.25">
      <c r="A388">
        <v>377</v>
      </c>
      <c r="B388" s="20" t="s">
        <v>11433</v>
      </c>
      <c r="C388" s="1" t="s">
        <v>8340</v>
      </c>
      <c r="D388" s="1" t="s">
        <v>8341</v>
      </c>
      <c r="E388" s="80">
        <v>42461</v>
      </c>
      <c r="F388" s="80">
        <v>42490</v>
      </c>
      <c r="G388" s="1" t="s">
        <v>11434</v>
      </c>
      <c r="H388" s="1">
        <f>+Temporalidad[[#This Row],[ID]]</f>
        <v>377</v>
      </c>
    </row>
    <row r="389" spans="1:8" hidden="1" x14ac:dyDescent="0.25">
      <c r="A389">
        <v>378</v>
      </c>
      <c r="B389" s="20" t="s">
        <v>11435</v>
      </c>
      <c r="C389" s="1" t="s">
        <v>8340</v>
      </c>
      <c r="D389" s="1" t="s">
        <v>8341</v>
      </c>
      <c r="E389" s="80">
        <v>42491</v>
      </c>
      <c r="F389" s="80">
        <v>42521</v>
      </c>
      <c r="G389" s="1" t="s">
        <v>11436</v>
      </c>
      <c r="H389" s="1">
        <f>+Temporalidad[[#This Row],[ID]]</f>
        <v>378</v>
      </c>
    </row>
    <row r="390" spans="1:8" hidden="1" x14ac:dyDescent="0.25">
      <c r="A390">
        <v>379</v>
      </c>
      <c r="B390" s="20" t="s">
        <v>11437</v>
      </c>
      <c r="C390" s="1" t="s">
        <v>8340</v>
      </c>
      <c r="D390" s="1" t="s">
        <v>8341</v>
      </c>
      <c r="E390" s="80">
        <v>42522</v>
      </c>
      <c r="F390" s="80">
        <v>42551</v>
      </c>
      <c r="G390" s="1" t="s">
        <v>11438</v>
      </c>
      <c r="H390" s="1">
        <f>+Temporalidad[[#This Row],[ID]]</f>
        <v>379</v>
      </c>
    </row>
    <row r="391" spans="1:8" hidden="1" x14ac:dyDescent="0.25">
      <c r="A391">
        <v>380</v>
      </c>
      <c r="B391" s="20" t="s">
        <v>11439</v>
      </c>
      <c r="C391" s="1" t="s">
        <v>8340</v>
      </c>
      <c r="D391" s="1" t="s">
        <v>8341</v>
      </c>
      <c r="E391" s="80">
        <v>42552</v>
      </c>
      <c r="F391" s="80">
        <v>42582</v>
      </c>
      <c r="G391" s="1" t="s">
        <v>11440</v>
      </c>
      <c r="H391" s="1">
        <f>+Temporalidad[[#This Row],[ID]]</f>
        <v>380</v>
      </c>
    </row>
    <row r="392" spans="1:8" hidden="1" x14ac:dyDescent="0.25">
      <c r="A392">
        <v>381</v>
      </c>
      <c r="B392" s="20" t="s">
        <v>11441</v>
      </c>
      <c r="C392" s="1" t="s">
        <v>8340</v>
      </c>
      <c r="D392" s="1" t="s">
        <v>8341</v>
      </c>
      <c r="E392" s="80">
        <v>42583</v>
      </c>
      <c r="F392" s="80">
        <v>42613</v>
      </c>
      <c r="G392" s="1" t="s">
        <v>11442</v>
      </c>
      <c r="H392" s="1">
        <f>+Temporalidad[[#This Row],[ID]]</f>
        <v>381</v>
      </c>
    </row>
    <row r="393" spans="1:8" hidden="1" x14ac:dyDescent="0.25">
      <c r="A393">
        <v>382</v>
      </c>
      <c r="B393" s="20" t="s">
        <v>11443</v>
      </c>
      <c r="C393" s="1" t="s">
        <v>8340</v>
      </c>
      <c r="D393" s="1" t="s">
        <v>8341</v>
      </c>
      <c r="E393" s="80">
        <v>42614</v>
      </c>
      <c r="F393" s="80">
        <v>42643</v>
      </c>
      <c r="G393" s="1" t="s">
        <v>11444</v>
      </c>
      <c r="H393" s="1">
        <f>+Temporalidad[[#This Row],[ID]]</f>
        <v>382</v>
      </c>
    </row>
    <row r="394" spans="1:8" hidden="1" x14ac:dyDescent="0.25">
      <c r="A394">
        <v>383</v>
      </c>
      <c r="B394" s="20" t="s">
        <v>11445</v>
      </c>
      <c r="C394" s="1" t="s">
        <v>8340</v>
      </c>
      <c r="D394" s="1" t="s">
        <v>8341</v>
      </c>
      <c r="E394" s="80">
        <v>42644</v>
      </c>
      <c r="F394" s="80">
        <v>42674</v>
      </c>
      <c r="G394" s="1" t="s">
        <v>11446</v>
      </c>
      <c r="H394" s="1">
        <f>+Temporalidad[[#This Row],[ID]]</f>
        <v>383</v>
      </c>
    </row>
    <row r="395" spans="1:8" hidden="1" x14ac:dyDescent="0.25">
      <c r="A395">
        <v>384</v>
      </c>
      <c r="B395" s="20" t="s">
        <v>11447</v>
      </c>
      <c r="C395" s="1" t="s">
        <v>8340</v>
      </c>
      <c r="D395" s="1" t="s">
        <v>8341</v>
      </c>
      <c r="E395" s="80">
        <v>42675</v>
      </c>
      <c r="F395" s="80">
        <v>42704</v>
      </c>
      <c r="G395" s="1" t="s">
        <v>11448</v>
      </c>
      <c r="H395" s="1">
        <f>+Temporalidad[[#This Row],[ID]]</f>
        <v>384</v>
      </c>
    </row>
    <row r="396" spans="1:8" hidden="1" x14ac:dyDescent="0.25">
      <c r="A396">
        <v>385</v>
      </c>
      <c r="B396" s="20" t="s">
        <v>11449</v>
      </c>
      <c r="C396" s="1" t="s">
        <v>8340</v>
      </c>
      <c r="D396" s="1" t="s">
        <v>8341</v>
      </c>
      <c r="E396" s="80">
        <v>42705</v>
      </c>
      <c r="F396" s="80">
        <v>42735</v>
      </c>
      <c r="G396" s="1" t="s">
        <v>11450</v>
      </c>
      <c r="H396" s="1">
        <f>+Temporalidad[[#This Row],[ID]]</f>
        <v>385</v>
      </c>
    </row>
    <row r="397" spans="1:8" hidden="1" x14ac:dyDescent="0.25">
      <c r="A397">
        <v>386</v>
      </c>
      <c r="B397" s="20" t="s">
        <v>11451</v>
      </c>
      <c r="C397" s="1" t="s">
        <v>8340</v>
      </c>
      <c r="D397" s="1" t="s">
        <v>8341</v>
      </c>
      <c r="E397" s="80">
        <v>42736</v>
      </c>
      <c r="F397" s="80">
        <v>42766</v>
      </c>
      <c r="G397" s="1" t="s">
        <v>11452</v>
      </c>
      <c r="H397" s="1">
        <f>+Temporalidad[[#This Row],[ID]]</f>
        <v>386</v>
      </c>
    </row>
    <row r="398" spans="1:8" hidden="1" x14ac:dyDescent="0.25">
      <c r="A398">
        <v>387</v>
      </c>
      <c r="B398" s="20" t="s">
        <v>11453</v>
      </c>
      <c r="C398" s="1" t="s">
        <v>8340</v>
      </c>
      <c r="D398" s="1" t="s">
        <v>8341</v>
      </c>
      <c r="E398" s="80">
        <v>42767</v>
      </c>
      <c r="F398" s="80">
        <v>42794</v>
      </c>
      <c r="G398" s="1" t="s">
        <v>11454</v>
      </c>
      <c r="H398" s="1">
        <f>+Temporalidad[[#This Row],[ID]]</f>
        <v>387</v>
      </c>
    </row>
    <row r="399" spans="1:8" hidden="1" x14ac:dyDescent="0.25">
      <c r="A399">
        <v>388</v>
      </c>
      <c r="B399" s="20" t="s">
        <v>11455</v>
      </c>
      <c r="C399" s="1" t="s">
        <v>8340</v>
      </c>
      <c r="D399" s="1" t="s">
        <v>8341</v>
      </c>
      <c r="E399" s="80">
        <v>42795</v>
      </c>
      <c r="F399" s="80">
        <v>42825</v>
      </c>
      <c r="G399" s="1" t="s">
        <v>11456</v>
      </c>
      <c r="H399" s="1">
        <f>+Temporalidad[[#This Row],[ID]]</f>
        <v>388</v>
      </c>
    </row>
    <row r="400" spans="1:8" hidden="1" x14ac:dyDescent="0.25">
      <c r="A400">
        <v>389</v>
      </c>
      <c r="B400" s="20" t="s">
        <v>11457</v>
      </c>
      <c r="C400" s="1" t="s">
        <v>8340</v>
      </c>
      <c r="D400" s="1" t="s">
        <v>8341</v>
      </c>
      <c r="E400" s="80">
        <v>42826</v>
      </c>
      <c r="F400" s="80">
        <v>42855</v>
      </c>
      <c r="G400" s="1" t="s">
        <v>11458</v>
      </c>
      <c r="H400" s="1">
        <f>+Temporalidad[[#This Row],[ID]]</f>
        <v>389</v>
      </c>
    </row>
    <row r="401" spans="1:8" hidden="1" x14ac:dyDescent="0.25">
      <c r="A401">
        <v>390</v>
      </c>
      <c r="B401" s="20" t="s">
        <v>11459</v>
      </c>
      <c r="C401" s="1" t="s">
        <v>8340</v>
      </c>
      <c r="D401" s="1" t="s">
        <v>8341</v>
      </c>
      <c r="E401" s="80">
        <v>42856</v>
      </c>
      <c r="F401" s="80">
        <v>42886</v>
      </c>
      <c r="G401" s="1" t="s">
        <v>11460</v>
      </c>
      <c r="H401" s="1">
        <f>+Temporalidad[[#This Row],[ID]]</f>
        <v>390</v>
      </c>
    </row>
    <row r="402" spans="1:8" hidden="1" x14ac:dyDescent="0.25">
      <c r="A402">
        <v>391</v>
      </c>
      <c r="B402" s="20" t="s">
        <v>11461</v>
      </c>
      <c r="C402" s="1" t="s">
        <v>8340</v>
      </c>
      <c r="D402" s="1" t="s">
        <v>8341</v>
      </c>
      <c r="E402" s="80">
        <v>42887</v>
      </c>
      <c r="F402" s="80">
        <v>42916</v>
      </c>
      <c r="G402" s="1" t="s">
        <v>11462</v>
      </c>
      <c r="H402" s="1">
        <f>+Temporalidad[[#This Row],[ID]]</f>
        <v>391</v>
      </c>
    </row>
    <row r="403" spans="1:8" hidden="1" x14ac:dyDescent="0.25">
      <c r="A403">
        <v>392</v>
      </c>
      <c r="B403" s="20" t="s">
        <v>11463</v>
      </c>
      <c r="C403" s="1" t="s">
        <v>8340</v>
      </c>
      <c r="D403" s="1" t="s">
        <v>8341</v>
      </c>
      <c r="E403" s="80">
        <v>42917</v>
      </c>
      <c r="F403" s="80">
        <v>42947</v>
      </c>
      <c r="G403" s="1" t="s">
        <v>11464</v>
      </c>
      <c r="H403" s="1">
        <f>+Temporalidad[[#This Row],[ID]]</f>
        <v>392</v>
      </c>
    </row>
    <row r="404" spans="1:8" hidden="1" x14ac:dyDescent="0.25">
      <c r="A404">
        <v>393</v>
      </c>
      <c r="B404" s="20" t="s">
        <v>11465</v>
      </c>
      <c r="C404" s="1" t="s">
        <v>8340</v>
      </c>
      <c r="D404" s="1" t="s">
        <v>8341</v>
      </c>
      <c r="E404" s="80">
        <v>42948</v>
      </c>
      <c r="F404" s="80">
        <v>42978</v>
      </c>
      <c r="G404" s="1" t="s">
        <v>11466</v>
      </c>
      <c r="H404" s="1">
        <f>+Temporalidad[[#This Row],[ID]]</f>
        <v>393</v>
      </c>
    </row>
    <row r="405" spans="1:8" hidden="1" x14ac:dyDescent="0.25">
      <c r="A405">
        <v>394</v>
      </c>
      <c r="B405" s="20" t="s">
        <v>11467</v>
      </c>
      <c r="C405" s="1" t="s">
        <v>8340</v>
      </c>
      <c r="D405" s="1" t="s">
        <v>8341</v>
      </c>
      <c r="E405" s="80">
        <v>42979</v>
      </c>
      <c r="F405" s="80">
        <v>43008</v>
      </c>
      <c r="G405" s="1" t="s">
        <v>11468</v>
      </c>
      <c r="H405" s="1">
        <f>+Temporalidad[[#This Row],[ID]]</f>
        <v>394</v>
      </c>
    </row>
    <row r="406" spans="1:8" hidden="1" x14ac:dyDescent="0.25">
      <c r="A406">
        <v>395</v>
      </c>
      <c r="B406" s="20" t="s">
        <v>11469</v>
      </c>
      <c r="C406" s="1" t="s">
        <v>8340</v>
      </c>
      <c r="D406" s="1" t="s">
        <v>8341</v>
      </c>
      <c r="E406" s="80">
        <v>43009</v>
      </c>
      <c r="F406" s="80">
        <v>43039</v>
      </c>
      <c r="G406" s="1" t="s">
        <v>11470</v>
      </c>
      <c r="H406" s="1">
        <f>+Temporalidad[[#This Row],[ID]]</f>
        <v>395</v>
      </c>
    </row>
    <row r="407" spans="1:8" hidden="1" x14ac:dyDescent="0.25">
      <c r="A407">
        <v>396</v>
      </c>
      <c r="B407" s="20" t="s">
        <v>11471</v>
      </c>
      <c r="C407" s="1" t="s">
        <v>8340</v>
      </c>
      <c r="D407" s="1" t="s">
        <v>8341</v>
      </c>
      <c r="E407" s="80">
        <v>43040</v>
      </c>
      <c r="F407" s="80">
        <v>43069</v>
      </c>
      <c r="G407" s="1" t="s">
        <v>11472</v>
      </c>
      <c r="H407" s="1">
        <f>+Temporalidad[[#This Row],[ID]]</f>
        <v>396</v>
      </c>
    </row>
    <row r="408" spans="1:8" hidden="1" x14ac:dyDescent="0.25">
      <c r="A408">
        <v>397</v>
      </c>
      <c r="B408" s="20" t="s">
        <v>11473</v>
      </c>
      <c r="C408" s="1" t="s">
        <v>8340</v>
      </c>
      <c r="D408" s="1" t="s">
        <v>8341</v>
      </c>
      <c r="E408" s="80">
        <v>43070</v>
      </c>
      <c r="F408" s="80">
        <v>43100</v>
      </c>
      <c r="G408" s="1" t="s">
        <v>11474</v>
      </c>
      <c r="H408" s="1">
        <f>+Temporalidad[[#This Row],[ID]]</f>
        <v>397</v>
      </c>
    </row>
    <row r="409" spans="1:8" hidden="1" x14ac:dyDescent="0.25">
      <c r="A409">
        <v>398</v>
      </c>
      <c r="B409" s="20" t="s">
        <v>11475</v>
      </c>
      <c r="C409" s="1" t="s">
        <v>8340</v>
      </c>
      <c r="D409" s="1" t="s">
        <v>8341</v>
      </c>
      <c r="E409" s="80">
        <v>43101</v>
      </c>
      <c r="F409" s="80">
        <v>43131</v>
      </c>
      <c r="G409" s="1" t="s">
        <v>11476</v>
      </c>
      <c r="H409" s="1">
        <f>+Temporalidad[[#This Row],[ID]]</f>
        <v>398</v>
      </c>
    </row>
    <row r="410" spans="1:8" hidden="1" x14ac:dyDescent="0.25">
      <c r="A410">
        <v>399</v>
      </c>
      <c r="B410" s="20" t="s">
        <v>11477</v>
      </c>
      <c r="C410" s="1" t="s">
        <v>8340</v>
      </c>
      <c r="D410" s="1" t="s">
        <v>8341</v>
      </c>
      <c r="E410" s="80">
        <v>43132</v>
      </c>
      <c r="F410" s="80">
        <v>43159</v>
      </c>
      <c r="G410" s="1" t="s">
        <v>11478</v>
      </c>
      <c r="H410" s="1">
        <f>+Temporalidad[[#This Row],[ID]]</f>
        <v>399</v>
      </c>
    </row>
    <row r="411" spans="1:8" hidden="1" x14ac:dyDescent="0.25">
      <c r="A411">
        <v>400</v>
      </c>
      <c r="B411" s="20" t="s">
        <v>11479</v>
      </c>
      <c r="C411" s="1" t="s">
        <v>8340</v>
      </c>
      <c r="D411" s="1" t="s">
        <v>8341</v>
      </c>
      <c r="E411" s="80">
        <v>43160</v>
      </c>
      <c r="F411" s="80">
        <v>43190</v>
      </c>
      <c r="G411" s="1" t="s">
        <v>11480</v>
      </c>
      <c r="H411" s="1">
        <f>+Temporalidad[[#This Row],[ID]]</f>
        <v>400</v>
      </c>
    </row>
    <row r="412" spans="1:8" hidden="1" x14ac:dyDescent="0.25">
      <c r="A412">
        <v>401</v>
      </c>
      <c r="B412" s="20" t="s">
        <v>11481</v>
      </c>
      <c r="C412" s="1" t="s">
        <v>8340</v>
      </c>
      <c r="D412" s="1" t="s">
        <v>8341</v>
      </c>
      <c r="E412" s="80">
        <v>43191</v>
      </c>
      <c r="F412" s="80">
        <v>43220</v>
      </c>
      <c r="G412" s="1" t="s">
        <v>11482</v>
      </c>
      <c r="H412" s="1">
        <f>+Temporalidad[[#This Row],[ID]]</f>
        <v>401</v>
      </c>
    </row>
    <row r="413" spans="1:8" hidden="1" x14ac:dyDescent="0.25">
      <c r="A413">
        <v>402</v>
      </c>
      <c r="B413" s="20" t="s">
        <v>11483</v>
      </c>
      <c r="C413" s="1" t="s">
        <v>8340</v>
      </c>
      <c r="D413" s="1" t="s">
        <v>8341</v>
      </c>
      <c r="E413" s="80">
        <v>43221</v>
      </c>
      <c r="F413" s="80">
        <v>43251</v>
      </c>
      <c r="G413" s="1" t="s">
        <v>11484</v>
      </c>
      <c r="H413" s="1">
        <f>+Temporalidad[[#This Row],[ID]]</f>
        <v>402</v>
      </c>
    </row>
    <row r="414" spans="1:8" hidden="1" x14ac:dyDescent="0.25">
      <c r="A414">
        <v>403</v>
      </c>
      <c r="B414" s="20" t="s">
        <v>11485</v>
      </c>
      <c r="C414" s="1" t="s">
        <v>8340</v>
      </c>
      <c r="D414" s="1" t="s">
        <v>8341</v>
      </c>
      <c r="E414" s="80">
        <v>43252</v>
      </c>
      <c r="F414" s="80">
        <v>43281</v>
      </c>
      <c r="G414" s="1" t="s">
        <v>11486</v>
      </c>
      <c r="H414" s="1">
        <f>+Temporalidad[[#This Row],[ID]]</f>
        <v>403</v>
      </c>
    </row>
    <row r="415" spans="1:8" hidden="1" x14ac:dyDescent="0.25">
      <c r="A415">
        <v>404</v>
      </c>
      <c r="B415" s="20" t="s">
        <v>11487</v>
      </c>
      <c r="C415" s="1" t="s">
        <v>8340</v>
      </c>
      <c r="D415" s="1" t="s">
        <v>8341</v>
      </c>
      <c r="E415" s="80">
        <v>43282</v>
      </c>
      <c r="F415" s="80">
        <v>43312</v>
      </c>
      <c r="G415" s="1" t="s">
        <v>11488</v>
      </c>
      <c r="H415" s="1">
        <f>+Temporalidad[[#This Row],[ID]]</f>
        <v>404</v>
      </c>
    </row>
    <row r="416" spans="1:8" hidden="1" x14ac:dyDescent="0.25">
      <c r="A416">
        <v>405</v>
      </c>
      <c r="B416" s="20" t="s">
        <v>11489</v>
      </c>
      <c r="C416" s="1" t="s">
        <v>8340</v>
      </c>
      <c r="D416" s="1" t="s">
        <v>8341</v>
      </c>
      <c r="E416" s="80">
        <v>43313</v>
      </c>
      <c r="F416" s="80">
        <v>43343</v>
      </c>
      <c r="G416" s="1" t="s">
        <v>11490</v>
      </c>
      <c r="H416" s="1">
        <f>+Temporalidad[[#This Row],[ID]]</f>
        <v>405</v>
      </c>
    </row>
    <row r="417" spans="1:8" hidden="1" x14ac:dyDescent="0.25">
      <c r="A417">
        <v>406</v>
      </c>
      <c r="B417" s="20" t="s">
        <v>11491</v>
      </c>
      <c r="C417" s="1" t="s">
        <v>8340</v>
      </c>
      <c r="D417" s="1" t="s">
        <v>8341</v>
      </c>
      <c r="E417" s="80">
        <v>43344</v>
      </c>
      <c r="F417" s="80">
        <v>43373</v>
      </c>
      <c r="G417" s="1" t="s">
        <v>11492</v>
      </c>
      <c r="H417" s="1">
        <f>+Temporalidad[[#This Row],[ID]]</f>
        <v>406</v>
      </c>
    </row>
    <row r="418" spans="1:8" hidden="1" x14ac:dyDescent="0.25">
      <c r="A418">
        <v>407</v>
      </c>
      <c r="B418" s="20" t="s">
        <v>11493</v>
      </c>
      <c r="C418" s="1" t="s">
        <v>8340</v>
      </c>
      <c r="D418" s="1" t="s">
        <v>8341</v>
      </c>
      <c r="E418" s="80">
        <v>43374</v>
      </c>
      <c r="F418" s="80">
        <v>43404</v>
      </c>
      <c r="G418" s="1" t="s">
        <v>11494</v>
      </c>
      <c r="H418" s="1">
        <f>+Temporalidad[[#This Row],[ID]]</f>
        <v>407</v>
      </c>
    </row>
    <row r="419" spans="1:8" hidden="1" x14ac:dyDescent="0.25">
      <c r="A419">
        <v>408</v>
      </c>
      <c r="B419" s="20" t="s">
        <v>11495</v>
      </c>
      <c r="C419" s="1" t="s">
        <v>8340</v>
      </c>
      <c r="D419" s="1" t="s">
        <v>8341</v>
      </c>
      <c r="E419" s="80">
        <v>43405</v>
      </c>
      <c r="F419" s="80">
        <v>43434</v>
      </c>
      <c r="G419" s="1" t="s">
        <v>11496</v>
      </c>
      <c r="H419" s="1">
        <f>+Temporalidad[[#This Row],[ID]]</f>
        <v>408</v>
      </c>
    </row>
    <row r="420" spans="1:8" hidden="1" x14ac:dyDescent="0.25">
      <c r="A420">
        <v>409</v>
      </c>
      <c r="B420" s="20" t="s">
        <v>11497</v>
      </c>
      <c r="C420" s="1" t="s">
        <v>8340</v>
      </c>
      <c r="D420" s="1" t="s">
        <v>8341</v>
      </c>
      <c r="E420" s="80">
        <v>43435</v>
      </c>
      <c r="F420" s="80">
        <v>43465</v>
      </c>
      <c r="G420" s="1" t="s">
        <v>11498</v>
      </c>
      <c r="H420" s="1">
        <f>+Temporalidad[[#This Row],[ID]]</f>
        <v>409</v>
      </c>
    </row>
    <row r="421" spans="1:8" hidden="1" x14ac:dyDescent="0.25">
      <c r="A421">
        <v>410</v>
      </c>
      <c r="B421" s="20" t="s">
        <v>11499</v>
      </c>
      <c r="C421" s="1" t="s">
        <v>8340</v>
      </c>
      <c r="D421" s="1" t="s">
        <v>8341</v>
      </c>
      <c r="E421" s="80">
        <v>43466</v>
      </c>
      <c r="F421" s="80">
        <v>43496</v>
      </c>
      <c r="G421" s="1" t="s">
        <v>11500</v>
      </c>
      <c r="H421" s="1">
        <f>+Temporalidad[[#This Row],[ID]]</f>
        <v>410</v>
      </c>
    </row>
    <row r="422" spans="1:8" hidden="1" x14ac:dyDescent="0.25">
      <c r="A422">
        <v>411</v>
      </c>
      <c r="B422" s="20" t="s">
        <v>11501</v>
      </c>
      <c r="C422" s="1" t="s">
        <v>8340</v>
      </c>
      <c r="D422" s="1" t="s">
        <v>8341</v>
      </c>
      <c r="E422" s="80">
        <v>43497</v>
      </c>
      <c r="F422" s="80">
        <v>43524</v>
      </c>
      <c r="G422" s="1" t="s">
        <v>11502</v>
      </c>
      <c r="H422" s="1">
        <f>+Temporalidad[[#This Row],[ID]]</f>
        <v>411</v>
      </c>
    </row>
    <row r="423" spans="1:8" hidden="1" x14ac:dyDescent="0.25">
      <c r="A423">
        <v>412</v>
      </c>
      <c r="B423" s="20" t="s">
        <v>11503</v>
      </c>
      <c r="C423" s="1" t="s">
        <v>8340</v>
      </c>
      <c r="D423" s="1" t="s">
        <v>8341</v>
      </c>
      <c r="E423" s="80">
        <v>43525</v>
      </c>
      <c r="F423" s="80">
        <v>43555</v>
      </c>
      <c r="G423" s="1" t="s">
        <v>11504</v>
      </c>
      <c r="H423" s="1">
        <f>+Temporalidad[[#This Row],[ID]]</f>
        <v>412</v>
      </c>
    </row>
    <row r="424" spans="1:8" hidden="1" x14ac:dyDescent="0.25">
      <c r="A424">
        <v>413</v>
      </c>
      <c r="B424" s="20" t="s">
        <v>11505</v>
      </c>
      <c r="C424" s="1" t="s">
        <v>8340</v>
      </c>
      <c r="D424" s="1" t="s">
        <v>8341</v>
      </c>
      <c r="E424" s="80">
        <v>43556</v>
      </c>
      <c r="F424" s="80">
        <v>43585</v>
      </c>
      <c r="G424" s="1" t="s">
        <v>11506</v>
      </c>
      <c r="H424" s="1">
        <f>+Temporalidad[[#This Row],[ID]]</f>
        <v>413</v>
      </c>
    </row>
    <row r="425" spans="1:8" hidden="1" x14ac:dyDescent="0.25">
      <c r="A425">
        <v>414</v>
      </c>
      <c r="B425" s="20" t="s">
        <v>11507</v>
      </c>
      <c r="C425" s="1" t="s">
        <v>8340</v>
      </c>
      <c r="D425" s="1" t="s">
        <v>8341</v>
      </c>
      <c r="E425" s="80">
        <v>43586</v>
      </c>
      <c r="F425" s="80">
        <v>43616</v>
      </c>
      <c r="G425" s="1" t="s">
        <v>11508</v>
      </c>
      <c r="H425" s="1">
        <f>+Temporalidad[[#This Row],[ID]]</f>
        <v>414</v>
      </c>
    </row>
    <row r="426" spans="1:8" hidden="1" x14ac:dyDescent="0.25">
      <c r="A426">
        <v>415</v>
      </c>
      <c r="B426" s="20" t="s">
        <v>11509</v>
      </c>
      <c r="C426" s="1" t="s">
        <v>8340</v>
      </c>
      <c r="D426" s="1" t="s">
        <v>8341</v>
      </c>
      <c r="E426" s="80">
        <v>43617</v>
      </c>
      <c r="F426" s="80">
        <v>43646</v>
      </c>
      <c r="G426" s="1" t="s">
        <v>11510</v>
      </c>
      <c r="H426" s="1">
        <f>+Temporalidad[[#This Row],[ID]]</f>
        <v>415</v>
      </c>
    </row>
    <row r="427" spans="1:8" hidden="1" x14ac:dyDescent="0.25">
      <c r="A427">
        <v>416</v>
      </c>
      <c r="B427" s="20" t="s">
        <v>11511</v>
      </c>
      <c r="C427" s="1" t="s">
        <v>8340</v>
      </c>
      <c r="D427" s="1" t="s">
        <v>8341</v>
      </c>
      <c r="E427" s="80">
        <v>43647</v>
      </c>
      <c r="F427" s="80">
        <v>43677</v>
      </c>
      <c r="G427" s="1" t="s">
        <v>11512</v>
      </c>
      <c r="H427" s="1">
        <f>+Temporalidad[[#This Row],[ID]]</f>
        <v>416</v>
      </c>
    </row>
    <row r="428" spans="1:8" hidden="1" x14ac:dyDescent="0.25">
      <c r="A428">
        <v>417</v>
      </c>
      <c r="B428" s="20" t="s">
        <v>11513</v>
      </c>
      <c r="C428" s="1" t="s">
        <v>8340</v>
      </c>
      <c r="D428" s="1" t="s">
        <v>8341</v>
      </c>
      <c r="E428" s="80">
        <v>43678</v>
      </c>
      <c r="F428" s="80">
        <v>43708</v>
      </c>
      <c r="G428" s="1" t="s">
        <v>11514</v>
      </c>
      <c r="H428" s="1">
        <f>+Temporalidad[[#This Row],[ID]]</f>
        <v>417</v>
      </c>
    </row>
    <row r="429" spans="1:8" hidden="1" x14ac:dyDescent="0.25">
      <c r="A429">
        <v>418</v>
      </c>
      <c r="B429" s="20" t="s">
        <v>11515</v>
      </c>
      <c r="C429" s="1" t="s">
        <v>8340</v>
      </c>
      <c r="D429" s="1" t="s">
        <v>8341</v>
      </c>
      <c r="E429" s="80">
        <v>43709</v>
      </c>
      <c r="F429" s="80">
        <v>43738</v>
      </c>
      <c r="G429" s="1" t="s">
        <v>11516</v>
      </c>
      <c r="H429" s="1">
        <f>+Temporalidad[[#This Row],[ID]]</f>
        <v>418</v>
      </c>
    </row>
    <row r="430" spans="1:8" hidden="1" x14ac:dyDescent="0.25">
      <c r="A430">
        <v>419</v>
      </c>
      <c r="B430" s="20" t="s">
        <v>11517</v>
      </c>
      <c r="C430" s="1" t="s">
        <v>8340</v>
      </c>
      <c r="D430" s="1" t="s">
        <v>8341</v>
      </c>
      <c r="E430" s="80">
        <v>43739</v>
      </c>
      <c r="F430" s="80">
        <v>43769</v>
      </c>
      <c r="G430" s="1" t="s">
        <v>11518</v>
      </c>
      <c r="H430" s="1">
        <f>+Temporalidad[[#This Row],[ID]]</f>
        <v>419</v>
      </c>
    </row>
    <row r="431" spans="1:8" hidden="1" x14ac:dyDescent="0.25">
      <c r="A431">
        <v>420</v>
      </c>
      <c r="B431" s="20" t="s">
        <v>11519</v>
      </c>
      <c r="C431" s="1" t="s">
        <v>8340</v>
      </c>
      <c r="D431" s="1" t="s">
        <v>8341</v>
      </c>
      <c r="E431" s="80">
        <v>43770</v>
      </c>
      <c r="F431" s="80">
        <v>43799</v>
      </c>
      <c r="G431" s="1" t="s">
        <v>11520</v>
      </c>
      <c r="H431" s="1">
        <f>+Temporalidad[[#This Row],[ID]]</f>
        <v>420</v>
      </c>
    </row>
    <row r="432" spans="1:8" hidden="1" x14ac:dyDescent="0.25">
      <c r="A432">
        <v>421</v>
      </c>
      <c r="B432" s="20" t="s">
        <v>11521</v>
      </c>
      <c r="C432" s="1" t="s">
        <v>8340</v>
      </c>
      <c r="D432" s="1" t="s">
        <v>8341</v>
      </c>
      <c r="E432" s="80">
        <v>43800</v>
      </c>
      <c r="F432" s="80">
        <v>43830</v>
      </c>
      <c r="G432" s="1" t="s">
        <v>11522</v>
      </c>
      <c r="H432" s="1">
        <f>+Temporalidad[[#This Row],[ID]]</f>
        <v>421</v>
      </c>
    </row>
    <row r="433" spans="1:8" hidden="1" x14ac:dyDescent="0.25">
      <c r="A433">
        <v>422</v>
      </c>
      <c r="B433" s="20" t="s">
        <v>11523</v>
      </c>
      <c r="C433" s="1" t="s">
        <v>8340</v>
      </c>
      <c r="D433" s="1" t="s">
        <v>8341</v>
      </c>
      <c r="E433" s="80">
        <v>43831</v>
      </c>
      <c r="F433" s="80">
        <v>43861</v>
      </c>
      <c r="G433" s="1" t="s">
        <v>11524</v>
      </c>
      <c r="H433" s="1">
        <f>+Temporalidad[[#This Row],[ID]]</f>
        <v>422</v>
      </c>
    </row>
    <row r="434" spans="1:8" hidden="1" x14ac:dyDescent="0.25">
      <c r="A434">
        <v>423</v>
      </c>
      <c r="B434" s="20" t="s">
        <v>11525</v>
      </c>
      <c r="C434" s="1" t="s">
        <v>8340</v>
      </c>
      <c r="D434" s="1" t="s">
        <v>8341</v>
      </c>
      <c r="E434" s="80">
        <v>43862</v>
      </c>
      <c r="F434" s="80">
        <v>43889</v>
      </c>
      <c r="G434" s="1" t="s">
        <v>11526</v>
      </c>
      <c r="H434" s="1">
        <f>+Temporalidad[[#This Row],[ID]]</f>
        <v>423</v>
      </c>
    </row>
    <row r="435" spans="1:8" hidden="1" x14ac:dyDescent="0.25">
      <c r="A435">
        <v>424</v>
      </c>
      <c r="B435" s="20" t="s">
        <v>11527</v>
      </c>
      <c r="C435" s="1" t="s">
        <v>8340</v>
      </c>
      <c r="D435" s="1" t="s">
        <v>8341</v>
      </c>
      <c r="E435" s="80">
        <v>43891</v>
      </c>
      <c r="F435" s="80">
        <v>43921</v>
      </c>
      <c r="G435" s="1" t="s">
        <v>11528</v>
      </c>
      <c r="H435" s="1">
        <f>+Temporalidad[[#This Row],[ID]]</f>
        <v>424</v>
      </c>
    </row>
    <row r="436" spans="1:8" hidden="1" x14ac:dyDescent="0.25">
      <c r="A436">
        <v>425</v>
      </c>
      <c r="B436" s="20" t="s">
        <v>11529</v>
      </c>
      <c r="C436" s="1" t="s">
        <v>8340</v>
      </c>
      <c r="D436" s="1" t="s">
        <v>8341</v>
      </c>
      <c r="E436" s="80">
        <v>43922</v>
      </c>
      <c r="F436" s="80">
        <v>43951</v>
      </c>
      <c r="G436" s="1" t="s">
        <v>11530</v>
      </c>
      <c r="H436" s="1">
        <f>+Temporalidad[[#This Row],[ID]]</f>
        <v>425</v>
      </c>
    </row>
    <row r="437" spans="1:8" hidden="1" x14ac:dyDescent="0.25">
      <c r="A437">
        <v>426</v>
      </c>
      <c r="B437" s="20" t="s">
        <v>11531</v>
      </c>
      <c r="C437" s="1" t="s">
        <v>8340</v>
      </c>
      <c r="D437" s="1" t="s">
        <v>8341</v>
      </c>
      <c r="E437" s="80">
        <v>43952</v>
      </c>
      <c r="F437" s="80">
        <v>43982</v>
      </c>
      <c r="G437" s="1" t="s">
        <v>11532</v>
      </c>
      <c r="H437" s="1">
        <f>+Temporalidad[[#This Row],[ID]]</f>
        <v>426</v>
      </c>
    </row>
    <row r="438" spans="1:8" hidden="1" x14ac:dyDescent="0.25">
      <c r="A438">
        <v>427</v>
      </c>
      <c r="B438" s="20" t="s">
        <v>11533</v>
      </c>
      <c r="C438" s="1" t="s">
        <v>8340</v>
      </c>
      <c r="D438" s="1" t="s">
        <v>8341</v>
      </c>
      <c r="E438" s="80">
        <v>43983</v>
      </c>
      <c r="F438" s="80">
        <v>44012</v>
      </c>
      <c r="G438" s="1" t="s">
        <v>11534</v>
      </c>
      <c r="H438" s="1">
        <f>+Temporalidad[[#This Row],[ID]]</f>
        <v>427</v>
      </c>
    </row>
    <row r="439" spans="1:8" hidden="1" x14ac:dyDescent="0.25">
      <c r="A439">
        <v>428</v>
      </c>
      <c r="B439" s="20" t="s">
        <v>11535</v>
      </c>
      <c r="C439" s="1" t="s">
        <v>8340</v>
      </c>
      <c r="D439" s="1" t="s">
        <v>8341</v>
      </c>
      <c r="E439" s="80">
        <v>44013</v>
      </c>
      <c r="F439" s="80">
        <v>44043</v>
      </c>
      <c r="G439" s="1" t="s">
        <v>11536</v>
      </c>
      <c r="H439" s="1">
        <f>+Temporalidad[[#This Row],[ID]]</f>
        <v>428</v>
      </c>
    </row>
    <row r="440" spans="1:8" hidden="1" x14ac:dyDescent="0.25">
      <c r="A440">
        <v>429</v>
      </c>
      <c r="B440" s="20" t="s">
        <v>11537</v>
      </c>
      <c r="C440" s="1" t="s">
        <v>8340</v>
      </c>
      <c r="D440" s="1" t="s">
        <v>8341</v>
      </c>
      <c r="E440" s="80">
        <v>44044</v>
      </c>
      <c r="F440" s="80">
        <v>44074</v>
      </c>
      <c r="G440" s="1" t="s">
        <v>11538</v>
      </c>
      <c r="H440" s="1">
        <f>+Temporalidad[[#This Row],[ID]]</f>
        <v>429</v>
      </c>
    </row>
    <row r="441" spans="1:8" hidden="1" x14ac:dyDescent="0.25">
      <c r="A441">
        <v>430</v>
      </c>
      <c r="B441" s="20" t="s">
        <v>11539</v>
      </c>
      <c r="C441" s="1" t="s">
        <v>8340</v>
      </c>
      <c r="D441" s="1" t="s">
        <v>8341</v>
      </c>
      <c r="E441" s="80">
        <v>44075</v>
      </c>
      <c r="F441" s="80">
        <v>44104</v>
      </c>
      <c r="G441" s="1" t="s">
        <v>11540</v>
      </c>
      <c r="H441" s="1">
        <f>+Temporalidad[[#This Row],[ID]]</f>
        <v>430</v>
      </c>
    </row>
    <row r="442" spans="1:8" hidden="1" x14ac:dyDescent="0.25">
      <c r="A442">
        <v>431</v>
      </c>
      <c r="B442" s="20" t="s">
        <v>11541</v>
      </c>
      <c r="C442" s="1" t="s">
        <v>8340</v>
      </c>
      <c r="D442" s="1" t="s">
        <v>8341</v>
      </c>
      <c r="E442" s="80">
        <v>44105</v>
      </c>
      <c r="F442" s="80">
        <v>44135</v>
      </c>
      <c r="G442" s="1" t="s">
        <v>11542</v>
      </c>
      <c r="H442" s="1">
        <f>+Temporalidad[[#This Row],[ID]]</f>
        <v>431</v>
      </c>
    </row>
    <row r="443" spans="1:8" hidden="1" x14ac:dyDescent="0.25">
      <c r="A443">
        <v>432</v>
      </c>
      <c r="B443" s="20" t="s">
        <v>11543</v>
      </c>
      <c r="C443" s="1" t="s">
        <v>8340</v>
      </c>
      <c r="D443" s="1" t="s">
        <v>8341</v>
      </c>
      <c r="E443" s="80">
        <v>44136</v>
      </c>
      <c r="F443" s="80">
        <v>44165</v>
      </c>
      <c r="G443" s="1" t="s">
        <v>11544</v>
      </c>
      <c r="H443" s="1">
        <f>+Temporalidad[[#This Row],[ID]]</f>
        <v>432</v>
      </c>
    </row>
    <row r="444" spans="1:8" hidden="1" x14ac:dyDescent="0.25">
      <c r="A444">
        <v>433</v>
      </c>
      <c r="B444" s="20" t="s">
        <v>11545</v>
      </c>
      <c r="C444" s="1" t="s">
        <v>8340</v>
      </c>
      <c r="D444" s="1" t="s">
        <v>8341</v>
      </c>
      <c r="E444" s="80">
        <v>44166</v>
      </c>
      <c r="F444" s="80">
        <v>44196</v>
      </c>
      <c r="G444" s="1" t="s">
        <v>11546</v>
      </c>
      <c r="H444" s="1">
        <f>+Temporalidad[[#This Row],[ID]]</f>
        <v>433</v>
      </c>
    </row>
    <row r="445" spans="1:8" hidden="1" x14ac:dyDescent="0.25">
      <c r="A445">
        <v>434</v>
      </c>
      <c r="B445" s="20" t="s">
        <v>11547</v>
      </c>
      <c r="C445" s="1" t="s">
        <v>8340</v>
      </c>
      <c r="D445" s="1" t="s">
        <v>8341</v>
      </c>
      <c r="E445" s="80">
        <v>44197</v>
      </c>
      <c r="F445" s="80">
        <v>44227</v>
      </c>
      <c r="G445" s="1" t="s">
        <v>11548</v>
      </c>
      <c r="H445" s="1">
        <f>+Temporalidad[[#This Row],[ID]]</f>
        <v>434</v>
      </c>
    </row>
    <row r="446" spans="1:8" hidden="1" x14ac:dyDescent="0.25">
      <c r="A446">
        <v>435</v>
      </c>
      <c r="B446" s="20" t="s">
        <v>11549</v>
      </c>
      <c r="C446" s="1" t="s">
        <v>8340</v>
      </c>
      <c r="D446" s="1" t="s">
        <v>8341</v>
      </c>
      <c r="E446" s="80">
        <v>44228</v>
      </c>
      <c r="F446" s="80">
        <v>44255</v>
      </c>
      <c r="G446" s="1" t="s">
        <v>11550</v>
      </c>
      <c r="H446" s="1">
        <f>+Temporalidad[[#This Row],[ID]]</f>
        <v>435</v>
      </c>
    </row>
    <row r="447" spans="1:8" hidden="1" x14ac:dyDescent="0.25">
      <c r="A447">
        <v>436</v>
      </c>
      <c r="B447" s="20" t="s">
        <v>11551</v>
      </c>
      <c r="C447" s="1" t="s">
        <v>8340</v>
      </c>
      <c r="D447" s="1" t="s">
        <v>8341</v>
      </c>
      <c r="E447" s="80">
        <v>44256</v>
      </c>
      <c r="F447" s="80">
        <v>44286</v>
      </c>
      <c r="G447" s="1" t="s">
        <v>11552</v>
      </c>
      <c r="H447" s="1">
        <f>+Temporalidad[[#This Row],[ID]]</f>
        <v>436</v>
      </c>
    </row>
    <row r="448" spans="1:8" hidden="1" x14ac:dyDescent="0.25">
      <c r="A448">
        <v>437</v>
      </c>
      <c r="B448" s="20" t="s">
        <v>11553</v>
      </c>
      <c r="C448" s="1" t="s">
        <v>8340</v>
      </c>
      <c r="D448" s="1" t="s">
        <v>8341</v>
      </c>
      <c r="E448" s="80">
        <v>44287</v>
      </c>
      <c r="F448" s="80">
        <v>44316</v>
      </c>
      <c r="G448" s="1" t="s">
        <v>11554</v>
      </c>
      <c r="H448" s="1">
        <f>+Temporalidad[[#This Row],[ID]]</f>
        <v>437</v>
      </c>
    </row>
    <row r="449" spans="1:8" hidden="1" x14ac:dyDescent="0.25">
      <c r="A449">
        <v>438</v>
      </c>
      <c r="B449" s="20" t="s">
        <v>11555</v>
      </c>
      <c r="C449" s="1" t="s">
        <v>8340</v>
      </c>
      <c r="D449" s="1" t="s">
        <v>8341</v>
      </c>
      <c r="E449" s="80">
        <v>44317</v>
      </c>
      <c r="F449" s="80">
        <v>44347</v>
      </c>
      <c r="G449" s="1" t="s">
        <v>11556</v>
      </c>
      <c r="H449" s="1">
        <f>+Temporalidad[[#This Row],[ID]]</f>
        <v>438</v>
      </c>
    </row>
    <row r="450" spans="1:8" hidden="1" x14ac:dyDescent="0.25">
      <c r="A450">
        <v>439</v>
      </c>
      <c r="B450" s="20" t="s">
        <v>11557</v>
      </c>
      <c r="C450" s="1" t="s">
        <v>8340</v>
      </c>
      <c r="D450" s="1" t="s">
        <v>8341</v>
      </c>
      <c r="E450" s="80">
        <v>44348</v>
      </c>
      <c r="F450" s="80">
        <v>44377</v>
      </c>
      <c r="G450" s="1" t="s">
        <v>11558</v>
      </c>
      <c r="H450" s="1">
        <f>+Temporalidad[[#This Row],[ID]]</f>
        <v>439</v>
      </c>
    </row>
    <row r="451" spans="1:8" hidden="1" x14ac:dyDescent="0.25">
      <c r="A451">
        <v>440</v>
      </c>
      <c r="B451" s="20" t="s">
        <v>11559</v>
      </c>
      <c r="C451" s="1" t="s">
        <v>8340</v>
      </c>
      <c r="D451" s="1" t="s">
        <v>8341</v>
      </c>
      <c r="E451" s="80">
        <v>44378</v>
      </c>
      <c r="F451" s="80">
        <v>44408</v>
      </c>
      <c r="G451" s="1" t="s">
        <v>11560</v>
      </c>
      <c r="H451" s="1">
        <f>+Temporalidad[[#This Row],[ID]]</f>
        <v>440</v>
      </c>
    </row>
    <row r="452" spans="1:8" hidden="1" x14ac:dyDescent="0.25">
      <c r="A452">
        <v>441</v>
      </c>
      <c r="B452" s="20" t="s">
        <v>11561</v>
      </c>
      <c r="C452" s="1" t="s">
        <v>8340</v>
      </c>
      <c r="D452" s="1" t="s">
        <v>8341</v>
      </c>
      <c r="E452" s="80">
        <v>44409</v>
      </c>
      <c r="F452" s="80">
        <v>44439</v>
      </c>
      <c r="G452" s="1" t="s">
        <v>11562</v>
      </c>
      <c r="H452" s="1">
        <f>+Temporalidad[[#This Row],[ID]]</f>
        <v>441</v>
      </c>
    </row>
    <row r="453" spans="1:8" hidden="1" x14ac:dyDescent="0.25">
      <c r="A453">
        <v>442</v>
      </c>
      <c r="B453" s="20" t="s">
        <v>11563</v>
      </c>
      <c r="C453" s="1" t="s">
        <v>8340</v>
      </c>
      <c r="D453" s="1" t="s">
        <v>8341</v>
      </c>
      <c r="E453" s="80">
        <v>44440</v>
      </c>
      <c r="F453" s="80">
        <v>44469</v>
      </c>
      <c r="G453" s="1" t="s">
        <v>11564</v>
      </c>
      <c r="H453" s="1">
        <f>+Temporalidad[[#This Row],[ID]]</f>
        <v>442</v>
      </c>
    </row>
    <row r="454" spans="1:8" hidden="1" x14ac:dyDescent="0.25">
      <c r="A454">
        <v>443</v>
      </c>
      <c r="B454" s="20" t="s">
        <v>11565</v>
      </c>
      <c r="C454" s="1" t="s">
        <v>8340</v>
      </c>
      <c r="D454" s="1" t="s">
        <v>8341</v>
      </c>
      <c r="E454" s="80">
        <v>44470</v>
      </c>
      <c r="F454" s="80">
        <v>44500</v>
      </c>
      <c r="G454" s="1" t="s">
        <v>11566</v>
      </c>
      <c r="H454" s="1">
        <f>+Temporalidad[[#This Row],[ID]]</f>
        <v>443</v>
      </c>
    </row>
    <row r="455" spans="1:8" hidden="1" x14ac:dyDescent="0.25">
      <c r="A455">
        <v>444</v>
      </c>
      <c r="B455" s="20" t="s">
        <v>11567</v>
      </c>
      <c r="C455" s="1" t="s">
        <v>8340</v>
      </c>
      <c r="D455" s="1" t="s">
        <v>8341</v>
      </c>
      <c r="E455" s="80">
        <v>44501</v>
      </c>
      <c r="F455" s="80">
        <v>44530</v>
      </c>
      <c r="G455" s="1" t="s">
        <v>11568</v>
      </c>
      <c r="H455" s="1">
        <f>+Temporalidad[[#This Row],[ID]]</f>
        <v>444</v>
      </c>
    </row>
    <row r="456" spans="1:8" hidden="1" x14ac:dyDescent="0.25">
      <c r="A456">
        <v>445</v>
      </c>
      <c r="B456" s="20" t="s">
        <v>11569</v>
      </c>
      <c r="C456" s="1" t="s">
        <v>8340</v>
      </c>
      <c r="D456" s="1" t="s">
        <v>8341</v>
      </c>
      <c r="E456" s="80">
        <v>44531</v>
      </c>
      <c r="F456" s="80">
        <v>44561</v>
      </c>
      <c r="G456" s="1" t="s">
        <v>11570</v>
      </c>
      <c r="H456" s="1">
        <f>+Temporalidad[[#This Row],[ID]]</f>
        <v>445</v>
      </c>
    </row>
    <row r="457" spans="1:8" hidden="1" x14ac:dyDescent="0.25">
      <c r="A457">
        <v>446</v>
      </c>
      <c r="B457" s="20" t="s">
        <v>11571</v>
      </c>
      <c r="C457" s="1" t="s">
        <v>8340</v>
      </c>
      <c r="D457" s="1" t="s">
        <v>8341</v>
      </c>
      <c r="E457" s="80">
        <v>44562</v>
      </c>
      <c r="F457" s="80">
        <v>44592</v>
      </c>
      <c r="G457" s="1" t="s">
        <v>11572</v>
      </c>
      <c r="H457" s="1">
        <f>+Temporalidad[[#This Row],[ID]]</f>
        <v>446</v>
      </c>
    </row>
    <row r="458" spans="1:8" hidden="1" x14ac:dyDescent="0.25">
      <c r="A458">
        <v>447</v>
      </c>
      <c r="B458" s="20" t="s">
        <v>11573</v>
      </c>
      <c r="C458" s="1" t="s">
        <v>8340</v>
      </c>
      <c r="D458" s="1" t="s">
        <v>8341</v>
      </c>
      <c r="E458" s="80">
        <v>44593</v>
      </c>
      <c r="F458" s="80">
        <v>44620</v>
      </c>
      <c r="G458" s="1" t="s">
        <v>11574</v>
      </c>
      <c r="H458" s="1">
        <f>+Temporalidad[[#This Row],[ID]]</f>
        <v>447</v>
      </c>
    </row>
    <row r="459" spans="1:8" hidden="1" x14ac:dyDescent="0.25">
      <c r="A459">
        <v>448</v>
      </c>
      <c r="B459" s="20" t="s">
        <v>11575</v>
      </c>
      <c r="C459" s="1" t="s">
        <v>8340</v>
      </c>
      <c r="D459" s="1" t="s">
        <v>8341</v>
      </c>
      <c r="E459" s="80">
        <v>44621</v>
      </c>
      <c r="F459" s="80">
        <v>44651</v>
      </c>
      <c r="G459" s="1" t="s">
        <v>11576</v>
      </c>
      <c r="H459" s="1">
        <f>+Temporalidad[[#This Row],[ID]]</f>
        <v>448</v>
      </c>
    </row>
    <row r="460" spans="1:8" hidden="1" x14ac:dyDescent="0.25">
      <c r="A460">
        <v>449</v>
      </c>
      <c r="B460" s="20" t="s">
        <v>11577</v>
      </c>
      <c r="C460" s="1" t="s">
        <v>8340</v>
      </c>
      <c r="D460" s="1" t="s">
        <v>8341</v>
      </c>
      <c r="E460" s="80">
        <v>44652</v>
      </c>
      <c r="F460" s="80">
        <v>44681</v>
      </c>
      <c r="G460" s="1" t="s">
        <v>11578</v>
      </c>
      <c r="H460" s="1">
        <f>+Temporalidad[[#This Row],[ID]]</f>
        <v>449</v>
      </c>
    </row>
    <row r="461" spans="1:8" hidden="1" x14ac:dyDescent="0.25">
      <c r="A461">
        <v>450</v>
      </c>
      <c r="B461" s="20" t="s">
        <v>11579</v>
      </c>
      <c r="C461" s="1" t="s">
        <v>8340</v>
      </c>
      <c r="D461" s="1" t="s">
        <v>8341</v>
      </c>
      <c r="E461" s="80">
        <v>44682</v>
      </c>
      <c r="F461" s="80">
        <v>44712</v>
      </c>
      <c r="G461" s="1" t="s">
        <v>11580</v>
      </c>
      <c r="H461" s="1">
        <f>+Temporalidad[[#This Row],[ID]]</f>
        <v>450</v>
      </c>
    </row>
    <row r="462" spans="1:8" hidden="1" x14ac:dyDescent="0.25">
      <c r="A462">
        <v>451</v>
      </c>
      <c r="B462" s="20" t="s">
        <v>11581</v>
      </c>
      <c r="C462" s="1" t="s">
        <v>8340</v>
      </c>
      <c r="D462" s="1" t="s">
        <v>8341</v>
      </c>
      <c r="E462" s="80">
        <v>44713</v>
      </c>
      <c r="F462" s="80">
        <v>44742</v>
      </c>
      <c r="G462" s="1" t="s">
        <v>11582</v>
      </c>
      <c r="H462" s="1">
        <f>+Temporalidad[[#This Row],[ID]]</f>
        <v>451</v>
      </c>
    </row>
    <row r="463" spans="1:8" hidden="1" x14ac:dyDescent="0.25">
      <c r="A463">
        <v>452</v>
      </c>
      <c r="B463" s="20" t="s">
        <v>11583</v>
      </c>
      <c r="C463" s="1" t="s">
        <v>8340</v>
      </c>
      <c r="D463" s="1" t="s">
        <v>8341</v>
      </c>
      <c r="E463" s="80">
        <v>44743</v>
      </c>
      <c r="F463" s="80">
        <v>44773</v>
      </c>
      <c r="G463" s="1" t="s">
        <v>11584</v>
      </c>
      <c r="H463" s="1">
        <f>+Temporalidad[[#This Row],[ID]]</f>
        <v>452</v>
      </c>
    </row>
    <row r="464" spans="1:8" hidden="1" x14ac:dyDescent="0.25">
      <c r="A464">
        <v>453</v>
      </c>
      <c r="B464" s="20" t="s">
        <v>11585</v>
      </c>
      <c r="C464" s="1" t="s">
        <v>8340</v>
      </c>
      <c r="D464" s="1" t="s">
        <v>8341</v>
      </c>
      <c r="E464" s="80">
        <v>44774</v>
      </c>
      <c r="F464" s="80">
        <v>44804</v>
      </c>
      <c r="G464" s="1" t="s">
        <v>11586</v>
      </c>
      <c r="H464" s="1">
        <f>+Temporalidad[[#This Row],[ID]]</f>
        <v>453</v>
      </c>
    </row>
    <row r="465" spans="1:8" hidden="1" x14ac:dyDescent="0.25">
      <c r="A465">
        <v>454</v>
      </c>
      <c r="B465" s="20" t="s">
        <v>11587</v>
      </c>
      <c r="C465" s="1" t="s">
        <v>8340</v>
      </c>
      <c r="D465" s="1" t="s">
        <v>8341</v>
      </c>
      <c r="E465" s="80">
        <v>44805</v>
      </c>
      <c r="F465" s="80">
        <v>44834</v>
      </c>
      <c r="G465" s="1" t="s">
        <v>11588</v>
      </c>
      <c r="H465" s="1">
        <f>+Temporalidad[[#This Row],[ID]]</f>
        <v>454</v>
      </c>
    </row>
    <row r="466" spans="1:8" hidden="1" x14ac:dyDescent="0.25">
      <c r="A466">
        <v>455</v>
      </c>
      <c r="B466" s="20" t="s">
        <v>11589</v>
      </c>
      <c r="C466" s="1" t="s">
        <v>8340</v>
      </c>
      <c r="D466" s="1" t="s">
        <v>8341</v>
      </c>
      <c r="E466" s="80">
        <v>44835</v>
      </c>
      <c r="F466" s="80">
        <v>44865</v>
      </c>
      <c r="G466" s="1" t="s">
        <v>11590</v>
      </c>
      <c r="H466" s="1">
        <f>+Temporalidad[[#This Row],[ID]]</f>
        <v>455</v>
      </c>
    </row>
    <row r="467" spans="1:8" hidden="1" x14ac:dyDescent="0.25">
      <c r="A467">
        <v>456</v>
      </c>
      <c r="B467" s="20" t="s">
        <v>11591</v>
      </c>
      <c r="C467" s="1" t="s">
        <v>8340</v>
      </c>
      <c r="D467" s="1" t="s">
        <v>8341</v>
      </c>
      <c r="E467" s="80">
        <v>44866</v>
      </c>
      <c r="F467" s="80">
        <v>44895</v>
      </c>
      <c r="G467" s="1" t="s">
        <v>11592</v>
      </c>
      <c r="H467" s="1">
        <f>+Temporalidad[[#This Row],[ID]]</f>
        <v>456</v>
      </c>
    </row>
    <row r="468" spans="1:8" hidden="1" x14ac:dyDescent="0.25">
      <c r="A468">
        <v>457</v>
      </c>
      <c r="B468" s="20" t="s">
        <v>11593</v>
      </c>
      <c r="C468" s="1" t="s">
        <v>8340</v>
      </c>
      <c r="D468" s="1" t="s">
        <v>8341</v>
      </c>
      <c r="E468" s="80">
        <v>44896</v>
      </c>
      <c r="F468" s="80">
        <v>44926</v>
      </c>
      <c r="G468" s="1" t="s">
        <v>11594</v>
      </c>
      <c r="H468" s="1">
        <f>+Temporalidad[[#This Row],[ID]]</f>
        <v>457</v>
      </c>
    </row>
    <row r="469" spans="1:8" hidden="1" x14ac:dyDescent="0.25">
      <c r="A469">
        <v>458</v>
      </c>
      <c r="B469" s="20" t="s">
        <v>11595</v>
      </c>
      <c r="C469" s="1" t="s">
        <v>8340</v>
      </c>
      <c r="D469" s="1" t="s">
        <v>8341</v>
      </c>
      <c r="E469" s="80">
        <v>44927</v>
      </c>
      <c r="F469" s="80">
        <v>44957</v>
      </c>
      <c r="G469" s="1" t="s">
        <v>11596</v>
      </c>
      <c r="H469" s="1">
        <f>+Temporalidad[[#This Row],[ID]]</f>
        <v>458</v>
      </c>
    </row>
    <row r="470" spans="1:8" hidden="1" x14ac:dyDescent="0.25">
      <c r="A470">
        <v>459</v>
      </c>
      <c r="B470" s="20" t="s">
        <v>11597</v>
      </c>
      <c r="C470" s="1" t="s">
        <v>8340</v>
      </c>
      <c r="D470" s="1" t="s">
        <v>8341</v>
      </c>
      <c r="E470" s="80">
        <v>44958</v>
      </c>
      <c r="F470" s="80">
        <v>44985</v>
      </c>
      <c r="G470" s="1" t="s">
        <v>11598</v>
      </c>
      <c r="H470" s="1">
        <f>+Temporalidad[[#This Row],[ID]]</f>
        <v>459</v>
      </c>
    </row>
    <row r="471" spans="1:8" hidden="1" x14ac:dyDescent="0.25">
      <c r="A471">
        <v>460</v>
      </c>
      <c r="B471" s="20" t="s">
        <v>11599</v>
      </c>
      <c r="C471" s="1" t="s">
        <v>8340</v>
      </c>
      <c r="D471" s="1" t="s">
        <v>8341</v>
      </c>
      <c r="E471" s="80">
        <v>44986</v>
      </c>
      <c r="F471" s="80">
        <v>45016</v>
      </c>
      <c r="G471" s="1" t="s">
        <v>11600</v>
      </c>
      <c r="H471" s="1">
        <f>+Temporalidad[[#This Row],[ID]]</f>
        <v>460</v>
      </c>
    </row>
    <row r="472" spans="1:8" hidden="1" x14ac:dyDescent="0.25">
      <c r="A472">
        <v>461</v>
      </c>
      <c r="B472" s="20" t="s">
        <v>11601</v>
      </c>
      <c r="C472" s="1" t="s">
        <v>8340</v>
      </c>
      <c r="D472" s="1" t="s">
        <v>8341</v>
      </c>
      <c r="E472" s="80">
        <v>45017</v>
      </c>
      <c r="F472" s="80">
        <v>45046</v>
      </c>
      <c r="G472" s="1" t="s">
        <v>11602</v>
      </c>
      <c r="H472" s="1">
        <f>+Temporalidad[[#This Row],[ID]]</f>
        <v>461</v>
      </c>
    </row>
    <row r="473" spans="1:8" hidden="1" x14ac:dyDescent="0.25">
      <c r="A473">
        <v>462</v>
      </c>
      <c r="B473" s="20" t="s">
        <v>11603</v>
      </c>
      <c r="C473" s="1" t="s">
        <v>8340</v>
      </c>
      <c r="D473" s="1" t="s">
        <v>8341</v>
      </c>
      <c r="E473" s="80">
        <v>45047</v>
      </c>
      <c r="F473" s="80">
        <v>45077</v>
      </c>
      <c r="G473" s="1" t="s">
        <v>11604</v>
      </c>
      <c r="H473" s="1">
        <f>+Temporalidad[[#This Row],[ID]]</f>
        <v>462</v>
      </c>
    </row>
    <row r="474" spans="1:8" hidden="1" x14ac:dyDescent="0.25">
      <c r="A474">
        <v>463</v>
      </c>
      <c r="B474" s="20" t="s">
        <v>11605</v>
      </c>
      <c r="C474" s="1" t="s">
        <v>8340</v>
      </c>
      <c r="D474" s="1" t="s">
        <v>8341</v>
      </c>
      <c r="E474" s="80">
        <v>45078</v>
      </c>
      <c r="F474" s="80">
        <v>45107</v>
      </c>
      <c r="G474" s="1" t="s">
        <v>11606</v>
      </c>
      <c r="H474" s="1">
        <f>+Temporalidad[[#This Row],[ID]]</f>
        <v>463</v>
      </c>
    </row>
    <row r="475" spans="1:8" hidden="1" x14ac:dyDescent="0.25">
      <c r="A475">
        <v>464</v>
      </c>
      <c r="B475" s="20" t="s">
        <v>11607</v>
      </c>
      <c r="C475" s="1" t="s">
        <v>8340</v>
      </c>
      <c r="D475" s="1" t="s">
        <v>8341</v>
      </c>
      <c r="E475" s="80">
        <v>45108</v>
      </c>
      <c r="F475" s="80">
        <v>45138</v>
      </c>
      <c r="G475" s="1" t="s">
        <v>11608</v>
      </c>
      <c r="H475" s="1">
        <f>+Temporalidad[[#This Row],[ID]]</f>
        <v>464</v>
      </c>
    </row>
    <row r="476" spans="1:8" hidden="1" x14ac:dyDescent="0.25">
      <c r="A476">
        <v>465</v>
      </c>
      <c r="B476" s="20" t="s">
        <v>11609</v>
      </c>
      <c r="C476" s="1" t="s">
        <v>8340</v>
      </c>
      <c r="D476" s="1" t="s">
        <v>8341</v>
      </c>
      <c r="E476" s="80">
        <v>45139</v>
      </c>
      <c r="F476" s="80">
        <v>45169</v>
      </c>
      <c r="G476" s="1" t="s">
        <v>11610</v>
      </c>
      <c r="H476" s="1">
        <f>+Temporalidad[[#This Row],[ID]]</f>
        <v>465</v>
      </c>
    </row>
    <row r="477" spans="1:8" hidden="1" x14ac:dyDescent="0.25">
      <c r="A477">
        <v>466</v>
      </c>
      <c r="B477" s="20" t="s">
        <v>11611</v>
      </c>
      <c r="C477" s="1" t="s">
        <v>8340</v>
      </c>
      <c r="D477" s="1" t="s">
        <v>8341</v>
      </c>
      <c r="E477" s="80">
        <v>45170</v>
      </c>
      <c r="F477" s="80">
        <v>45199</v>
      </c>
      <c r="G477" s="1" t="s">
        <v>11612</v>
      </c>
      <c r="H477" s="1">
        <f>+Temporalidad[[#This Row],[ID]]</f>
        <v>466</v>
      </c>
    </row>
    <row r="478" spans="1:8" hidden="1" x14ac:dyDescent="0.25">
      <c r="A478">
        <v>467</v>
      </c>
      <c r="B478" s="20" t="s">
        <v>11613</v>
      </c>
      <c r="C478" s="1" t="s">
        <v>8340</v>
      </c>
      <c r="D478" s="1" t="s">
        <v>8341</v>
      </c>
      <c r="E478" s="80">
        <v>45200</v>
      </c>
      <c r="F478" s="80">
        <v>45230</v>
      </c>
      <c r="G478" s="1" t="s">
        <v>11614</v>
      </c>
      <c r="H478" s="1">
        <f>+Temporalidad[[#This Row],[ID]]</f>
        <v>467</v>
      </c>
    </row>
    <row r="479" spans="1:8" hidden="1" x14ac:dyDescent="0.25">
      <c r="A479">
        <v>468</v>
      </c>
      <c r="B479" s="20" t="s">
        <v>11615</v>
      </c>
      <c r="C479" s="1" t="s">
        <v>8340</v>
      </c>
      <c r="D479" s="1" t="s">
        <v>8341</v>
      </c>
      <c r="E479" s="80">
        <v>45231</v>
      </c>
      <c r="F479" s="80">
        <v>45260</v>
      </c>
      <c r="G479" s="1" t="s">
        <v>11616</v>
      </c>
      <c r="H479" s="1">
        <f>+Temporalidad[[#This Row],[ID]]</f>
        <v>468</v>
      </c>
    </row>
    <row r="480" spans="1:8" hidden="1" x14ac:dyDescent="0.25">
      <c r="A480">
        <v>469</v>
      </c>
      <c r="B480" s="20" t="s">
        <v>11617</v>
      </c>
      <c r="C480" s="1" t="s">
        <v>8340</v>
      </c>
      <c r="D480" s="1" t="s">
        <v>8341</v>
      </c>
      <c r="E480" s="80">
        <v>45261</v>
      </c>
      <c r="F480" s="80">
        <v>45291</v>
      </c>
      <c r="G480" s="1" t="s">
        <v>11618</v>
      </c>
      <c r="H480" s="1">
        <f>+Temporalidad[[#This Row],[ID]]</f>
        <v>469</v>
      </c>
    </row>
    <row r="481" spans="1:8" hidden="1" x14ac:dyDescent="0.25">
      <c r="A481">
        <v>470</v>
      </c>
      <c r="B481" s="20" t="s">
        <v>11619</v>
      </c>
      <c r="C481" s="1" t="s">
        <v>8340</v>
      </c>
      <c r="D481" s="1" t="s">
        <v>8341</v>
      </c>
      <c r="E481" s="80">
        <v>45292</v>
      </c>
      <c r="F481" s="80">
        <v>45322</v>
      </c>
      <c r="G481" s="1" t="s">
        <v>11620</v>
      </c>
      <c r="H481" s="1">
        <f>+Temporalidad[[#This Row],[ID]]</f>
        <v>470</v>
      </c>
    </row>
    <row r="482" spans="1:8" hidden="1" x14ac:dyDescent="0.25">
      <c r="A482">
        <v>471</v>
      </c>
      <c r="B482" s="20" t="s">
        <v>11621</v>
      </c>
      <c r="C482" s="1" t="s">
        <v>8340</v>
      </c>
      <c r="D482" s="1" t="s">
        <v>8341</v>
      </c>
      <c r="E482" s="80">
        <v>45323</v>
      </c>
      <c r="F482" s="80">
        <v>45350</v>
      </c>
      <c r="G482" s="1" t="s">
        <v>11622</v>
      </c>
      <c r="H482" s="1">
        <f>+Temporalidad[[#This Row],[ID]]</f>
        <v>471</v>
      </c>
    </row>
    <row r="483" spans="1:8" hidden="1" x14ac:dyDescent="0.25">
      <c r="A483">
        <v>472</v>
      </c>
      <c r="B483" s="20" t="s">
        <v>11623</v>
      </c>
      <c r="C483" s="1" t="s">
        <v>8340</v>
      </c>
      <c r="D483" s="1" t="s">
        <v>8341</v>
      </c>
      <c r="E483" s="80">
        <v>45352</v>
      </c>
      <c r="F483" s="80">
        <v>45382</v>
      </c>
      <c r="G483" s="1" t="s">
        <v>11624</v>
      </c>
      <c r="H483" s="1">
        <f>+Temporalidad[[#This Row],[ID]]</f>
        <v>472</v>
      </c>
    </row>
    <row r="484" spans="1:8" hidden="1" x14ac:dyDescent="0.25">
      <c r="A484">
        <v>473</v>
      </c>
      <c r="B484" s="20" t="s">
        <v>11625</v>
      </c>
      <c r="C484" s="1" t="s">
        <v>8340</v>
      </c>
      <c r="D484" s="1" t="s">
        <v>8341</v>
      </c>
      <c r="E484" s="80">
        <v>45383</v>
      </c>
      <c r="F484" s="80">
        <v>45412</v>
      </c>
      <c r="G484" s="1" t="s">
        <v>11626</v>
      </c>
      <c r="H484" s="1">
        <f>+Temporalidad[[#This Row],[ID]]</f>
        <v>473</v>
      </c>
    </row>
    <row r="485" spans="1:8" hidden="1" x14ac:dyDescent="0.25">
      <c r="A485">
        <v>474</v>
      </c>
      <c r="B485" s="20" t="s">
        <v>11627</v>
      </c>
      <c r="C485" s="1" t="s">
        <v>8340</v>
      </c>
      <c r="D485" s="1" t="s">
        <v>8341</v>
      </c>
      <c r="E485" s="80">
        <v>45413</v>
      </c>
      <c r="F485" s="80">
        <v>45443</v>
      </c>
      <c r="G485" s="1" t="s">
        <v>11628</v>
      </c>
      <c r="H485" s="1">
        <f>+Temporalidad[[#This Row],[ID]]</f>
        <v>474</v>
      </c>
    </row>
    <row r="486" spans="1:8" hidden="1" x14ac:dyDescent="0.25">
      <c r="A486">
        <v>475</v>
      </c>
      <c r="B486" s="20" t="s">
        <v>11629</v>
      </c>
      <c r="C486" s="1" t="s">
        <v>8340</v>
      </c>
      <c r="D486" s="1" t="s">
        <v>8341</v>
      </c>
      <c r="E486" s="80">
        <v>45444</v>
      </c>
      <c r="F486" s="80">
        <v>45473</v>
      </c>
      <c r="G486" s="1" t="s">
        <v>11630</v>
      </c>
      <c r="H486" s="1">
        <f>+Temporalidad[[#This Row],[ID]]</f>
        <v>475</v>
      </c>
    </row>
    <row r="487" spans="1:8" hidden="1" x14ac:dyDescent="0.25">
      <c r="A487">
        <v>476</v>
      </c>
      <c r="B487" s="20" t="s">
        <v>11631</v>
      </c>
      <c r="C487" s="1" t="s">
        <v>8340</v>
      </c>
      <c r="D487" s="1" t="s">
        <v>8341</v>
      </c>
      <c r="E487" s="80">
        <v>45474</v>
      </c>
      <c r="F487" s="80">
        <v>45504</v>
      </c>
      <c r="G487" s="1" t="s">
        <v>11632</v>
      </c>
      <c r="H487" s="1">
        <f>+Temporalidad[[#This Row],[ID]]</f>
        <v>476</v>
      </c>
    </row>
    <row r="488" spans="1:8" hidden="1" x14ac:dyDescent="0.25">
      <c r="A488">
        <v>477</v>
      </c>
      <c r="B488" s="20" t="s">
        <v>11633</v>
      </c>
      <c r="C488" s="1" t="s">
        <v>8340</v>
      </c>
      <c r="D488" s="1" t="s">
        <v>8341</v>
      </c>
      <c r="E488" s="80">
        <v>45505</v>
      </c>
      <c r="F488" s="80">
        <v>45535</v>
      </c>
      <c r="G488" s="1" t="s">
        <v>11634</v>
      </c>
      <c r="H488" s="1">
        <f>+Temporalidad[[#This Row],[ID]]</f>
        <v>477</v>
      </c>
    </row>
    <row r="489" spans="1:8" hidden="1" x14ac:dyDescent="0.25">
      <c r="A489">
        <v>478</v>
      </c>
      <c r="B489" s="20" t="s">
        <v>11635</v>
      </c>
      <c r="C489" s="1" t="s">
        <v>8340</v>
      </c>
      <c r="D489" s="1" t="s">
        <v>8341</v>
      </c>
      <c r="E489" s="80">
        <v>45536</v>
      </c>
      <c r="F489" s="80">
        <v>45565</v>
      </c>
      <c r="G489" s="1" t="s">
        <v>11636</v>
      </c>
      <c r="H489" s="1">
        <f>+Temporalidad[[#This Row],[ID]]</f>
        <v>478</v>
      </c>
    </row>
    <row r="490" spans="1:8" hidden="1" x14ac:dyDescent="0.25">
      <c r="A490">
        <v>479</v>
      </c>
      <c r="B490" s="20" t="s">
        <v>11637</v>
      </c>
      <c r="C490" s="1" t="s">
        <v>8340</v>
      </c>
      <c r="D490" s="1" t="s">
        <v>8341</v>
      </c>
      <c r="E490" s="80">
        <v>45566</v>
      </c>
      <c r="F490" s="80">
        <v>45596</v>
      </c>
      <c r="G490" s="1" t="s">
        <v>11638</v>
      </c>
      <c r="H490" s="1">
        <f>+Temporalidad[[#This Row],[ID]]</f>
        <v>479</v>
      </c>
    </row>
    <row r="491" spans="1:8" hidden="1" x14ac:dyDescent="0.25">
      <c r="A491">
        <v>480</v>
      </c>
      <c r="B491" s="20" t="s">
        <v>11639</v>
      </c>
      <c r="C491" s="1" t="s">
        <v>8340</v>
      </c>
      <c r="D491" s="1" t="s">
        <v>8341</v>
      </c>
      <c r="E491" s="80">
        <v>45597</v>
      </c>
      <c r="F491" s="80">
        <v>45626</v>
      </c>
      <c r="G491" s="1" t="s">
        <v>11640</v>
      </c>
      <c r="H491" s="1">
        <f>+Temporalidad[[#This Row],[ID]]</f>
        <v>480</v>
      </c>
    </row>
    <row r="492" spans="1:8" hidden="1" x14ac:dyDescent="0.25">
      <c r="A492">
        <v>481</v>
      </c>
      <c r="B492" s="20" t="s">
        <v>11641</v>
      </c>
      <c r="C492" s="1" t="s">
        <v>8340</v>
      </c>
      <c r="D492" s="1" t="s">
        <v>8341</v>
      </c>
      <c r="E492" s="80">
        <v>45627</v>
      </c>
      <c r="F492" s="80">
        <v>45657</v>
      </c>
      <c r="G492" s="1" t="s">
        <v>11642</v>
      </c>
      <c r="H492" s="1">
        <f>+Temporalidad[[#This Row],[ID]]</f>
        <v>481</v>
      </c>
    </row>
    <row r="493" spans="1:8" hidden="1" x14ac:dyDescent="0.25">
      <c r="A493">
        <v>482</v>
      </c>
      <c r="B493" s="20" t="s">
        <v>11643</v>
      </c>
      <c r="C493" s="1" t="s">
        <v>8340</v>
      </c>
      <c r="D493" s="1" t="s">
        <v>8341</v>
      </c>
      <c r="E493" s="80">
        <v>45658</v>
      </c>
      <c r="F493" s="80">
        <v>45688</v>
      </c>
      <c r="G493" s="1" t="s">
        <v>11644</v>
      </c>
      <c r="H493" s="1">
        <f>+Temporalidad[[#This Row],[ID]]</f>
        <v>482</v>
      </c>
    </row>
    <row r="494" spans="1:8" hidden="1" x14ac:dyDescent="0.25">
      <c r="A494">
        <v>483</v>
      </c>
      <c r="B494" s="20" t="s">
        <v>11645</v>
      </c>
      <c r="C494" s="1" t="s">
        <v>8340</v>
      </c>
      <c r="D494" s="1" t="s">
        <v>8341</v>
      </c>
      <c r="E494" s="80">
        <v>45689</v>
      </c>
      <c r="F494" s="80">
        <v>45716</v>
      </c>
      <c r="G494" s="1" t="s">
        <v>11646</v>
      </c>
      <c r="H494" s="1">
        <f>+Temporalidad[[#This Row],[ID]]</f>
        <v>483</v>
      </c>
    </row>
    <row r="495" spans="1:8" hidden="1" x14ac:dyDescent="0.25">
      <c r="A495">
        <v>484</v>
      </c>
      <c r="B495" s="20" t="s">
        <v>11647</v>
      </c>
      <c r="C495" s="1" t="s">
        <v>8340</v>
      </c>
      <c r="D495" s="1" t="s">
        <v>8341</v>
      </c>
      <c r="E495" s="80">
        <v>45717</v>
      </c>
      <c r="F495" s="80">
        <v>45747</v>
      </c>
      <c r="G495" s="1" t="s">
        <v>11648</v>
      </c>
      <c r="H495" s="1">
        <f>+Temporalidad[[#This Row],[ID]]</f>
        <v>484</v>
      </c>
    </row>
    <row r="496" spans="1:8" hidden="1" x14ac:dyDescent="0.25">
      <c r="A496">
        <v>485</v>
      </c>
      <c r="B496" s="20" t="s">
        <v>11649</v>
      </c>
      <c r="C496" s="1" t="s">
        <v>8340</v>
      </c>
      <c r="D496" s="1" t="s">
        <v>8341</v>
      </c>
      <c r="E496" s="80">
        <v>45748</v>
      </c>
      <c r="F496" s="80">
        <v>45777</v>
      </c>
      <c r="G496" s="1" t="s">
        <v>11650</v>
      </c>
      <c r="H496" s="1">
        <f>+Temporalidad[[#This Row],[ID]]</f>
        <v>485</v>
      </c>
    </row>
    <row r="497" spans="1:8" hidden="1" x14ac:dyDescent="0.25">
      <c r="A497">
        <v>486</v>
      </c>
      <c r="B497" s="20" t="s">
        <v>11651</v>
      </c>
      <c r="C497" s="1" t="s">
        <v>8340</v>
      </c>
      <c r="D497" s="1" t="s">
        <v>8341</v>
      </c>
      <c r="E497" s="80">
        <v>45778</v>
      </c>
      <c r="F497" s="80">
        <v>45808</v>
      </c>
      <c r="G497" s="1" t="s">
        <v>11652</v>
      </c>
      <c r="H497" s="1">
        <f>+Temporalidad[[#This Row],[ID]]</f>
        <v>486</v>
      </c>
    </row>
    <row r="498" spans="1:8" hidden="1" x14ac:dyDescent="0.25">
      <c r="A498">
        <v>487</v>
      </c>
      <c r="B498" s="20" t="s">
        <v>11653</v>
      </c>
      <c r="C498" s="1" t="s">
        <v>8340</v>
      </c>
      <c r="D498" s="1" t="s">
        <v>8341</v>
      </c>
      <c r="E498" s="80">
        <v>45809</v>
      </c>
      <c r="F498" s="80">
        <v>45838</v>
      </c>
      <c r="G498" s="1" t="s">
        <v>11654</v>
      </c>
      <c r="H498" s="1">
        <f>+Temporalidad[[#This Row],[ID]]</f>
        <v>487</v>
      </c>
    </row>
    <row r="499" spans="1:8" hidden="1" x14ac:dyDescent="0.25">
      <c r="A499">
        <v>488</v>
      </c>
      <c r="B499" s="20" t="s">
        <v>11655</v>
      </c>
      <c r="C499" s="1" t="s">
        <v>8340</v>
      </c>
      <c r="D499" s="1" t="s">
        <v>8341</v>
      </c>
      <c r="E499" s="80">
        <v>45839</v>
      </c>
      <c r="F499" s="80">
        <v>45869</v>
      </c>
      <c r="G499" s="1" t="s">
        <v>11656</v>
      </c>
      <c r="H499" s="1">
        <f>+Temporalidad[[#This Row],[ID]]</f>
        <v>488</v>
      </c>
    </row>
    <row r="500" spans="1:8" hidden="1" x14ac:dyDescent="0.25">
      <c r="A500">
        <v>489</v>
      </c>
      <c r="B500" s="20" t="s">
        <v>11657</v>
      </c>
      <c r="C500" s="1" t="s">
        <v>8340</v>
      </c>
      <c r="D500" s="1" t="s">
        <v>8341</v>
      </c>
      <c r="E500" s="80">
        <v>45870</v>
      </c>
      <c r="F500" s="80">
        <v>45900</v>
      </c>
      <c r="G500" s="1" t="s">
        <v>11658</v>
      </c>
      <c r="H500" s="1">
        <f>+Temporalidad[[#This Row],[ID]]</f>
        <v>489</v>
      </c>
    </row>
    <row r="501" spans="1:8" hidden="1" x14ac:dyDescent="0.25">
      <c r="A501">
        <v>490</v>
      </c>
      <c r="B501" s="20" t="s">
        <v>11659</v>
      </c>
      <c r="C501" s="1" t="s">
        <v>8340</v>
      </c>
      <c r="D501" s="1" t="s">
        <v>8341</v>
      </c>
      <c r="E501" s="80">
        <v>45901</v>
      </c>
      <c r="F501" s="80">
        <v>45930</v>
      </c>
      <c r="G501" s="1" t="s">
        <v>11660</v>
      </c>
      <c r="H501" s="1">
        <f>+Temporalidad[[#This Row],[ID]]</f>
        <v>490</v>
      </c>
    </row>
    <row r="502" spans="1:8" hidden="1" x14ac:dyDescent="0.25">
      <c r="A502">
        <v>491</v>
      </c>
      <c r="B502" s="20" t="s">
        <v>11661</v>
      </c>
      <c r="C502" s="1" t="s">
        <v>8340</v>
      </c>
      <c r="D502" s="1" t="s">
        <v>8341</v>
      </c>
      <c r="E502" s="80">
        <v>45931</v>
      </c>
      <c r="F502" s="80">
        <v>45961</v>
      </c>
      <c r="G502" s="1" t="s">
        <v>11662</v>
      </c>
      <c r="H502" s="1">
        <f>+Temporalidad[[#This Row],[ID]]</f>
        <v>491</v>
      </c>
    </row>
    <row r="503" spans="1:8" hidden="1" x14ac:dyDescent="0.25">
      <c r="A503">
        <v>492</v>
      </c>
      <c r="B503" s="20" t="s">
        <v>11663</v>
      </c>
      <c r="C503" s="1" t="s">
        <v>8340</v>
      </c>
      <c r="D503" s="1" t="s">
        <v>8341</v>
      </c>
      <c r="E503" s="80">
        <v>45962</v>
      </c>
      <c r="F503" s="80">
        <v>45991</v>
      </c>
      <c r="G503" s="1" t="s">
        <v>11664</v>
      </c>
      <c r="H503" s="1">
        <f>+Temporalidad[[#This Row],[ID]]</f>
        <v>492</v>
      </c>
    </row>
    <row r="504" spans="1:8" hidden="1" x14ac:dyDescent="0.25">
      <c r="A504">
        <v>493</v>
      </c>
      <c r="B504" s="20" t="s">
        <v>11665</v>
      </c>
      <c r="C504" s="1" t="s">
        <v>8340</v>
      </c>
      <c r="D504" s="1" t="s">
        <v>8341</v>
      </c>
      <c r="E504" s="80">
        <v>45992</v>
      </c>
      <c r="F504" s="80">
        <v>46022</v>
      </c>
      <c r="G504" s="1" t="s">
        <v>11666</v>
      </c>
      <c r="H504" s="1">
        <f>+Temporalidad[[#This Row],[ID]]</f>
        <v>493</v>
      </c>
    </row>
    <row r="505" spans="1:8" hidden="1" x14ac:dyDescent="0.25">
      <c r="A505">
        <v>494</v>
      </c>
      <c r="B505" s="20" t="s">
        <v>11667</v>
      </c>
      <c r="C505" s="1" t="s">
        <v>8340</v>
      </c>
      <c r="D505" s="1" t="s">
        <v>8341</v>
      </c>
      <c r="E505" s="80">
        <v>46023</v>
      </c>
      <c r="F505" s="80">
        <v>46053</v>
      </c>
      <c r="G505" s="1" t="s">
        <v>11668</v>
      </c>
      <c r="H505" s="1">
        <f>+Temporalidad[[#This Row],[ID]]</f>
        <v>494</v>
      </c>
    </row>
    <row r="506" spans="1:8" hidden="1" x14ac:dyDescent="0.25">
      <c r="A506">
        <v>495</v>
      </c>
      <c r="B506" s="20" t="s">
        <v>11669</v>
      </c>
      <c r="C506" s="1" t="s">
        <v>8340</v>
      </c>
      <c r="D506" s="1" t="s">
        <v>8341</v>
      </c>
      <c r="E506" s="80">
        <v>46054</v>
      </c>
      <c r="F506" s="80">
        <v>46081</v>
      </c>
      <c r="G506" s="1" t="s">
        <v>11670</v>
      </c>
      <c r="H506" s="1">
        <f>+Temporalidad[[#This Row],[ID]]</f>
        <v>495</v>
      </c>
    </row>
    <row r="507" spans="1:8" hidden="1" x14ac:dyDescent="0.25">
      <c r="A507">
        <v>496</v>
      </c>
      <c r="B507" s="20" t="s">
        <v>11671</v>
      </c>
      <c r="C507" s="1" t="s">
        <v>8340</v>
      </c>
      <c r="D507" s="1" t="s">
        <v>8341</v>
      </c>
      <c r="E507" s="80">
        <v>46082</v>
      </c>
      <c r="F507" s="80">
        <v>46112</v>
      </c>
      <c r="G507" s="1" t="s">
        <v>11672</v>
      </c>
      <c r="H507" s="1">
        <f>+Temporalidad[[#This Row],[ID]]</f>
        <v>496</v>
      </c>
    </row>
    <row r="508" spans="1:8" hidden="1" x14ac:dyDescent="0.25">
      <c r="A508">
        <v>497</v>
      </c>
      <c r="B508" s="20" t="s">
        <v>11673</v>
      </c>
      <c r="C508" s="1" t="s">
        <v>8340</v>
      </c>
      <c r="D508" s="1" t="s">
        <v>8341</v>
      </c>
      <c r="E508" s="80">
        <v>46113</v>
      </c>
      <c r="F508" s="80">
        <v>46142</v>
      </c>
      <c r="G508" s="1" t="s">
        <v>11674</v>
      </c>
      <c r="H508" s="1">
        <f>+Temporalidad[[#This Row],[ID]]</f>
        <v>497</v>
      </c>
    </row>
    <row r="509" spans="1:8" hidden="1" x14ac:dyDescent="0.25">
      <c r="A509">
        <v>498</v>
      </c>
      <c r="B509" s="20" t="s">
        <v>11675</v>
      </c>
      <c r="C509" s="1" t="s">
        <v>8340</v>
      </c>
      <c r="D509" s="1" t="s">
        <v>8341</v>
      </c>
      <c r="E509" s="80">
        <v>46143</v>
      </c>
      <c r="F509" s="80">
        <v>46173</v>
      </c>
      <c r="G509" s="1" t="s">
        <v>11676</v>
      </c>
      <c r="H509" s="1">
        <f>+Temporalidad[[#This Row],[ID]]</f>
        <v>498</v>
      </c>
    </row>
    <row r="510" spans="1:8" hidden="1" x14ac:dyDescent="0.25">
      <c r="A510">
        <v>499</v>
      </c>
      <c r="B510" s="20" t="s">
        <v>11677</v>
      </c>
      <c r="C510" s="1" t="s">
        <v>8340</v>
      </c>
      <c r="D510" s="1" t="s">
        <v>8341</v>
      </c>
      <c r="E510" s="80">
        <v>46174</v>
      </c>
      <c r="F510" s="80">
        <v>46203</v>
      </c>
      <c r="G510" s="1" t="s">
        <v>11678</v>
      </c>
      <c r="H510" s="1">
        <f>+Temporalidad[[#This Row],[ID]]</f>
        <v>499</v>
      </c>
    </row>
    <row r="511" spans="1:8" hidden="1" x14ac:dyDescent="0.25">
      <c r="A511">
        <v>500</v>
      </c>
      <c r="B511" s="20" t="s">
        <v>11679</v>
      </c>
      <c r="C511" s="1" t="s">
        <v>8340</v>
      </c>
      <c r="D511" s="1" t="s">
        <v>8341</v>
      </c>
      <c r="E511" s="80">
        <v>46204</v>
      </c>
      <c r="F511" s="80">
        <v>46234</v>
      </c>
      <c r="G511" s="1" t="s">
        <v>11680</v>
      </c>
      <c r="H511" s="1">
        <f>+Temporalidad[[#This Row],[ID]]</f>
        <v>500</v>
      </c>
    </row>
    <row r="512" spans="1:8" hidden="1" x14ac:dyDescent="0.25">
      <c r="A512">
        <v>501</v>
      </c>
      <c r="B512" s="20" t="s">
        <v>11681</v>
      </c>
      <c r="C512" s="1" t="s">
        <v>8340</v>
      </c>
      <c r="D512" s="1" t="s">
        <v>8341</v>
      </c>
      <c r="E512" s="80">
        <v>46235</v>
      </c>
      <c r="F512" s="80">
        <v>46265</v>
      </c>
      <c r="G512" s="1" t="s">
        <v>11682</v>
      </c>
      <c r="H512" s="1">
        <f>+Temporalidad[[#This Row],[ID]]</f>
        <v>501</v>
      </c>
    </row>
    <row r="513" spans="1:8" hidden="1" x14ac:dyDescent="0.25">
      <c r="A513">
        <v>502</v>
      </c>
      <c r="B513" s="20" t="s">
        <v>11683</v>
      </c>
      <c r="C513" s="1" t="s">
        <v>8340</v>
      </c>
      <c r="D513" s="1" t="s">
        <v>8341</v>
      </c>
      <c r="E513" s="80">
        <v>46266</v>
      </c>
      <c r="F513" s="80">
        <v>46295</v>
      </c>
      <c r="G513" s="1" t="s">
        <v>11684</v>
      </c>
      <c r="H513" s="1">
        <f>+Temporalidad[[#This Row],[ID]]</f>
        <v>502</v>
      </c>
    </row>
    <row r="514" spans="1:8" hidden="1" x14ac:dyDescent="0.25">
      <c r="A514">
        <v>503</v>
      </c>
      <c r="B514" s="20" t="s">
        <v>11685</v>
      </c>
      <c r="C514" s="1" t="s">
        <v>8340</v>
      </c>
      <c r="D514" s="1" t="s">
        <v>8341</v>
      </c>
      <c r="E514" s="80">
        <v>46296</v>
      </c>
      <c r="F514" s="80">
        <v>46326</v>
      </c>
      <c r="G514" s="1" t="s">
        <v>11686</v>
      </c>
      <c r="H514" s="1">
        <f>+Temporalidad[[#This Row],[ID]]</f>
        <v>503</v>
      </c>
    </row>
    <row r="515" spans="1:8" hidden="1" x14ac:dyDescent="0.25">
      <c r="A515">
        <v>504</v>
      </c>
      <c r="B515" s="20" t="s">
        <v>11687</v>
      </c>
      <c r="C515" s="1" t="s">
        <v>8340</v>
      </c>
      <c r="D515" s="1" t="s">
        <v>8341</v>
      </c>
      <c r="E515" s="80">
        <v>46327</v>
      </c>
      <c r="F515" s="80">
        <v>46356</v>
      </c>
      <c r="G515" s="1" t="s">
        <v>11688</v>
      </c>
      <c r="H515" s="1">
        <f>+Temporalidad[[#This Row],[ID]]</f>
        <v>504</v>
      </c>
    </row>
    <row r="516" spans="1:8" hidden="1" x14ac:dyDescent="0.25">
      <c r="A516">
        <v>505</v>
      </c>
      <c r="B516" s="20" t="s">
        <v>11689</v>
      </c>
      <c r="C516" s="1" t="s">
        <v>8340</v>
      </c>
      <c r="D516" s="1" t="s">
        <v>8341</v>
      </c>
      <c r="E516" s="80">
        <v>46357</v>
      </c>
      <c r="F516" s="80">
        <v>46387</v>
      </c>
      <c r="G516" s="1" t="s">
        <v>11690</v>
      </c>
      <c r="H516" s="1">
        <f>+Temporalidad[[#This Row],[ID]]</f>
        <v>505</v>
      </c>
    </row>
    <row r="517" spans="1:8" hidden="1" x14ac:dyDescent="0.25">
      <c r="A517">
        <v>506</v>
      </c>
      <c r="B517" s="20" t="s">
        <v>11691</v>
      </c>
      <c r="C517" s="1" t="s">
        <v>8340</v>
      </c>
      <c r="D517" s="1" t="s">
        <v>8341</v>
      </c>
      <c r="E517" s="80">
        <v>46388</v>
      </c>
      <c r="F517" s="80">
        <v>46418</v>
      </c>
      <c r="G517" s="1" t="s">
        <v>11692</v>
      </c>
      <c r="H517" s="1">
        <f>+Temporalidad[[#This Row],[ID]]</f>
        <v>506</v>
      </c>
    </row>
    <row r="518" spans="1:8" hidden="1" x14ac:dyDescent="0.25">
      <c r="A518">
        <v>507</v>
      </c>
      <c r="B518" s="20" t="s">
        <v>11693</v>
      </c>
      <c r="C518" s="1" t="s">
        <v>8340</v>
      </c>
      <c r="D518" s="1" t="s">
        <v>8341</v>
      </c>
      <c r="E518" s="80">
        <v>46419</v>
      </c>
      <c r="F518" s="80">
        <v>46446</v>
      </c>
      <c r="G518" s="1" t="s">
        <v>11694</v>
      </c>
      <c r="H518" s="1">
        <f>+Temporalidad[[#This Row],[ID]]</f>
        <v>507</v>
      </c>
    </row>
    <row r="519" spans="1:8" hidden="1" x14ac:dyDescent="0.25">
      <c r="A519">
        <v>508</v>
      </c>
      <c r="B519" s="20" t="s">
        <v>11695</v>
      </c>
      <c r="C519" s="1" t="s">
        <v>8340</v>
      </c>
      <c r="D519" s="1" t="s">
        <v>8341</v>
      </c>
      <c r="E519" s="80">
        <v>46447</v>
      </c>
      <c r="F519" s="80">
        <v>46477</v>
      </c>
      <c r="G519" s="1" t="s">
        <v>11696</v>
      </c>
      <c r="H519" s="1">
        <f>+Temporalidad[[#This Row],[ID]]</f>
        <v>508</v>
      </c>
    </row>
    <row r="520" spans="1:8" hidden="1" x14ac:dyDescent="0.25">
      <c r="A520">
        <v>509</v>
      </c>
      <c r="B520" s="20" t="s">
        <v>11697</v>
      </c>
      <c r="C520" s="1" t="s">
        <v>8340</v>
      </c>
      <c r="D520" s="1" t="s">
        <v>8341</v>
      </c>
      <c r="E520" s="80">
        <v>46478</v>
      </c>
      <c r="F520" s="80">
        <v>46507</v>
      </c>
      <c r="G520" s="1" t="s">
        <v>11698</v>
      </c>
      <c r="H520" s="1">
        <f>+Temporalidad[[#This Row],[ID]]</f>
        <v>509</v>
      </c>
    </row>
    <row r="521" spans="1:8" hidden="1" x14ac:dyDescent="0.25">
      <c r="A521">
        <v>510</v>
      </c>
      <c r="B521" s="20" t="s">
        <v>11699</v>
      </c>
      <c r="C521" s="1" t="s">
        <v>8340</v>
      </c>
      <c r="D521" s="1" t="s">
        <v>8341</v>
      </c>
      <c r="E521" s="80">
        <v>46508</v>
      </c>
      <c r="F521" s="80">
        <v>46538</v>
      </c>
      <c r="G521" s="1" t="s">
        <v>11700</v>
      </c>
      <c r="H521" s="1">
        <f>+Temporalidad[[#This Row],[ID]]</f>
        <v>510</v>
      </c>
    </row>
    <row r="522" spans="1:8" hidden="1" x14ac:dyDescent="0.25">
      <c r="A522">
        <v>511</v>
      </c>
      <c r="B522" s="20" t="s">
        <v>11701</v>
      </c>
      <c r="C522" s="1" t="s">
        <v>8340</v>
      </c>
      <c r="D522" s="1" t="s">
        <v>8341</v>
      </c>
      <c r="E522" s="80">
        <v>46539</v>
      </c>
      <c r="F522" s="80">
        <v>46568</v>
      </c>
      <c r="G522" s="1" t="s">
        <v>11702</v>
      </c>
      <c r="H522" s="1">
        <f>+Temporalidad[[#This Row],[ID]]</f>
        <v>511</v>
      </c>
    </row>
    <row r="523" spans="1:8" hidden="1" x14ac:dyDescent="0.25">
      <c r="A523">
        <v>512</v>
      </c>
      <c r="B523" s="20" t="s">
        <v>11703</v>
      </c>
      <c r="C523" s="1" t="s">
        <v>8340</v>
      </c>
      <c r="D523" s="1" t="s">
        <v>8341</v>
      </c>
      <c r="E523" s="80">
        <v>46569</v>
      </c>
      <c r="F523" s="80">
        <v>46599</v>
      </c>
      <c r="G523" s="1" t="s">
        <v>11704</v>
      </c>
      <c r="H523" s="1">
        <f>+Temporalidad[[#This Row],[ID]]</f>
        <v>512</v>
      </c>
    </row>
    <row r="524" spans="1:8" hidden="1" x14ac:dyDescent="0.25">
      <c r="A524">
        <v>513</v>
      </c>
      <c r="B524" s="20" t="s">
        <v>11705</v>
      </c>
      <c r="C524" s="1" t="s">
        <v>8340</v>
      </c>
      <c r="D524" s="1" t="s">
        <v>8341</v>
      </c>
      <c r="E524" s="80">
        <v>46600</v>
      </c>
      <c r="F524" s="80">
        <v>46630</v>
      </c>
      <c r="G524" s="1" t="s">
        <v>11706</v>
      </c>
      <c r="H524" s="1">
        <f>+Temporalidad[[#This Row],[ID]]</f>
        <v>513</v>
      </c>
    </row>
    <row r="525" spans="1:8" hidden="1" x14ac:dyDescent="0.25">
      <c r="A525">
        <v>514</v>
      </c>
      <c r="B525" s="20" t="s">
        <v>11707</v>
      </c>
      <c r="C525" s="1" t="s">
        <v>8340</v>
      </c>
      <c r="D525" s="1" t="s">
        <v>8341</v>
      </c>
      <c r="E525" s="80">
        <v>46631</v>
      </c>
      <c r="F525" s="80">
        <v>46660</v>
      </c>
      <c r="G525" s="1" t="s">
        <v>11708</v>
      </c>
      <c r="H525" s="1">
        <f>+Temporalidad[[#This Row],[ID]]</f>
        <v>514</v>
      </c>
    </row>
    <row r="526" spans="1:8" hidden="1" x14ac:dyDescent="0.25">
      <c r="A526">
        <v>515</v>
      </c>
      <c r="B526" s="20" t="s">
        <v>11709</v>
      </c>
      <c r="C526" s="1" t="s">
        <v>8340</v>
      </c>
      <c r="D526" s="1" t="s">
        <v>8341</v>
      </c>
      <c r="E526" s="80">
        <v>46661</v>
      </c>
      <c r="F526" s="80">
        <v>46691</v>
      </c>
      <c r="G526" s="1" t="s">
        <v>11710</v>
      </c>
      <c r="H526" s="1">
        <f>+Temporalidad[[#This Row],[ID]]</f>
        <v>515</v>
      </c>
    </row>
    <row r="527" spans="1:8" hidden="1" x14ac:dyDescent="0.25">
      <c r="A527">
        <v>516</v>
      </c>
      <c r="B527" s="20" t="s">
        <v>11711</v>
      </c>
      <c r="C527" s="1" t="s">
        <v>8340</v>
      </c>
      <c r="D527" s="1" t="s">
        <v>8341</v>
      </c>
      <c r="E527" s="80">
        <v>46692</v>
      </c>
      <c r="F527" s="80">
        <v>46721</v>
      </c>
      <c r="G527" s="1" t="s">
        <v>11712</v>
      </c>
      <c r="H527" s="1">
        <f>+Temporalidad[[#This Row],[ID]]</f>
        <v>516</v>
      </c>
    </row>
    <row r="528" spans="1:8" hidden="1" x14ac:dyDescent="0.25">
      <c r="A528">
        <v>517</v>
      </c>
      <c r="B528" s="20" t="s">
        <v>11713</v>
      </c>
      <c r="C528" s="1" t="s">
        <v>8340</v>
      </c>
      <c r="D528" s="1" t="s">
        <v>8341</v>
      </c>
      <c r="E528" s="80">
        <v>46722</v>
      </c>
      <c r="F528" s="80">
        <v>46752</v>
      </c>
      <c r="G528" s="1" t="s">
        <v>11714</v>
      </c>
      <c r="H528" s="1">
        <f>+Temporalidad[[#This Row],[ID]]</f>
        <v>517</v>
      </c>
    </row>
    <row r="529" spans="1:8" hidden="1" x14ac:dyDescent="0.25">
      <c r="A529">
        <v>518</v>
      </c>
      <c r="B529" s="20" t="s">
        <v>11715</v>
      </c>
      <c r="C529" s="1" t="s">
        <v>8340</v>
      </c>
      <c r="D529" s="1" t="s">
        <v>8341</v>
      </c>
      <c r="E529" s="80">
        <v>46753</v>
      </c>
      <c r="F529" s="80">
        <v>46783</v>
      </c>
      <c r="G529" s="1" t="s">
        <v>11716</v>
      </c>
      <c r="H529" s="1">
        <f>+Temporalidad[[#This Row],[ID]]</f>
        <v>518</v>
      </c>
    </row>
    <row r="530" spans="1:8" hidden="1" x14ac:dyDescent="0.25">
      <c r="A530">
        <v>519</v>
      </c>
      <c r="B530" s="20" t="s">
        <v>11717</v>
      </c>
      <c r="C530" s="1" t="s">
        <v>8340</v>
      </c>
      <c r="D530" s="1" t="s">
        <v>8341</v>
      </c>
      <c r="E530" s="80">
        <v>46784</v>
      </c>
      <c r="F530" s="80">
        <v>46811</v>
      </c>
      <c r="G530" s="1" t="s">
        <v>11718</v>
      </c>
      <c r="H530" s="1">
        <f>+Temporalidad[[#This Row],[ID]]</f>
        <v>519</v>
      </c>
    </row>
    <row r="531" spans="1:8" hidden="1" x14ac:dyDescent="0.25">
      <c r="A531">
        <v>520</v>
      </c>
      <c r="B531" s="20" t="s">
        <v>11719</v>
      </c>
      <c r="C531" s="1" t="s">
        <v>8340</v>
      </c>
      <c r="D531" s="1" t="s">
        <v>8341</v>
      </c>
      <c r="E531" s="80">
        <v>46813</v>
      </c>
      <c r="F531" s="80">
        <v>46843</v>
      </c>
      <c r="G531" s="1" t="s">
        <v>11720</v>
      </c>
      <c r="H531" s="1">
        <f>+Temporalidad[[#This Row],[ID]]</f>
        <v>520</v>
      </c>
    </row>
    <row r="532" spans="1:8" hidden="1" x14ac:dyDescent="0.25">
      <c r="A532">
        <v>521</v>
      </c>
      <c r="B532" s="20" t="s">
        <v>11721</v>
      </c>
      <c r="C532" s="1" t="s">
        <v>8340</v>
      </c>
      <c r="D532" s="1" t="s">
        <v>8341</v>
      </c>
      <c r="E532" s="80">
        <v>46844</v>
      </c>
      <c r="F532" s="80">
        <v>46873</v>
      </c>
      <c r="G532" s="1" t="s">
        <v>11722</v>
      </c>
      <c r="H532" s="1">
        <f>+Temporalidad[[#This Row],[ID]]</f>
        <v>521</v>
      </c>
    </row>
    <row r="533" spans="1:8" hidden="1" x14ac:dyDescent="0.25">
      <c r="A533">
        <v>522</v>
      </c>
      <c r="B533" s="20" t="s">
        <v>11723</v>
      </c>
      <c r="C533" s="1" t="s">
        <v>8340</v>
      </c>
      <c r="D533" s="1" t="s">
        <v>8341</v>
      </c>
      <c r="E533" s="80">
        <v>46874</v>
      </c>
      <c r="F533" s="80">
        <v>46904</v>
      </c>
      <c r="G533" s="1" t="s">
        <v>11724</v>
      </c>
      <c r="H533" s="1">
        <f>+Temporalidad[[#This Row],[ID]]</f>
        <v>522</v>
      </c>
    </row>
    <row r="534" spans="1:8" hidden="1" x14ac:dyDescent="0.25">
      <c r="A534">
        <v>523</v>
      </c>
      <c r="B534" s="20" t="s">
        <v>11725</v>
      </c>
      <c r="C534" s="1" t="s">
        <v>8340</v>
      </c>
      <c r="D534" s="1" t="s">
        <v>8341</v>
      </c>
      <c r="E534" s="80">
        <v>46905</v>
      </c>
      <c r="F534" s="80">
        <v>46934</v>
      </c>
      <c r="G534" s="1" t="s">
        <v>11726</v>
      </c>
      <c r="H534" s="1">
        <f>+Temporalidad[[#This Row],[ID]]</f>
        <v>523</v>
      </c>
    </row>
    <row r="535" spans="1:8" hidden="1" x14ac:dyDescent="0.25">
      <c r="A535">
        <v>524</v>
      </c>
      <c r="B535" s="20" t="s">
        <v>11727</v>
      </c>
      <c r="C535" s="1" t="s">
        <v>8340</v>
      </c>
      <c r="D535" s="1" t="s">
        <v>8341</v>
      </c>
      <c r="E535" s="80">
        <v>46935</v>
      </c>
      <c r="F535" s="80">
        <v>46965</v>
      </c>
      <c r="G535" s="1" t="s">
        <v>11728</v>
      </c>
      <c r="H535" s="1">
        <f>+Temporalidad[[#This Row],[ID]]</f>
        <v>524</v>
      </c>
    </row>
    <row r="536" spans="1:8" hidden="1" x14ac:dyDescent="0.25">
      <c r="A536">
        <v>525</v>
      </c>
      <c r="B536" s="20" t="s">
        <v>11729</v>
      </c>
      <c r="C536" s="1" t="s">
        <v>8340</v>
      </c>
      <c r="D536" s="1" t="s">
        <v>8341</v>
      </c>
      <c r="E536" s="80">
        <v>46966</v>
      </c>
      <c r="F536" s="80">
        <v>46996</v>
      </c>
      <c r="G536" s="1" t="s">
        <v>11730</v>
      </c>
      <c r="H536" s="1">
        <f>+Temporalidad[[#This Row],[ID]]</f>
        <v>525</v>
      </c>
    </row>
    <row r="537" spans="1:8" hidden="1" x14ac:dyDescent="0.25">
      <c r="A537">
        <v>526</v>
      </c>
      <c r="B537" s="20" t="s">
        <v>11731</v>
      </c>
      <c r="C537" s="1" t="s">
        <v>8340</v>
      </c>
      <c r="D537" s="1" t="s">
        <v>8341</v>
      </c>
      <c r="E537" s="80">
        <v>46997</v>
      </c>
      <c r="F537" s="80">
        <v>47026</v>
      </c>
      <c r="G537" s="1" t="s">
        <v>11732</v>
      </c>
      <c r="H537" s="1">
        <f>+Temporalidad[[#This Row],[ID]]</f>
        <v>526</v>
      </c>
    </row>
    <row r="538" spans="1:8" hidden="1" x14ac:dyDescent="0.25">
      <c r="A538">
        <v>527</v>
      </c>
      <c r="B538" s="20" t="s">
        <v>11733</v>
      </c>
      <c r="C538" s="1" t="s">
        <v>8340</v>
      </c>
      <c r="D538" s="1" t="s">
        <v>8341</v>
      </c>
      <c r="E538" s="80">
        <v>47027</v>
      </c>
      <c r="F538" s="80">
        <v>47057</v>
      </c>
      <c r="G538" s="1" t="s">
        <v>11734</v>
      </c>
      <c r="H538" s="1">
        <f>+Temporalidad[[#This Row],[ID]]</f>
        <v>527</v>
      </c>
    </row>
    <row r="539" spans="1:8" hidden="1" x14ac:dyDescent="0.25">
      <c r="A539">
        <v>528</v>
      </c>
      <c r="B539" s="20" t="s">
        <v>11735</v>
      </c>
      <c r="C539" s="1" t="s">
        <v>8340</v>
      </c>
      <c r="D539" s="1" t="s">
        <v>8341</v>
      </c>
      <c r="E539" s="80">
        <v>47058</v>
      </c>
      <c r="F539" s="80">
        <v>47087</v>
      </c>
      <c r="G539" s="1" t="s">
        <v>11736</v>
      </c>
      <c r="H539" s="1">
        <f>+Temporalidad[[#This Row],[ID]]</f>
        <v>528</v>
      </c>
    </row>
    <row r="540" spans="1:8" hidden="1" x14ac:dyDescent="0.25">
      <c r="A540">
        <v>529</v>
      </c>
      <c r="B540" s="20" t="s">
        <v>11737</v>
      </c>
      <c r="C540" s="1" t="s">
        <v>8340</v>
      </c>
      <c r="D540" s="1" t="s">
        <v>8341</v>
      </c>
      <c r="E540" s="80">
        <v>47088</v>
      </c>
      <c r="F540" s="80">
        <v>47118</v>
      </c>
      <c r="G540" s="1" t="s">
        <v>11738</v>
      </c>
      <c r="H540" s="1">
        <f>+Temporalidad[[#This Row],[ID]]</f>
        <v>529</v>
      </c>
    </row>
    <row r="541" spans="1:8" hidden="1" x14ac:dyDescent="0.25">
      <c r="A541">
        <v>530</v>
      </c>
      <c r="B541" s="20" t="s">
        <v>11739</v>
      </c>
      <c r="C541" s="1" t="s">
        <v>8340</v>
      </c>
      <c r="D541" s="1" t="s">
        <v>8341</v>
      </c>
      <c r="E541" s="80">
        <v>47119</v>
      </c>
      <c r="F541" s="80">
        <v>47149</v>
      </c>
      <c r="G541" s="1" t="s">
        <v>11740</v>
      </c>
      <c r="H541" s="1">
        <f>+Temporalidad[[#This Row],[ID]]</f>
        <v>530</v>
      </c>
    </row>
    <row r="542" spans="1:8" hidden="1" x14ac:dyDescent="0.25">
      <c r="A542">
        <v>531</v>
      </c>
      <c r="B542" s="20" t="s">
        <v>11741</v>
      </c>
      <c r="C542" s="1" t="s">
        <v>8340</v>
      </c>
      <c r="D542" s="1" t="s">
        <v>8341</v>
      </c>
      <c r="E542" s="80">
        <v>47150</v>
      </c>
      <c r="F542" s="80">
        <v>47177</v>
      </c>
      <c r="G542" s="1" t="s">
        <v>11742</v>
      </c>
      <c r="H542" s="1">
        <f>+Temporalidad[[#This Row],[ID]]</f>
        <v>531</v>
      </c>
    </row>
    <row r="543" spans="1:8" hidden="1" x14ac:dyDescent="0.25">
      <c r="A543">
        <v>532</v>
      </c>
      <c r="B543" s="20" t="s">
        <v>11743</v>
      </c>
      <c r="C543" s="1" t="s">
        <v>8340</v>
      </c>
      <c r="D543" s="1" t="s">
        <v>8341</v>
      </c>
      <c r="E543" s="80">
        <v>47178</v>
      </c>
      <c r="F543" s="80">
        <v>47208</v>
      </c>
      <c r="G543" s="1" t="s">
        <v>11744</v>
      </c>
      <c r="H543" s="1">
        <f>+Temporalidad[[#This Row],[ID]]</f>
        <v>532</v>
      </c>
    </row>
    <row r="544" spans="1:8" hidden="1" x14ac:dyDescent="0.25">
      <c r="A544">
        <v>533</v>
      </c>
      <c r="B544" s="20" t="s">
        <v>11745</v>
      </c>
      <c r="C544" s="1" t="s">
        <v>8340</v>
      </c>
      <c r="D544" s="1" t="s">
        <v>8341</v>
      </c>
      <c r="E544" s="80">
        <v>47209</v>
      </c>
      <c r="F544" s="80">
        <v>47238</v>
      </c>
      <c r="G544" s="1" t="s">
        <v>11746</v>
      </c>
      <c r="H544" s="1">
        <f>+Temporalidad[[#This Row],[ID]]</f>
        <v>533</v>
      </c>
    </row>
    <row r="545" spans="1:8" hidden="1" x14ac:dyDescent="0.25">
      <c r="A545">
        <v>534</v>
      </c>
      <c r="B545" s="20" t="s">
        <v>11747</v>
      </c>
      <c r="C545" s="1" t="s">
        <v>8340</v>
      </c>
      <c r="D545" s="1" t="s">
        <v>8341</v>
      </c>
      <c r="E545" s="80">
        <v>47239</v>
      </c>
      <c r="F545" s="80">
        <v>47269</v>
      </c>
      <c r="G545" s="1" t="s">
        <v>11748</v>
      </c>
      <c r="H545" s="1">
        <f>+Temporalidad[[#This Row],[ID]]</f>
        <v>534</v>
      </c>
    </row>
    <row r="546" spans="1:8" hidden="1" x14ac:dyDescent="0.25">
      <c r="A546">
        <v>535</v>
      </c>
      <c r="B546" s="20" t="s">
        <v>11749</v>
      </c>
      <c r="C546" s="1" t="s">
        <v>8340</v>
      </c>
      <c r="D546" s="1" t="s">
        <v>8341</v>
      </c>
      <c r="E546" s="80">
        <v>47270</v>
      </c>
      <c r="F546" s="80">
        <v>47299</v>
      </c>
      <c r="G546" s="1" t="s">
        <v>11750</v>
      </c>
      <c r="H546" s="1">
        <f>+Temporalidad[[#This Row],[ID]]</f>
        <v>535</v>
      </c>
    </row>
    <row r="547" spans="1:8" hidden="1" x14ac:dyDescent="0.25">
      <c r="A547">
        <v>536</v>
      </c>
      <c r="B547" s="20" t="s">
        <v>11751</v>
      </c>
      <c r="C547" s="1" t="s">
        <v>8340</v>
      </c>
      <c r="D547" s="1" t="s">
        <v>8341</v>
      </c>
      <c r="E547" s="80">
        <v>47300</v>
      </c>
      <c r="F547" s="80">
        <v>47330</v>
      </c>
      <c r="G547" s="1" t="s">
        <v>11752</v>
      </c>
      <c r="H547" s="1">
        <f>+Temporalidad[[#This Row],[ID]]</f>
        <v>536</v>
      </c>
    </row>
    <row r="548" spans="1:8" hidden="1" x14ac:dyDescent="0.25">
      <c r="A548">
        <v>537</v>
      </c>
      <c r="B548" s="20" t="s">
        <v>11753</v>
      </c>
      <c r="C548" s="1" t="s">
        <v>8340</v>
      </c>
      <c r="D548" s="1" t="s">
        <v>8341</v>
      </c>
      <c r="E548" s="80">
        <v>47331</v>
      </c>
      <c r="F548" s="80">
        <v>47361</v>
      </c>
      <c r="G548" s="1" t="s">
        <v>11754</v>
      </c>
      <c r="H548" s="1">
        <f>+Temporalidad[[#This Row],[ID]]</f>
        <v>537</v>
      </c>
    </row>
    <row r="549" spans="1:8" hidden="1" x14ac:dyDescent="0.25">
      <c r="A549">
        <v>538</v>
      </c>
      <c r="B549" s="20" t="s">
        <v>11755</v>
      </c>
      <c r="C549" s="1" t="s">
        <v>8340</v>
      </c>
      <c r="D549" s="1" t="s">
        <v>8341</v>
      </c>
      <c r="E549" s="80">
        <v>47362</v>
      </c>
      <c r="F549" s="80">
        <v>47391</v>
      </c>
      <c r="G549" s="1" t="s">
        <v>11756</v>
      </c>
      <c r="H549" s="1">
        <f>+Temporalidad[[#This Row],[ID]]</f>
        <v>538</v>
      </c>
    </row>
    <row r="550" spans="1:8" hidden="1" x14ac:dyDescent="0.25">
      <c r="A550">
        <v>539</v>
      </c>
      <c r="B550" s="20" t="s">
        <v>11757</v>
      </c>
      <c r="C550" s="1" t="s">
        <v>8340</v>
      </c>
      <c r="D550" s="1" t="s">
        <v>8341</v>
      </c>
      <c r="E550" s="80">
        <v>47392</v>
      </c>
      <c r="F550" s="80">
        <v>47422</v>
      </c>
      <c r="G550" s="1" t="s">
        <v>11758</v>
      </c>
      <c r="H550" s="1">
        <f>+Temporalidad[[#This Row],[ID]]</f>
        <v>539</v>
      </c>
    </row>
    <row r="551" spans="1:8" hidden="1" x14ac:dyDescent="0.25">
      <c r="A551">
        <v>540</v>
      </c>
      <c r="B551" s="20" t="s">
        <v>11759</v>
      </c>
      <c r="C551" s="1" t="s">
        <v>8340</v>
      </c>
      <c r="D551" s="1" t="s">
        <v>8341</v>
      </c>
      <c r="E551" s="80">
        <v>47423</v>
      </c>
      <c r="F551" s="80">
        <v>47452</v>
      </c>
      <c r="G551" s="1" t="s">
        <v>11760</v>
      </c>
      <c r="H551" s="1">
        <f>+Temporalidad[[#This Row],[ID]]</f>
        <v>540</v>
      </c>
    </row>
    <row r="552" spans="1:8" hidden="1" x14ac:dyDescent="0.25">
      <c r="A552">
        <v>541</v>
      </c>
      <c r="B552" s="20" t="s">
        <v>11761</v>
      </c>
      <c r="C552" s="1" t="s">
        <v>8340</v>
      </c>
      <c r="D552" s="1" t="s">
        <v>8341</v>
      </c>
      <c r="E552" s="80">
        <v>47453</v>
      </c>
      <c r="F552" s="80">
        <v>47483</v>
      </c>
      <c r="G552" s="1" t="s">
        <v>11762</v>
      </c>
      <c r="H552" s="1">
        <f>+Temporalidad[[#This Row],[ID]]</f>
        <v>541</v>
      </c>
    </row>
    <row r="553" spans="1:8" hidden="1" x14ac:dyDescent="0.25">
      <c r="A553">
        <v>542</v>
      </c>
      <c r="B553" s="20" t="s">
        <v>11763</v>
      </c>
      <c r="C553" s="1" t="s">
        <v>8340</v>
      </c>
      <c r="D553" s="1" t="s">
        <v>8341</v>
      </c>
      <c r="E553" s="80">
        <v>47484</v>
      </c>
      <c r="F553" s="80">
        <v>47514</v>
      </c>
      <c r="G553" s="1" t="s">
        <v>11764</v>
      </c>
      <c r="H553" s="1">
        <f>+Temporalidad[[#This Row],[ID]]</f>
        <v>542</v>
      </c>
    </row>
    <row r="554" spans="1:8" hidden="1" x14ac:dyDescent="0.25">
      <c r="A554">
        <v>543</v>
      </c>
      <c r="B554" s="20" t="s">
        <v>11765</v>
      </c>
      <c r="C554" s="1" t="s">
        <v>8340</v>
      </c>
      <c r="D554" s="1" t="s">
        <v>8341</v>
      </c>
      <c r="E554" s="80">
        <v>47515</v>
      </c>
      <c r="F554" s="80">
        <v>47542</v>
      </c>
      <c r="G554" s="1" t="s">
        <v>11766</v>
      </c>
      <c r="H554" s="1">
        <f>+Temporalidad[[#This Row],[ID]]</f>
        <v>543</v>
      </c>
    </row>
    <row r="555" spans="1:8" hidden="1" x14ac:dyDescent="0.25">
      <c r="A555">
        <v>544</v>
      </c>
      <c r="B555" s="20" t="s">
        <v>11767</v>
      </c>
      <c r="C555" s="1" t="s">
        <v>8340</v>
      </c>
      <c r="D555" s="1" t="s">
        <v>8341</v>
      </c>
      <c r="E555" s="80">
        <v>47543</v>
      </c>
      <c r="F555" s="80">
        <v>47573</v>
      </c>
      <c r="G555" s="1" t="s">
        <v>11768</v>
      </c>
      <c r="H555" s="1">
        <f>+Temporalidad[[#This Row],[ID]]</f>
        <v>544</v>
      </c>
    </row>
    <row r="556" spans="1:8" hidden="1" x14ac:dyDescent="0.25">
      <c r="A556">
        <v>545</v>
      </c>
      <c r="B556" s="20" t="s">
        <v>11769</v>
      </c>
      <c r="C556" s="1" t="s">
        <v>8340</v>
      </c>
      <c r="D556" s="1" t="s">
        <v>8341</v>
      </c>
      <c r="E556" s="80">
        <v>47574</v>
      </c>
      <c r="F556" s="80">
        <v>47603</v>
      </c>
      <c r="G556" s="1" t="s">
        <v>11770</v>
      </c>
      <c r="H556" s="1">
        <f>+Temporalidad[[#This Row],[ID]]</f>
        <v>545</v>
      </c>
    </row>
    <row r="557" spans="1:8" hidden="1" x14ac:dyDescent="0.25">
      <c r="A557">
        <v>546</v>
      </c>
      <c r="B557" s="20" t="s">
        <v>11771</v>
      </c>
      <c r="C557" s="1" t="s">
        <v>8340</v>
      </c>
      <c r="D557" s="1" t="s">
        <v>8341</v>
      </c>
      <c r="E557" s="80">
        <v>47604</v>
      </c>
      <c r="F557" s="80">
        <v>47634</v>
      </c>
      <c r="G557" s="1" t="s">
        <v>11772</v>
      </c>
      <c r="H557" s="1">
        <f>+Temporalidad[[#This Row],[ID]]</f>
        <v>546</v>
      </c>
    </row>
    <row r="558" spans="1:8" hidden="1" x14ac:dyDescent="0.25">
      <c r="A558">
        <v>547</v>
      </c>
      <c r="B558" s="20" t="s">
        <v>11773</v>
      </c>
      <c r="C558" s="1" t="s">
        <v>8340</v>
      </c>
      <c r="D558" s="1" t="s">
        <v>8341</v>
      </c>
      <c r="E558" s="80">
        <v>47635</v>
      </c>
      <c r="F558" s="80">
        <v>47664</v>
      </c>
      <c r="G558" s="1" t="s">
        <v>11774</v>
      </c>
      <c r="H558" s="1">
        <f>+Temporalidad[[#This Row],[ID]]</f>
        <v>547</v>
      </c>
    </row>
    <row r="559" spans="1:8" hidden="1" x14ac:dyDescent="0.25">
      <c r="A559">
        <v>548</v>
      </c>
      <c r="B559" s="20" t="s">
        <v>11775</v>
      </c>
      <c r="C559" s="1" t="s">
        <v>8340</v>
      </c>
      <c r="D559" s="1" t="s">
        <v>8341</v>
      </c>
      <c r="E559" s="80">
        <v>47665</v>
      </c>
      <c r="F559" s="80">
        <v>47695</v>
      </c>
      <c r="G559" s="1" t="s">
        <v>11776</v>
      </c>
      <c r="H559" s="1">
        <f>+Temporalidad[[#This Row],[ID]]</f>
        <v>548</v>
      </c>
    </row>
    <row r="560" spans="1:8" hidden="1" x14ac:dyDescent="0.25">
      <c r="A560">
        <v>549</v>
      </c>
      <c r="B560" s="20" t="s">
        <v>11777</v>
      </c>
      <c r="C560" s="1" t="s">
        <v>8340</v>
      </c>
      <c r="D560" s="1" t="s">
        <v>8341</v>
      </c>
      <c r="E560" s="80">
        <v>47696</v>
      </c>
      <c r="F560" s="80">
        <v>47726</v>
      </c>
      <c r="G560" s="1" t="s">
        <v>11778</v>
      </c>
      <c r="H560" s="1">
        <f>+Temporalidad[[#This Row],[ID]]</f>
        <v>549</v>
      </c>
    </row>
    <row r="561" spans="1:8" hidden="1" x14ac:dyDescent="0.25">
      <c r="A561">
        <v>550</v>
      </c>
      <c r="B561" s="20" t="s">
        <v>11779</v>
      </c>
      <c r="C561" s="1" t="s">
        <v>8340</v>
      </c>
      <c r="D561" s="1" t="s">
        <v>8341</v>
      </c>
      <c r="E561" s="80">
        <v>47727</v>
      </c>
      <c r="F561" s="80">
        <v>47756</v>
      </c>
      <c r="G561" s="1" t="s">
        <v>11780</v>
      </c>
      <c r="H561" s="1">
        <f>+Temporalidad[[#This Row],[ID]]</f>
        <v>550</v>
      </c>
    </row>
    <row r="562" spans="1:8" hidden="1" x14ac:dyDescent="0.25">
      <c r="A562">
        <v>551</v>
      </c>
      <c r="B562" s="20" t="s">
        <v>11781</v>
      </c>
      <c r="C562" s="1" t="s">
        <v>8340</v>
      </c>
      <c r="D562" s="1" t="s">
        <v>8341</v>
      </c>
      <c r="E562" s="80">
        <v>47757</v>
      </c>
      <c r="F562" s="80">
        <v>47787</v>
      </c>
      <c r="G562" s="1" t="s">
        <v>11782</v>
      </c>
      <c r="H562" s="1">
        <f>+Temporalidad[[#This Row],[ID]]</f>
        <v>551</v>
      </c>
    </row>
    <row r="563" spans="1:8" hidden="1" x14ac:dyDescent="0.25">
      <c r="A563">
        <v>552</v>
      </c>
      <c r="B563" s="20" t="s">
        <v>11783</v>
      </c>
      <c r="C563" s="1" t="s">
        <v>8340</v>
      </c>
      <c r="D563" s="1" t="s">
        <v>8341</v>
      </c>
      <c r="E563" s="80">
        <v>47788</v>
      </c>
      <c r="F563" s="80">
        <v>47817</v>
      </c>
      <c r="G563" s="1" t="s">
        <v>11784</v>
      </c>
      <c r="H563" s="1">
        <f>+Temporalidad[[#This Row],[ID]]</f>
        <v>552</v>
      </c>
    </row>
    <row r="564" spans="1:8" hidden="1" x14ac:dyDescent="0.25">
      <c r="A564">
        <v>553</v>
      </c>
      <c r="B564" s="20" t="s">
        <v>11785</v>
      </c>
      <c r="C564" s="1" t="s">
        <v>8340</v>
      </c>
      <c r="D564" s="1" t="s">
        <v>8341</v>
      </c>
      <c r="E564" s="80">
        <v>47818</v>
      </c>
      <c r="F564" s="80">
        <v>47848</v>
      </c>
      <c r="G564" s="1" t="s">
        <v>11786</v>
      </c>
      <c r="H564" s="1">
        <f>+Temporalidad[[#This Row],[ID]]</f>
        <v>553</v>
      </c>
    </row>
    <row r="565" spans="1:8" hidden="1" x14ac:dyDescent="0.25">
      <c r="A565">
        <v>554</v>
      </c>
      <c r="B565" s="20" t="s">
        <v>11787</v>
      </c>
      <c r="C565" s="1" t="s">
        <v>8340</v>
      </c>
      <c r="D565" s="1" t="s">
        <v>8341</v>
      </c>
      <c r="E565" s="80">
        <v>47849</v>
      </c>
      <c r="F565" s="80">
        <v>47879</v>
      </c>
      <c r="G565" s="1" t="s">
        <v>11788</v>
      </c>
      <c r="H565" s="1">
        <f>+Temporalidad[[#This Row],[ID]]</f>
        <v>554</v>
      </c>
    </row>
    <row r="566" spans="1:8" hidden="1" x14ac:dyDescent="0.25">
      <c r="A566">
        <v>555</v>
      </c>
      <c r="B566" s="20" t="s">
        <v>11789</v>
      </c>
      <c r="C566" s="1" t="s">
        <v>8340</v>
      </c>
      <c r="D566" s="1" t="s">
        <v>8341</v>
      </c>
      <c r="E566" s="80">
        <v>47880</v>
      </c>
      <c r="F566" s="80">
        <v>47907</v>
      </c>
      <c r="G566" s="1" t="s">
        <v>11790</v>
      </c>
      <c r="H566" s="1">
        <f>+Temporalidad[[#This Row],[ID]]</f>
        <v>555</v>
      </c>
    </row>
    <row r="567" spans="1:8" hidden="1" x14ac:dyDescent="0.25">
      <c r="A567">
        <v>556</v>
      </c>
      <c r="B567" s="20" t="s">
        <v>11791</v>
      </c>
      <c r="C567" s="1" t="s">
        <v>8340</v>
      </c>
      <c r="D567" s="1" t="s">
        <v>8341</v>
      </c>
      <c r="E567" s="80">
        <v>47908</v>
      </c>
      <c r="F567" s="80">
        <v>47938</v>
      </c>
      <c r="G567" s="1" t="s">
        <v>11792</v>
      </c>
      <c r="H567" s="1">
        <f>+Temporalidad[[#This Row],[ID]]</f>
        <v>556</v>
      </c>
    </row>
    <row r="568" spans="1:8" hidden="1" x14ac:dyDescent="0.25">
      <c r="A568">
        <v>557</v>
      </c>
      <c r="B568" s="20" t="s">
        <v>11793</v>
      </c>
      <c r="C568" s="1" t="s">
        <v>8340</v>
      </c>
      <c r="D568" s="1" t="s">
        <v>8341</v>
      </c>
      <c r="E568" s="80">
        <v>47939</v>
      </c>
      <c r="F568" s="80">
        <v>47968</v>
      </c>
      <c r="G568" s="1" t="s">
        <v>11794</v>
      </c>
      <c r="H568" s="1">
        <f>+Temporalidad[[#This Row],[ID]]</f>
        <v>557</v>
      </c>
    </row>
    <row r="569" spans="1:8" hidden="1" x14ac:dyDescent="0.25">
      <c r="A569">
        <v>558</v>
      </c>
      <c r="B569" s="20" t="s">
        <v>11795</v>
      </c>
      <c r="C569" s="1" t="s">
        <v>8340</v>
      </c>
      <c r="D569" s="1" t="s">
        <v>8341</v>
      </c>
      <c r="E569" s="80">
        <v>47969</v>
      </c>
      <c r="F569" s="80">
        <v>47999</v>
      </c>
      <c r="G569" s="1" t="s">
        <v>11796</v>
      </c>
      <c r="H569" s="1">
        <f>+Temporalidad[[#This Row],[ID]]</f>
        <v>558</v>
      </c>
    </row>
    <row r="570" spans="1:8" hidden="1" x14ac:dyDescent="0.25">
      <c r="A570">
        <v>559</v>
      </c>
      <c r="B570" s="20" t="s">
        <v>11797</v>
      </c>
      <c r="C570" s="1" t="s">
        <v>8340</v>
      </c>
      <c r="D570" s="1" t="s">
        <v>8341</v>
      </c>
      <c r="E570" s="80">
        <v>48000</v>
      </c>
      <c r="F570" s="80">
        <v>48029</v>
      </c>
      <c r="G570" s="1" t="s">
        <v>11798</v>
      </c>
      <c r="H570" s="1">
        <f>+Temporalidad[[#This Row],[ID]]</f>
        <v>559</v>
      </c>
    </row>
    <row r="571" spans="1:8" hidden="1" x14ac:dyDescent="0.25">
      <c r="A571">
        <v>560</v>
      </c>
      <c r="B571" s="20" t="s">
        <v>11799</v>
      </c>
      <c r="C571" s="1" t="s">
        <v>8340</v>
      </c>
      <c r="D571" s="1" t="s">
        <v>8341</v>
      </c>
      <c r="E571" s="80">
        <v>48030</v>
      </c>
      <c r="F571" s="80">
        <v>48060</v>
      </c>
      <c r="G571" s="1" t="s">
        <v>11800</v>
      </c>
      <c r="H571" s="1">
        <f>+Temporalidad[[#This Row],[ID]]</f>
        <v>560</v>
      </c>
    </row>
    <row r="572" spans="1:8" hidden="1" x14ac:dyDescent="0.25">
      <c r="A572">
        <v>561</v>
      </c>
      <c r="B572" s="20" t="s">
        <v>11801</v>
      </c>
      <c r="C572" s="1" t="s">
        <v>8340</v>
      </c>
      <c r="D572" s="1" t="s">
        <v>8341</v>
      </c>
      <c r="E572" s="80">
        <v>48061</v>
      </c>
      <c r="F572" s="80">
        <v>48091</v>
      </c>
      <c r="G572" s="1" t="s">
        <v>11802</v>
      </c>
      <c r="H572" s="1">
        <f>+Temporalidad[[#This Row],[ID]]</f>
        <v>561</v>
      </c>
    </row>
    <row r="573" spans="1:8" hidden="1" x14ac:dyDescent="0.25">
      <c r="A573">
        <v>562</v>
      </c>
      <c r="B573" s="20" t="s">
        <v>11803</v>
      </c>
      <c r="C573" s="1" t="s">
        <v>8340</v>
      </c>
      <c r="D573" s="1" t="s">
        <v>8341</v>
      </c>
      <c r="E573" s="80">
        <v>48092</v>
      </c>
      <c r="F573" s="80">
        <v>48121</v>
      </c>
      <c r="G573" s="1" t="s">
        <v>11804</v>
      </c>
      <c r="H573" s="1">
        <f>+Temporalidad[[#This Row],[ID]]</f>
        <v>562</v>
      </c>
    </row>
    <row r="574" spans="1:8" hidden="1" x14ac:dyDescent="0.25">
      <c r="A574">
        <v>563</v>
      </c>
      <c r="B574" s="20" t="s">
        <v>11805</v>
      </c>
      <c r="C574" s="1" t="s">
        <v>8340</v>
      </c>
      <c r="D574" s="1" t="s">
        <v>8341</v>
      </c>
      <c r="E574" s="80">
        <v>48122</v>
      </c>
      <c r="F574" s="80">
        <v>48152</v>
      </c>
      <c r="G574" s="1" t="s">
        <v>11806</v>
      </c>
      <c r="H574" s="1">
        <f>+Temporalidad[[#This Row],[ID]]</f>
        <v>563</v>
      </c>
    </row>
    <row r="575" spans="1:8" hidden="1" x14ac:dyDescent="0.25">
      <c r="A575">
        <v>564</v>
      </c>
      <c r="B575" s="20" t="s">
        <v>11807</v>
      </c>
      <c r="C575" s="1" t="s">
        <v>8340</v>
      </c>
      <c r="D575" s="1" t="s">
        <v>8341</v>
      </c>
      <c r="E575" s="80">
        <v>48153</v>
      </c>
      <c r="F575" s="80">
        <v>48182</v>
      </c>
      <c r="G575" s="1" t="s">
        <v>11808</v>
      </c>
      <c r="H575" s="1">
        <f>+Temporalidad[[#This Row],[ID]]</f>
        <v>564</v>
      </c>
    </row>
    <row r="576" spans="1:8" hidden="1" x14ac:dyDescent="0.25">
      <c r="A576">
        <v>565</v>
      </c>
      <c r="B576" s="20" t="s">
        <v>11809</v>
      </c>
      <c r="C576" s="1" t="s">
        <v>8340</v>
      </c>
      <c r="D576" s="1" t="s">
        <v>8341</v>
      </c>
      <c r="E576" s="80">
        <v>48183</v>
      </c>
      <c r="F576" s="80">
        <v>48213</v>
      </c>
      <c r="G576" s="1" t="s">
        <v>11810</v>
      </c>
      <c r="H576" s="1">
        <f>+Temporalidad[[#This Row],[ID]]</f>
        <v>565</v>
      </c>
    </row>
    <row r="577" spans="1:8" hidden="1" x14ac:dyDescent="0.25">
      <c r="A577">
        <v>566</v>
      </c>
      <c r="B577" s="20" t="s">
        <v>11811</v>
      </c>
      <c r="C577" s="1" t="s">
        <v>8340</v>
      </c>
      <c r="D577" s="1" t="s">
        <v>8341</v>
      </c>
      <c r="E577" s="80">
        <v>48214</v>
      </c>
      <c r="F577" s="80">
        <v>48244</v>
      </c>
      <c r="G577" s="1" t="s">
        <v>11812</v>
      </c>
      <c r="H577" s="1">
        <f>+Temporalidad[[#This Row],[ID]]</f>
        <v>566</v>
      </c>
    </row>
    <row r="578" spans="1:8" hidden="1" x14ac:dyDescent="0.25">
      <c r="A578">
        <v>567</v>
      </c>
      <c r="B578" s="20" t="s">
        <v>11813</v>
      </c>
      <c r="C578" s="1" t="s">
        <v>8340</v>
      </c>
      <c r="D578" s="1" t="s">
        <v>8341</v>
      </c>
      <c r="E578" s="80">
        <v>48245</v>
      </c>
      <c r="F578" s="80">
        <v>48272</v>
      </c>
      <c r="G578" s="1" t="s">
        <v>11814</v>
      </c>
      <c r="H578" s="1">
        <f>+Temporalidad[[#This Row],[ID]]</f>
        <v>567</v>
      </c>
    </row>
    <row r="579" spans="1:8" hidden="1" x14ac:dyDescent="0.25">
      <c r="A579">
        <v>568</v>
      </c>
      <c r="B579" s="20" t="s">
        <v>11815</v>
      </c>
      <c r="C579" s="1" t="s">
        <v>8340</v>
      </c>
      <c r="D579" s="1" t="s">
        <v>8341</v>
      </c>
      <c r="E579" s="80">
        <v>48274</v>
      </c>
      <c r="F579" s="80">
        <v>48304</v>
      </c>
      <c r="G579" s="1" t="s">
        <v>11816</v>
      </c>
      <c r="H579" s="1">
        <f>+Temporalidad[[#This Row],[ID]]</f>
        <v>568</v>
      </c>
    </row>
    <row r="580" spans="1:8" hidden="1" x14ac:dyDescent="0.25">
      <c r="A580">
        <v>569</v>
      </c>
      <c r="B580" s="20" t="s">
        <v>11817</v>
      </c>
      <c r="C580" s="1" t="s">
        <v>8340</v>
      </c>
      <c r="D580" s="1" t="s">
        <v>8341</v>
      </c>
      <c r="E580" s="80">
        <v>48305</v>
      </c>
      <c r="F580" s="80">
        <v>48334</v>
      </c>
      <c r="G580" s="1" t="s">
        <v>11818</v>
      </c>
      <c r="H580" s="1">
        <f>+Temporalidad[[#This Row],[ID]]</f>
        <v>569</v>
      </c>
    </row>
    <row r="581" spans="1:8" hidden="1" x14ac:dyDescent="0.25">
      <c r="A581">
        <v>570</v>
      </c>
      <c r="B581" s="20" t="s">
        <v>11819</v>
      </c>
      <c r="C581" s="1" t="s">
        <v>8340</v>
      </c>
      <c r="D581" s="1" t="s">
        <v>8341</v>
      </c>
      <c r="E581" s="80">
        <v>48335</v>
      </c>
      <c r="F581" s="80">
        <v>48365</v>
      </c>
      <c r="G581" s="1" t="s">
        <v>11820</v>
      </c>
      <c r="H581" s="1">
        <f>+Temporalidad[[#This Row],[ID]]</f>
        <v>570</v>
      </c>
    </row>
    <row r="582" spans="1:8" hidden="1" x14ac:dyDescent="0.25">
      <c r="A582">
        <v>571</v>
      </c>
      <c r="B582" s="20" t="s">
        <v>11821</v>
      </c>
      <c r="C582" s="1" t="s">
        <v>8340</v>
      </c>
      <c r="D582" s="1" t="s">
        <v>8341</v>
      </c>
      <c r="E582" s="80">
        <v>48366</v>
      </c>
      <c r="F582" s="80">
        <v>48395</v>
      </c>
      <c r="G582" s="1" t="s">
        <v>11822</v>
      </c>
      <c r="H582" s="1">
        <f>+Temporalidad[[#This Row],[ID]]</f>
        <v>571</v>
      </c>
    </row>
    <row r="583" spans="1:8" hidden="1" x14ac:dyDescent="0.25">
      <c r="A583">
        <v>572</v>
      </c>
      <c r="B583" s="20" t="s">
        <v>11823</v>
      </c>
      <c r="C583" s="1" t="s">
        <v>8340</v>
      </c>
      <c r="D583" s="1" t="s">
        <v>8341</v>
      </c>
      <c r="E583" s="80">
        <v>48396</v>
      </c>
      <c r="F583" s="80">
        <v>48426</v>
      </c>
      <c r="G583" s="1" t="s">
        <v>11824</v>
      </c>
      <c r="H583" s="1">
        <f>+Temporalidad[[#This Row],[ID]]</f>
        <v>572</v>
      </c>
    </row>
    <row r="584" spans="1:8" hidden="1" x14ac:dyDescent="0.25">
      <c r="A584">
        <v>573</v>
      </c>
      <c r="B584" s="20" t="s">
        <v>11825</v>
      </c>
      <c r="C584" s="1" t="s">
        <v>8340</v>
      </c>
      <c r="D584" s="1" t="s">
        <v>8341</v>
      </c>
      <c r="E584" s="80">
        <v>48427</v>
      </c>
      <c r="F584" s="80">
        <v>48457</v>
      </c>
      <c r="G584" s="1" t="s">
        <v>11826</v>
      </c>
      <c r="H584" s="1">
        <f>+Temporalidad[[#This Row],[ID]]</f>
        <v>573</v>
      </c>
    </row>
    <row r="585" spans="1:8" hidden="1" x14ac:dyDescent="0.25">
      <c r="A585">
        <v>574</v>
      </c>
      <c r="B585" s="20" t="s">
        <v>11827</v>
      </c>
      <c r="C585" s="1" t="s">
        <v>8340</v>
      </c>
      <c r="D585" s="1" t="s">
        <v>8341</v>
      </c>
      <c r="E585" s="80">
        <v>48458</v>
      </c>
      <c r="F585" s="80">
        <v>48487</v>
      </c>
      <c r="G585" s="1" t="s">
        <v>11828</v>
      </c>
      <c r="H585" s="1">
        <f>+Temporalidad[[#This Row],[ID]]</f>
        <v>574</v>
      </c>
    </row>
    <row r="586" spans="1:8" hidden="1" x14ac:dyDescent="0.25">
      <c r="A586">
        <v>575</v>
      </c>
      <c r="B586" s="20" t="s">
        <v>11829</v>
      </c>
      <c r="C586" s="1" t="s">
        <v>8340</v>
      </c>
      <c r="D586" s="1" t="s">
        <v>8341</v>
      </c>
      <c r="E586" s="80">
        <v>48488</v>
      </c>
      <c r="F586" s="80">
        <v>48518</v>
      </c>
      <c r="G586" s="1" t="s">
        <v>11830</v>
      </c>
      <c r="H586" s="1">
        <f>+Temporalidad[[#This Row],[ID]]</f>
        <v>575</v>
      </c>
    </row>
    <row r="587" spans="1:8" hidden="1" x14ac:dyDescent="0.25">
      <c r="A587">
        <v>576</v>
      </c>
      <c r="B587" s="20" t="s">
        <v>11831</v>
      </c>
      <c r="C587" s="1" t="s">
        <v>8340</v>
      </c>
      <c r="D587" s="1" t="s">
        <v>8341</v>
      </c>
      <c r="E587" s="80">
        <v>48519</v>
      </c>
      <c r="F587" s="80">
        <v>48548</v>
      </c>
      <c r="G587" s="1" t="s">
        <v>11832</v>
      </c>
      <c r="H587" s="1">
        <f>+Temporalidad[[#This Row],[ID]]</f>
        <v>576</v>
      </c>
    </row>
    <row r="588" spans="1:8" hidden="1" x14ac:dyDescent="0.25">
      <c r="A588">
        <v>577</v>
      </c>
      <c r="B588" s="20" t="s">
        <v>11833</v>
      </c>
      <c r="C588" s="1" t="s">
        <v>8340</v>
      </c>
      <c r="D588" s="1" t="s">
        <v>8341</v>
      </c>
      <c r="E588" s="80">
        <v>48549</v>
      </c>
      <c r="F588" s="80">
        <v>48579</v>
      </c>
      <c r="G588" s="1" t="s">
        <v>11834</v>
      </c>
      <c r="H588" s="1">
        <f>+Temporalidad[[#This Row],[ID]]</f>
        <v>577</v>
      </c>
    </row>
    <row r="589" spans="1:8" hidden="1" x14ac:dyDescent="0.25">
      <c r="A589">
        <v>578</v>
      </c>
      <c r="B589" s="20" t="s">
        <v>11835</v>
      </c>
      <c r="C589" s="1" t="s">
        <v>8340</v>
      </c>
      <c r="D589" s="1" t="s">
        <v>8341</v>
      </c>
      <c r="E589" s="80">
        <v>48580</v>
      </c>
      <c r="F589" s="80">
        <v>48610</v>
      </c>
      <c r="G589" s="1" t="s">
        <v>11836</v>
      </c>
      <c r="H589" s="1">
        <f>+Temporalidad[[#This Row],[ID]]</f>
        <v>578</v>
      </c>
    </row>
    <row r="590" spans="1:8" hidden="1" x14ac:dyDescent="0.25">
      <c r="A590">
        <v>579</v>
      </c>
      <c r="B590" s="20" t="s">
        <v>11837</v>
      </c>
      <c r="C590" s="1" t="s">
        <v>8340</v>
      </c>
      <c r="D590" s="1" t="s">
        <v>8341</v>
      </c>
      <c r="E590" s="80">
        <v>48611</v>
      </c>
      <c r="F590" s="80">
        <v>48638</v>
      </c>
      <c r="G590" s="1" t="s">
        <v>11838</v>
      </c>
      <c r="H590" s="1">
        <f>+Temporalidad[[#This Row],[ID]]</f>
        <v>579</v>
      </c>
    </row>
    <row r="591" spans="1:8" hidden="1" x14ac:dyDescent="0.25">
      <c r="A591">
        <v>580</v>
      </c>
      <c r="B591" s="20" t="s">
        <v>11839</v>
      </c>
      <c r="C591" s="1" t="s">
        <v>8340</v>
      </c>
      <c r="D591" s="1" t="s">
        <v>8341</v>
      </c>
      <c r="E591" s="80">
        <v>48639</v>
      </c>
      <c r="F591" s="80">
        <v>48669</v>
      </c>
      <c r="G591" s="1" t="s">
        <v>11840</v>
      </c>
      <c r="H591" s="1">
        <f>+Temporalidad[[#This Row],[ID]]</f>
        <v>580</v>
      </c>
    </row>
    <row r="592" spans="1:8" hidden="1" x14ac:dyDescent="0.25">
      <c r="A592">
        <v>581</v>
      </c>
      <c r="B592" s="20" t="s">
        <v>11841</v>
      </c>
      <c r="C592" s="1" t="s">
        <v>8340</v>
      </c>
      <c r="D592" s="1" t="s">
        <v>8341</v>
      </c>
      <c r="E592" s="80">
        <v>48670</v>
      </c>
      <c r="F592" s="80">
        <v>48699</v>
      </c>
      <c r="G592" s="1" t="s">
        <v>11842</v>
      </c>
      <c r="H592" s="1">
        <f>+Temporalidad[[#This Row],[ID]]</f>
        <v>581</v>
      </c>
    </row>
    <row r="593" spans="1:8" hidden="1" x14ac:dyDescent="0.25">
      <c r="A593">
        <v>582</v>
      </c>
      <c r="B593" s="20" t="s">
        <v>11843</v>
      </c>
      <c r="C593" s="1" t="s">
        <v>8340</v>
      </c>
      <c r="D593" s="1" t="s">
        <v>8341</v>
      </c>
      <c r="E593" s="80">
        <v>48700</v>
      </c>
      <c r="F593" s="80">
        <v>48730</v>
      </c>
      <c r="G593" s="1" t="s">
        <v>11844</v>
      </c>
      <c r="H593" s="1">
        <f>+Temporalidad[[#This Row],[ID]]</f>
        <v>582</v>
      </c>
    </row>
    <row r="594" spans="1:8" hidden="1" x14ac:dyDescent="0.25">
      <c r="A594">
        <v>583</v>
      </c>
      <c r="B594" s="20" t="s">
        <v>11845</v>
      </c>
      <c r="C594" s="1" t="s">
        <v>8340</v>
      </c>
      <c r="D594" s="1" t="s">
        <v>8341</v>
      </c>
      <c r="E594" s="80">
        <v>48731</v>
      </c>
      <c r="F594" s="80">
        <v>48760</v>
      </c>
      <c r="G594" s="1" t="s">
        <v>11846</v>
      </c>
      <c r="H594" s="1">
        <f>+Temporalidad[[#This Row],[ID]]</f>
        <v>583</v>
      </c>
    </row>
    <row r="595" spans="1:8" hidden="1" x14ac:dyDescent="0.25">
      <c r="A595">
        <v>584</v>
      </c>
      <c r="B595" s="20" t="s">
        <v>11847</v>
      </c>
      <c r="C595" s="1" t="s">
        <v>8340</v>
      </c>
      <c r="D595" s="1" t="s">
        <v>8341</v>
      </c>
      <c r="E595" s="80">
        <v>48761</v>
      </c>
      <c r="F595" s="80">
        <v>48791</v>
      </c>
      <c r="G595" s="1" t="s">
        <v>11848</v>
      </c>
      <c r="H595" s="1">
        <f>+Temporalidad[[#This Row],[ID]]</f>
        <v>584</v>
      </c>
    </row>
    <row r="596" spans="1:8" hidden="1" x14ac:dyDescent="0.25">
      <c r="A596">
        <v>585</v>
      </c>
      <c r="B596" s="20" t="s">
        <v>11849</v>
      </c>
      <c r="C596" s="1" t="s">
        <v>8340</v>
      </c>
      <c r="D596" s="1" t="s">
        <v>8341</v>
      </c>
      <c r="E596" s="80">
        <v>48792</v>
      </c>
      <c r="F596" s="80">
        <v>48822</v>
      </c>
      <c r="G596" s="1" t="s">
        <v>11850</v>
      </c>
      <c r="H596" s="1">
        <f>+Temporalidad[[#This Row],[ID]]</f>
        <v>585</v>
      </c>
    </row>
    <row r="597" spans="1:8" hidden="1" x14ac:dyDescent="0.25">
      <c r="A597">
        <v>586</v>
      </c>
      <c r="B597" s="20" t="s">
        <v>11851</v>
      </c>
      <c r="C597" s="1" t="s">
        <v>8340</v>
      </c>
      <c r="D597" s="1" t="s">
        <v>8341</v>
      </c>
      <c r="E597" s="80">
        <v>48823</v>
      </c>
      <c r="F597" s="80">
        <v>48852</v>
      </c>
      <c r="G597" s="1" t="s">
        <v>11852</v>
      </c>
      <c r="H597" s="1">
        <f>+Temporalidad[[#This Row],[ID]]</f>
        <v>586</v>
      </c>
    </row>
    <row r="598" spans="1:8" hidden="1" x14ac:dyDescent="0.25">
      <c r="A598">
        <v>587</v>
      </c>
      <c r="B598" s="20" t="s">
        <v>11853</v>
      </c>
      <c r="C598" s="1" t="s">
        <v>8340</v>
      </c>
      <c r="D598" s="1" t="s">
        <v>8341</v>
      </c>
      <c r="E598" s="80">
        <v>48853</v>
      </c>
      <c r="F598" s="80">
        <v>48883</v>
      </c>
      <c r="G598" s="1" t="s">
        <v>11854</v>
      </c>
      <c r="H598" s="1">
        <f>+Temporalidad[[#This Row],[ID]]</f>
        <v>587</v>
      </c>
    </row>
    <row r="599" spans="1:8" hidden="1" x14ac:dyDescent="0.25">
      <c r="A599">
        <v>588</v>
      </c>
      <c r="B599" s="20" t="s">
        <v>11855</v>
      </c>
      <c r="C599" s="1" t="s">
        <v>8340</v>
      </c>
      <c r="D599" s="1" t="s">
        <v>8341</v>
      </c>
      <c r="E599" s="80">
        <v>48884</v>
      </c>
      <c r="F599" s="80">
        <v>48913</v>
      </c>
      <c r="G599" s="1" t="s">
        <v>11856</v>
      </c>
      <c r="H599" s="1">
        <f>+Temporalidad[[#This Row],[ID]]</f>
        <v>588</v>
      </c>
    </row>
    <row r="600" spans="1:8" hidden="1" x14ac:dyDescent="0.25">
      <c r="A600">
        <v>589</v>
      </c>
      <c r="B600" s="20" t="s">
        <v>11857</v>
      </c>
      <c r="C600" s="1" t="s">
        <v>8340</v>
      </c>
      <c r="D600" s="1" t="s">
        <v>8341</v>
      </c>
      <c r="E600" s="80">
        <v>48914</v>
      </c>
      <c r="F600" s="80">
        <v>48944</v>
      </c>
      <c r="G600" s="1" t="s">
        <v>11858</v>
      </c>
      <c r="H600" s="1">
        <f>+Temporalidad[[#This Row],[ID]]</f>
        <v>589</v>
      </c>
    </row>
    <row r="601" spans="1:8" hidden="1" x14ac:dyDescent="0.25">
      <c r="A601">
        <v>590</v>
      </c>
      <c r="B601" s="20" t="s">
        <v>11859</v>
      </c>
      <c r="C601" s="1" t="s">
        <v>8340</v>
      </c>
      <c r="D601" s="1" t="s">
        <v>8341</v>
      </c>
      <c r="E601" s="80">
        <v>48945</v>
      </c>
      <c r="F601" s="80">
        <v>48975</v>
      </c>
      <c r="G601" s="1" t="s">
        <v>11860</v>
      </c>
      <c r="H601" s="1">
        <f>+Temporalidad[[#This Row],[ID]]</f>
        <v>590</v>
      </c>
    </row>
    <row r="602" spans="1:8" hidden="1" x14ac:dyDescent="0.25">
      <c r="A602">
        <v>591</v>
      </c>
      <c r="B602" s="20" t="s">
        <v>11861</v>
      </c>
      <c r="C602" s="1" t="s">
        <v>8340</v>
      </c>
      <c r="D602" s="1" t="s">
        <v>8341</v>
      </c>
      <c r="E602" s="80">
        <v>48976</v>
      </c>
      <c r="F602" s="80">
        <v>49003</v>
      </c>
      <c r="G602" s="1" t="s">
        <v>11862</v>
      </c>
      <c r="H602" s="1">
        <f>+Temporalidad[[#This Row],[ID]]</f>
        <v>591</v>
      </c>
    </row>
    <row r="603" spans="1:8" hidden="1" x14ac:dyDescent="0.25">
      <c r="A603">
        <v>592</v>
      </c>
      <c r="B603" s="20" t="s">
        <v>11863</v>
      </c>
      <c r="C603" s="1" t="s">
        <v>8340</v>
      </c>
      <c r="D603" s="1" t="s">
        <v>8341</v>
      </c>
      <c r="E603" s="80">
        <v>49004</v>
      </c>
      <c r="F603" s="80">
        <v>49034</v>
      </c>
      <c r="G603" s="1" t="s">
        <v>11864</v>
      </c>
      <c r="H603" s="1">
        <f>+Temporalidad[[#This Row],[ID]]</f>
        <v>592</v>
      </c>
    </row>
    <row r="604" spans="1:8" hidden="1" x14ac:dyDescent="0.25">
      <c r="A604">
        <v>593</v>
      </c>
      <c r="B604" s="20" t="s">
        <v>11865</v>
      </c>
      <c r="C604" s="1" t="s">
        <v>8340</v>
      </c>
      <c r="D604" s="1" t="s">
        <v>8341</v>
      </c>
      <c r="E604" s="80">
        <v>49035</v>
      </c>
      <c r="F604" s="80">
        <v>49064</v>
      </c>
      <c r="G604" s="1" t="s">
        <v>11866</v>
      </c>
      <c r="H604" s="1">
        <f>+Temporalidad[[#This Row],[ID]]</f>
        <v>593</v>
      </c>
    </row>
    <row r="605" spans="1:8" hidden="1" x14ac:dyDescent="0.25">
      <c r="A605">
        <v>594</v>
      </c>
      <c r="B605" s="20" t="s">
        <v>11867</v>
      </c>
      <c r="C605" s="1" t="s">
        <v>8340</v>
      </c>
      <c r="D605" s="1" t="s">
        <v>8341</v>
      </c>
      <c r="E605" s="80">
        <v>49065</v>
      </c>
      <c r="F605" s="80">
        <v>49095</v>
      </c>
      <c r="G605" s="1" t="s">
        <v>11868</v>
      </c>
      <c r="H605" s="1">
        <f>+Temporalidad[[#This Row],[ID]]</f>
        <v>594</v>
      </c>
    </row>
    <row r="606" spans="1:8" hidden="1" x14ac:dyDescent="0.25">
      <c r="A606">
        <v>595</v>
      </c>
      <c r="B606" s="20" t="s">
        <v>11869</v>
      </c>
      <c r="C606" s="1" t="s">
        <v>8340</v>
      </c>
      <c r="D606" s="1" t="s">
        <v>8341</v>
      </c>
      <c r="E606" s="80">
        <v>49096</v>
      </c>
      <c r="F606" s="80">
        <v>49125</v>
      </c>
      <c r="G606" s="1" t="s">
        <v>11870</v>
      </c>
      <c r="H606" s="1">
        <f>+Temporalidad[[#This Row],[ID]]</f>
        <v>595</v>
      </c>
    </row>
    <row r="607" spans="1:8" hidden="1" x14ac:dyDescent="0.25">
      <c r="A607">
        <v>596</v>
      </c>
      <c r="B607" s="20" t="s">
        <v>11871</v>
      </c>
      <c r="C607" s="1" t="s">
        <v>8340</v>
      </c>
      <c r="D607" s="1" t="s">
        <v>8341</v>
      </c>
      <c r="E607" s="80">
        <v>49126</v>
      </c>
      <c r="F607" s="80">
        <v>49156</v>
      </c>
      <c r="G607" s="1" t="s">
        <v>11872</v>
      </c>
      <c r="H607" s="1">
        <f>+Temporalidad[[#This Row],[ID]]</f>
        <v>596</v>
      </c>
    </row>
    <row r="608" spans="1:8" hidden="1" x14ac:dyDescent="0.25">
      <c r="A608">
        <v>597</v>
      </c>
      <c r="B608" s="20" t="s">
        <v>11873</v>
      </c>
      <c r="C608" s="1" t="s">
        <v>8340</v>
      </c>
      <c r="D608" s="1" t="s">
        <v>8341</v>
      </c>
      <c r="E608" s="80">
        <v>49157</v>
      </c>
      <c r="F608" s="80">
        <v>49187</v>
      </c>
      <c r="G608" s="1" t="s">
        <v>11874</v>
      </c>
      <c r="H608" s="1">
        <f>+Temporalidad[[#This Row],[ID]]</f>
        <v>597</v>
      </c>
    </row>
    <row r="609" spans="1:8" hidden="1" x14ac:dyDescent="0.25">
      <c r="A609">
        <v>598</v>
      </c>
      <c r="B609" s="20" t="s">
        <v>11875</v>
      </c>
      <c r="C609" s="1" t="s">
        <v>8340</v>
      </c>
      <c r="D609" s="1" t="s">
        <v>8341</v>
      </c>
      <c r="E609" s="80">
        <v>49188</v>
      </c>
      <c r="F609" s="80">
        <v>49217</v>
      </c>
      <c r="G609" s="1" t="s">
        <v>11876</v>
      </c>
      <c r="H609" s="1">
        <f>+Temporalidad[[#This Row],[ID]]</f>
        <v>598</v>
      </c>
    </row>
    <row r="610" spans="1:8" hidden="1" x14ac:dyDescent="0.25">
      <c r="A610">
        <v>599</v>
      </c>
      <c r="B610" s="20" t="s">
        <v>11877</v>
      </c>
      <c r="C610" s="1" t="s">
        <v>8340</v>
      </c>
      <c r="D610" s="1" t="s">
        <v>8341</v>
      </c>
      <c r="E610" s="80">
        <v>49218</v>
      </c>
      <c r="F610" s="80">
        <v>49248</v>
      </c>
      <c r="G610" s="1" t="s">
        <v>11878</v>
      </c>
      <c r="H610" s="1">
        <f>+Temporalidad[[#This Row],[ID]]</f>
        <v>599</v>
      </c>
    </row>
    <row r="611" spans="1:8" hidden="1" x14ac:dyDescent="0.25">
      <c r="A611">
        <v>600</v>
      </c>
      <c r="B611" s="20" t="s">
        <v>11879</v>
      </c>
      <c r="C611" s="1" t="s">
        <v>8340</v>
      </c>
      <c r="D611" s="1" t="s">
        <v>8341</v>
      </c>
      <c r="E611" s="80">
        <v>49249</v>
      </c>
      <c r="F611" s="80">
        <v>49278</v>
      </c>
      <c r="G611" s="1" t="s">
        <v>11880</v>
      </c>
      <c r="H611" s="1">
        <f>+Temporalidad[[#This Row],[ID]]</f>
        <v>600</v>
      </c>
    </row>
    <row r="612" spans="1:8" hidden="1" x14ac:dyDescent="0.25">
      <c r="A612">
        <v>601</v>
      </c>
      <c r="B612" s="20" t="s">
        <v>11881</v>
      </c>
      <c r="C612" s="1" t="s">
        <v>8340</v>
      </c>
      <c r="D612" s="1" t="s">
        <v>8341</v>
      </c>
      <c r="E612" s="80">
        <v>49279</v>
      </c>
      <c r="F612" s="80">
        <v>49309</v>
      </c>
      <c r="G612" s="1" t="s">
        <v>11882</v>
      </c>
      <c r="H612" s="1">
        <f>+Temporalidad[[#This Row],[ID]]</f>
        <v>601</v>
      </c>
    </row>
    <row r="613" spans="1:8" hidden="1" x14ac:dyDescent="0.25">
      <c r="A613">
        <v>602</v>
      </c>
      <c r="B613" s="20" t="s">
        <v>11883</v>
      </c>
      <c r="C613" s="1" t="s">
        <v>8340</v>
      </c>
      <c r="D613" s="1" t="s">
        <v>8341</v>
      </c>
      <c r="E613" s="80">
        <v>49310</v>
      </c>
      <c r="F613" s="80">
        <v>49340</v>
      </c>
      <c r="G613" s="1" t="s">
        <v>11884</v>
      </c>
      <c r="H613" s="1">
        <f>+Temporalidad[[#This Row],[ID]]</f>
        <v>602</v>
      </c>
    </row>
    <row r="614" spans="1:8" hidden="1" x14ac:dyDescent="0.25">
      <c r="A614">
        <v>603</v>
      </c>
      <c r="B614" s="20" t="s">
        <v>11885</v>
      </c>
      <c r="C614" s="1" t="s">
        <v>8340</v>
      </c>
      <c r="D614" s="1" t="s">
        <v>8341</v>
      </c>
      <c r="E614" s="80">
        <v>49341</v>
      </c>
      <c r="F614" s="80">
        <v>49368</v>
      </c>
      <c r="G614" s="1" t="s">
        <v>11886</v>
      </c>
      <c r="H614" s="1">
        <f>+Temporalidad[[#This Row],[ID]]</f>
        <v>603</v>
      </c>
    </row>
    <row r="615" spans="1:8" hidden="1" x14ac:dyDescent="0.25">
      <c r="A615">
        <v>604</v>
      </c>
      <c r="B615" s="20" t="s">
        <v>11887</v>
      </c>
      <c r="C615" s="1" t="s">
        <v>8340</v>
      </c>
      <c r="D615" s="1" t="s">
        <v>8341</v>
      </c>
      <c r="E615" s="80">
        <v>49369</v>
      </c>
      <c r="F615" s="80">
        <v>49399</v>
      </c>
      <c r="G615" s="1" t="s">
        <v>11888</v>
      </c>
      <c r="H615" s="1">
        <f>+Temporalidad[[#This Row],[ID]]</f>
        <v>604</v>
      </c>
    </row>
    <row r="616" spans="1:8" hidden="1" x14ac:dyDescent="0.25">
      <c r="A616">
        <v>605</v>
      </c>
      <c r="B616" s="20" t="s">
        <v>11889</v>
      </c>
      <c r="C616" s="1" t="s">
        <v>8340</v>
      </c>
      <c r="D616" s="1" t="s">
        <v>8341</v>
      </c>
      <c r="E616" s="80">
        <v>49400</v>
      </c>
      <c r="F616" s="80">
        <v>49429</v>
      </c>
      <c r="G616" s="1" t="s">
        <v>11890</v>
      </c>
      <c r="H616" s="1">
        <f>+Temporalidad[[#This Row],[ID]]</f>
        <v>605</v>
      </c>
    </row>
    <row r="617" spans="1:8" hidden="1" x14ac:dyDescent="0.25">
      <c r="A617">
        <v>606</v>
      </c>
      <c r="B617" s="20" t="s">
        <v>11891</v>
      </c>
      <c r="C617" s="1" t="s">
        <v>8340</v>
      </c>
      <c r="D617" s="1" t="s">
        <v>8341</v>
      </c>
      <c r="E617" s="80">
        <v>49430</v>
      </c>
      <c r="F617" s="80">
        <v>49460</v>
      </c>
      <c r="G617" s="1" t="s">
        <v>11892</v>
      </c>
      <c r="H617" s="1">
        <f>+Temporalidad[[#This Row],[ID]]</f>
        <v>606</v>
      </c>
    </row>
    <row r="618" spans="1:8" hidden="1" x14ac:dyDescent="0.25">
      <c r="A618">
        <v>607</v>
      </c>
      <c r="B618" s="20" t="s">
        <v>11893</v>
      </c>
      <c r="C618" s="1" t="s">
        <v>8340</v>
      </c>
      <c r="D618" s="1" t="s">
        <v>8341</v>
      </c>
      <c r="E618" s="80">
        <v>49461</v>
      </c>
      <c r="F618" s="80">
        <v>49490</v>
      </c>
      <c r="G618" s="1" t="s">
        <v>11894</v>
      </c>
      <c r="H618" s="1">
        <f>+Temporalidad[[#This Row],[ID]]</f>
        <v>607</v>
      </c>
    </row>
    <row r="619" spans="1:8" hidden="1" x14ac:dyDescent="0.25">
      <c r="A619">
        <v>608</v>
      </c>
      <c r="B619" s="20" t="s">
        <v>11895</v>
      </c>
      <c r="C619" s="1" t="s">
        <v>8340</v>
      </c>
      <c r="D619" s="1" t="s">
        <v>8341</v>
      </c>
      <c r="E619" s="80">
        <v>49491</v>
      </c>
      <c r="F619" s="80">
        <v>49521</v>
      </c>
      <c r="G619" s="1" t="s">
        <v>11896</v>
      </c>
      <c r="H619" s="1">
        <f>+Temporalidad[[#This Row],[ID]]</f>
        <v>608</v>
      </c>
    </row>
    <row r="620" spans="1:8" hidden="1" x14ac:dyDescent="0.25">
      <c r="A620">
        <v>609</v>
      </c>
      <c r="B620" s="20" t="s">
        <v>11897</v>
      </c>
      <c r="C620" s="1" t="s">
        <v>8340</v>
      </c>
      <c r="D620" s="1" t="s">
        <v>8341</v>
      </c>
      <c r="E620" s="80">
        <v>49522</v>
      </c>
      <c r="F620" s="80">
        <v>49552</v>
      </c>
      <c r="G620" s="1" t="s">
        <v>11898</v>
      </c>
      <c r="H620" s="1">
        <f>+Temporalidad[[#This Row],[ID]]</f>
        <v>609</v>
      </c>
    </row>
    <row r="621" spans="1:8" hidden="1" x14ac:dyDescent="0.25">
      <c r="A621">
        <v>610</v>
      </c>
      <c r="B621" s="20" t="s">
        <v>11899</v>
      </c>
      <c r="C621" s="1" t="s">
        <v>8340</v>
      </c>
      <c r="D621" s="1" t="s">
        <v>8341</v>
      </c>
      <c r="E621" s="80">
        <v>49553</v>
      </c>
      <c r="F621" s="80">
        <v>49582</v>
      </c>
      <c r="G621" s="1" t="s">
        <v>11900</v>
      </c>
      <c r="H621" s="1">
        <f>+Temporalidad[[#This Row],[ID]]</f>
        <v>610</v>
      </c>
    </row>
    <row r="622" spans="1:8" hidden="1" x14ac:dyDescent="0.25">
      <c r="A622">
        <v>611</v>
      </c>
      <c r="B622" s="20" t="s">
        <v>11901</v>
      </c>
      <c r="C622" s="1" t="s">
        <v>8340</v>
      </c>
      <c r="D622" s="1" t="s">
        <v>8341</v>
      </c>
      <c r="E622" s="80">
        <v>49583</v>
      </c>
      <c r="F622" s="80">
        <v>49613</v>
      </c>
      <c r="G622" s="1" t="s">
        <v>11902</v>
      </c>
      <c r="H622" s="1">
        <f>+Temporalidad[[#This Row],[ID]]</f>
        <v>611</v>
      </c>
    </row>
    <row r="623" spans="1:8" hidden="1" x14ac:dyDescent="0.25">
      <c r="A623">
        <v>612</v>
      </c>
      <c r="B623" s="20" t="s">
        <v>11903</v>
      </c>
      <c r="C623" s="1" t="s">
        <v>8340</v>
      </c>
      <c r="D623" s="1" t="s">
        <v>8341</v>
      </c>
      <c r="E623" s="80">
        <v>49614</v>
      </c>
      <c r="F623" s="80">
        <v>49643</v>
      </c>
      <c r="G623" s="1" t="s">
        <v>11904</v>
      </c>
      <c r="H623" s="1">
        <f>+Temporalidad[[#This Row],[ID]]</f>
        <v>612</v>
      </c>
    </row>
    <row r="624" spans="1:8" hidden="1" x14ac:dyDescent="0.25">
      <c r="A624">
        <v>613</v>
      </c>
      <c r="B624" s="20" t="s">
        <v>11905</v>
      </c>
      <c r="C624" s="1" t="s">
        <v>8340</v>
      </c>
      <c r="D624" s="1" t="s">
        <v>8341</v>
      </c>
      <c r="E624" s="80">
        <v>49644</v>
      </c>
      <c r="F624" s="80">
        <v>49674</v>
      </c>
      <c r="G624" s="1" t="s">
        <v>11906</v>
      </c>
      <c r="H624" s="1">
        <f>+Temporalidad[[#This Row],[ID]]</f>
        <v>613</v>
      </c>
    </row>
    <row r="625" spans="1:8" hidden="1" x14ac:dyDescent="0.25">
      <c r="A625">
        <v>614</v>
      </c>
      <c r="B625" s="20" t="s">
        <v>11907</v>
      </c>
      <c r="C625" s="1" t="s">
        <v>8340</v>
      </c>
      <c r="D625" s="1" t="s">
        <v>8341</v>
      </c>
      <c r="E625" s="80">
        <v>49675</v>
      </c>
      <c r="F625" s="80">
        <v>49705</v>
      </c>
      <c r="G625" s="1" t="s">
        <v>11908</v>
      </c>
      <c r="H625" s="1">
        <f>+Temporalidad[[#This Row],[ID]]</f>
        <v>614</v>
      </c>
    </row>
    <row r="626" spans="1:8" hidden="1" x14ac:dyDescent="0.25">
      <c r="A626">
        <v>615</v>
      </c>
      <c r="B626" s="20" t="s">
        <v>11909</v>
      </c>
      <c r="C626" s="1" t="s">
        <v>8340</v>
      </c>
      <c r="D626" s="1" t="s">
        <v>8341</v>
      </c>
      <c r="E626" s="80">
        <v>49706</v>
      </c>
      <c r="F626" s="80">
        <v>49733</v>
      </c>
      <c r="G626" s="1" t="s">
        <v>11910</v>
      </c>
      <c r="H626" s="1">
        <f>+Temporalidad[[#This Row],[ID]]</f>
        <v>615</v>
      </c>
    </row>
    <row r="627" spans="1:8" hidden="1" x14ac:dyDescent="0.25">
      <c r="A627">
        <v>616</v>
      </c>
      <c r="B627" s="20" t="s">
        <v>11911</v>
      </c>
      <c r="C627" s="1" t="s">
        <v>8340</v>
      </c>
      <c r="D627" s="1" t="s">
        <v>8341</v>
      </c>
      <c r="E627" s="80">
        <v>49735</v>
      </c>
      <c r="F627" s="80">
        <v>49765</v>
      </c>
      <c r="G627" s="1" t="s">
        <v>11912</v>
      </c>
      <c r="H627" s="1">
        <f>+Temporalidad[[#This Row],[ID]]</f>
        <v>616</v>
      </c>
    </row>
    <row r="628" spans="1:8" hidden="1" x14ac:dyDescent="0.25">
      <c r="A628">
        <v>617</v>
      </c>
      <c r="B628" s="20" t="s">
        <v>11913</v>
      </c>
      <c r="C628" s="1" t="s">
        <v>8340</v>
      </c>
      <c r="D628" s="1" t="s">
        <v>8341</v>
      </c>
      <c r="E628" s="80">
        <v>49766</v>
      </c>
      <c r="F628" s="80">
        <v>49795</v>
      </c>
      <c r="G628" s="1" t="s">
        <v>11914</v>
      </c>
      <c r="H628" s="1">
        <f>+Temporalidad[[#This Row],[ID]]</f>
        <v>617</v>
      </c>
    </row>
    <row r="629" spans="1:8" hidden="1" x14ac:dyDescent="0.25">
      <c r="A629">
        <v>618</v>
      </c>
      <c r="B629" s="20" t="s">
        <v>11915</v>
      </c>
      <c r="C629" s="1" t="s">
        <v>8340</v>
      </c>
      <c r="D629" s="1" t="s">
        <v>8341</v>
      </c>
      <c r="E629" s="80">
        <v>49796</v>
      </c>
      <c r="F629" s="80">
        <v>49826</v>
      </c>
      <c r="G629" s="1" t="s">
        <v>11916</v>
      </c>
      <c r="H629" s="1">
        <f>+Temporalidad[[#This Row],[ID]]</f>
        <v>618</v>
      </c>
    </row>
    <row r="630" spans="1:8" hidden="1" x14ac:dyDescent="0.25">
      <c r="A630">
        <v>619</v>
      </c>
      <c r="B630" s="20" t="s">
        <v>11917</v>
      </c>
      <c r="C630" s="1" t="s">
        <v>8340</v>
      </c>
      <c r="D630" s="1" t="s">
        <v>8341</v>
      </c>
      <c r="E630" s="80">
        <v>49827</v>
      </c>
      <c r="F630" s="80">
        <v>49856</v>
      </c>
      <c r="G630" s="1" t="s">
        <v>11918</v>
      </c>
      <c r="H630" s="1">
        <f>+Temporalidad[[#This Row],[ID]]</f>
        <v>619</v>
      </c>
    </row>
    <row r="631" spans="1:8" hidden="1" x14ac:dyDescent="0.25">
      <c r="A631">
        <v>620</v>
      </c>
      <c r="B631" s="20" t="s">
        <v>11919</v>
      </c>
      <c r="C631" s="1" t="s">
        <v>8340</v>
      </c>
      <c r="D631" s="1" t="s">
        <v>8341</v>
      </c>
      <c r="E631" s="80">
        <v>49857</v>
      </c>
      <c r="F631" s="80">
        <v>49887</v>
      </c>
      <c r="G631" s="1" t="s">
        <v>11920</v>
      </c>
      <c r="H631" s="1">
        <f>+Temporalidad[[#This Row],[ID]]</f>
        <v>620</v>
      </c>
    </row>
    <row r="632" spans="1:8" hidden="1" x14ac:dyDescent="0.25">
      <c r="A632">
        <v>621</v>
      </c>
      <c r="B632" s="20" t="s">
        <v>11921</v>
      </c>
      <c r="C632" s="1" t="s">
        <v>8340</v>
      </c>
      <c r="D632" s="1" t="s">
        <v>8341</v>
      </c>
      <c r="E632" s="80">
        <v>49888</v>
      </c>
      <c r="F632" s="80">
        <v>49918</v>
      </c>
      <c r="G632" s="1" t="s">
        <v>11922</v>
      </c>
      <c r="H632" s="1">
        <f>+Temporalidad[[#This Row],[ID]]</f>
        <v>621</v>
      </c>
    </row>
    <row r="633" spans="1:8" hidden="1" x14ac:dyDescent="0.25">
      <c r="A633">
        <v>622</v>
      </c>
      <c r="B633" s="20" t="s">
        <v>11923</v>
      </c>
      <c r="C633" s="1" t="s">
        <v>8340</v>
      </c>
      <c r="D633" s="1" t="s">
        <v>8341</v>
      </c>
      <c r="E633" s="80">
        <v>49919</v>
      </c>
      <c r="F633" s="80">
        <v>49948</v>
      </c>
      <c r="G633" s="1" t="s">
        <v>11924</v>
      </c>
      <c r="H633" s="1">
        <f>+Temporalidad[[#This Row],[ID]]</f>
        <v>622</v>
      </c>
    </row>
    <row r="634" spans="1:8" hidden="1" x14ac:dyDescent="0.25">
      <c r="A634">
        <v>623</v>
      </c>
      <c r="B634" s="20" t="s">
        <v>11925</v>
      </c>
      <c r="C634" s="1" t="s">
        <v>8340</v>
      </c>
      <c r="D634" s="1" t="s">
        <v>8341</v>
      </c>
      <c r="E634" s="80">
        <v>49949</v>
      </c>
      <c r="F634" s="80">
        <v>49979</v>
      </c>
      <c r="G634" s="1" t="s">
        <v>11926</v>
      </c>
      <c r="H634" s="1">
        <f>+Temporalidad[[#This Row],[ID]]</f>
        <v>623</v>
      </c>
    </row>
    <row r="635" spans="1:8" hidden="1" x14ac:dyDescent="0.25">
      <c r="A635">
        <v>624</v>
      </c>
      <c r="B635" s="20" t="s">
        <v>11927</v>
      </c>
      <c r="C635" s="1" t="s">
        <v>8340</v>
      </c>
      <c r="D635" s="1" t="s">
        <v>8341</v>
      </c>
      <c r="E635" s="80">
        <v>49980</v>
      </c>
      <c r="F635" s="80">
        <v>50009</v>
      </c>
      <c r="G635" s="1" t="s">
        <v>11928</v>
      </c>
      <c r="H635" s="1">
        <f>+Temporalidad[[#This Row],[ID]]</f>
        <v>624</v>
      </c>
    </row>
    <row r="636" spans="1:8" hidden="1" x14ac:dyDescent="0.25">
      <c r="A636">
        <v>625</v>
      </c>
      <c r="B636" s="20" t="s">
        <v>11929</v>
      </c>
      <c r="C636" s="1" t="s">
        <v>8340</v>
      </c>
      <c r="D636" s="1" t="s">
        <v>8341</v>
      </c>
      <c r="E636" s="80">
        <v>50010</v>
      </c>
      <c r="F636" s="80">
        <v>50040</v>
      </c>
      <c r="G636" s="1" t="s">
        <v>11930</v>
      </c>
      <c r="H636" s="1">
        <f>+Temporalidad[[#This Row],[ID]]</f>
        <v>625</v>
      </c>
    </row>
    <row r="637" spans="1:8" hidden="1" x14ac:dyDescent="0.25">
      <c r="A637">
        <v>626</v>
      </c>
      <c r="B637" s="20" t="s">
        <v>11931</v>
      </c>
      <c r="C637" s="1" t="s">
        <v>8340</v>
      </c>
      <c r="D637" s="1" t="s">
        <v>8341</v>
      </c>
      <c r="E637" s="80">
        <v>50041</v>
      </c>
      <c r="F637" s="80">
        <v>50071</v>
      </c>
      <c r="G637" s="1" t="s">
        <v>11932</v>
      </c>
      <c r="H637" s="1">
        <f>+Temporalidad[[#This Row],[ID]]</f>
        <v>626</v>
      </c>
    </row>
    <row r="638" spans="1:8" hidden="1" x14ac:dyDescent="0.25">
      <c r="A638">
        <v>627</v>
      </c>
      <c r="B638" s="20" t="s">
        <v>11933</v>
      </c>
      <c r="C638" s="1" t="s">
        <v>8340</v>
      </c>
      <c r="D638" s="1" t="s">
        <v>8341</v>
      </c>
      <c r="E638" s="80">
        <v>50072</v>
      </c>
      <c r="F638" s="80">
        <v>50099</v>
      </c>
      <c r="G638" s="1" t="s">
        <v>11934</v>
      </c>
      <c r="H638" s="1">
        <f>+Temporalidad[[#This Row],[ID]]</f>
        <v>627</v>
      </c>
    </row>
    <row r="639" spans="1:8" hidden="1" x14ac:dyDescent="0.25">
      <c r="A639">
        <v>628</v>
      </c>
      <c r="B639" s="20" t="s">
        <v>11935</v>
      </c>
      <c r="C639" s="1" t="s">
        <v>8340</v>
      </c>
      <c r="D639" s="1" t="s">
        <v>8341</v>
      </c>
      <c r="E639" s="80">
        <v>50100</v>
      </c>
      <c r="F639" s="80">
        <v>50130</v>
      </c>
      <c r="G639" s="1" t="s">
        <v>11936</v>
      </c>
      <c r="H639" s="1">
        <f>+Temporalidad[[#This Row],[ID]]</f>
        <v>628</v>
      </c>
    </row>
    <row r="640" spans="1:8" hidden="1" x14ac:dyDescent="0.25">
      <c r="A640">
        <v>629</v>
      </c>
      <c r="B640" s="20" t="s">
        <v>11937</v>
      </c>
      <c r="C640" s="1" t="s">
        <v>8340</v>
      </c>
      <c r="D640" s="1" t="s">
        <v>8341</v>
      </c>
      <c r="E640" s="80">
        <v>50131</v>
      </c>
      <c r="F640" s="80">
        <v>50160</v>
      </c>
      <c r="G640" s="1" t="s">
        <v>11938</v>
      </c>
      <c r="H640" s="1">
        <f>+Temporalidad[[#This Row],[ID]]</f>
        <v>629</v>
      </c>
    </row>
    <row r="641" spans="1:8" hidden="1" x14ac:dyDescent="0.25">
      <c r="A641">
        <v>630</v>
      </c>
      <c r="B641" s="20" t="s">
        <v>11939</v>
      </c>
      <c r="C641" s="1" t="s">
        <v>8340</v>
      </c>
      <c r="D641" s="1" t="s">
        <v>8341</v>
      </c>
      <c r="E641" s="80">
        <v>50161</v>
      </c>
      <c r="F641" s="80">
        <v>50191</v>
      </c>
      <c r="G641" s="1" t="s">
        <v>11940</v>
      </c>
      <c r="H641" s="1">
        <f>+Temporalidad[[#This Row],[ID]]</f>
        <v>630</v>
      </c>
    </row>
    <row r="642" spans="1:8" hidden="1" x14ac:dyDescent="0.25">
      <c r="A642">
        <v>631</v>
      </c>
      <c r="B642" s="20" t="s">
        <v>11941</v>
      </c>
      <c r="C642" s="1" t="s">
        <v>8340</v>
      </c>
      <c r="D642" s="1" t="s">
        <v>8341</v>
      </c>
      <c r="E642" s="80">
        <v>50192</v>
      </c>
      <c r="F642" s="80">
        <v>50221</v>
      </c>
      <c r="G642" s="1" t="s">
        <v>11942</v>
      </c>
      <c r="H642" s="1">
        <f>+Temporalidad[[#This Row],[ID]]</f>
        <v>631</v>
      </c>
    </row>
    <row r="643" spans="1:8" hidden="1" x14ac:dyDescent="0.25">
      <c r="A643">
        <v>632</v>
      </c>
      <c r="B643" s="20" t="s">
        <v>11943</v>
      </c>
      <c r="C643" s="1" t="s">
        <v>8340</v>
      </c>
      <c r="D643" s="1" t="s">
        <v>8341</v>
      </c>
      <c r="E643" s="80">
        <v>50222</v>
      </c>
      <c r="F643" s="80">
        <v>50252</v>
      </c>
      <c r="G643" s="1" t="s">
        <v>11944</v>
      </c>
      <c r="H643" s="1">
        <f>+Temporalidad[[#This Row],[ID]]</f>
        <v>632</v>
      </c>
    </row>
    <row r="644" spans="1:8" hidden="1" x14ac:dyDescent="0.25">
      <c r="A644">
        <v>633</v>
      </c>
      <c r="B644" s="20" t="s">
        <v>11945</v>
      </c>
      <c r="C644" s="1" t="s">
        <v>8340</v>
      </c>
      <c r="D644" s="1" t="s">
        <v>8341</v>
      </c>
      <c r="E644" s="80">
        <v>50253</v>
      </c>
      <c r="F644" s="80">
        <v>50283</v>
      </c>
      <c r="G644" s="1" t="s">
        <v>11946</v>
      </c>
      <c r="H644" s="1">
        <f>+Temporalidad[[#This Row],[ID]]</f>
        <v>633</v>
      </c>
    </row>
    <row r="645" spans="1:8" hidden="1" x14ac:dyDescent="0.25">
      <c r="A645">
        <v>634</v>
      </c>
      <c r="B645" s="20" t="s">
        <v>11947</v>
      </c>
      <c r="C645" s="1" t="s">
        <v>8340</v>
      </c>
      <c r="D645" s="1" t="s">
        <v>8341</v>
      </c>
      <c r="E645" s="80">
        <v>50284</v>
      </c>
      <c r="F645" s="80">
        <v>50313</v>
      </c>
      <c r="G645" s="1" t="s">
        <v>11948</v>
      </c>
      <c r="H645" s="1">
        <f>+Temporalidad[[#This Row],[ID]]</f>
        <v>634</v>
      </c>
    </row>
    <row r="646" spans="1:8" hidden="1" x14ac:dyDescent="0.25">
      <c r="A646">
        <v>635</v>
      </c>
      <c r="B646" s="20" t="s">
        <v>11949</v>
      </c>
      <c r="C646" s="1" t="s">
        <v>8340</v>
      </c>
      <c r="D646" s="1" t="s">
        <v>8341</v>
      </c>
      <c r="E646" s="80">
        <v>50314</v>
      </c>
      <c r="F646" s="80">
        <v>50344</v>
      </c>
      <c r="G646" s="1" t="s">
        <v>11950</v>
      </c>
      <c r="H646" s="1">
        <f>+Temporalidad[[#This Row],[ID]]</f>
        <v>635</v>
      </c>
    </row>
    <row r="647" spans="1:8" hidden="1" x14ac:dyDescent="0.25">
      <c r="A647">
        <v>636</v>
      </c>
      <c r="B647" s="20" t="s">
        <v>11951</v>
      </c>
      <c r="C647" s="1" t="s">
        <v>8340</v>
      </c>
      <c r="D647" s="1" t="s">
        <v>8341</v>
      </c>
      <c r="E647" s="80">
        <v>50345</v>
      </c>
      <c r="F647" s="80">
        <v>50374</v>
      </c>
      <c r="G647" s="1" t="s">
        <v>11952</v>
      </c>
      <c r="H647" s="1">
        <f>+Temporalidad[[#This Row],[ID]]</f>
        <v>636</v>
      </c>
    </row>
    <row r="648" spans="1:8" hidden="1" x14ac:dyDescent="0.25">
      <c r="A648">
        <v>637</v>
      </c>
      <c r="B648" s="20" t="s">
        <v>11953</v>
      </c>
      <c r="C648" s="1" t="s">
        <v>8340</v>
      </c>
      <c r="D648" s="1" t="s">
        <v>8341</v>
      </c>
      <c r="E648" s="80">
        <v>50375</v>
      </c>
      <c r="F648" s="80">
        <v>50405</v>
      </c>
      <c r="G648" s="1" t="s">
        <v>11954</v>
      </c>
      <c r="H648" s="1">
        <f>+Temporalidad[[#This Row],[ID]]</f>
        <v>637</v>
      </c>
    </row>
    <row r="649" spans="1:8" hidden="1" x14ac:dyDescent="0.25">
      <c r="A649">
        <v>638</v>
      </c>
      <c r="B649" s="20" t="s">
        <v>11955</v>
      </c>
      <c r="C649" s="1" t="s">
        <v>8340</v>
      </c>
      <c r="D649" s="1" t="s">
        <v>8341</v>
      </c>
      <c r="E649" s="80">
        <v>50406</v>
      </c>
      <c r="F649" s="80">
        <v>50436</v>
      </c>
      <c r="G649" s="1" t="s">
        <v>11956</v>
      </c>
      <c r="H649" s="1">
        <f>+Temporalidad[[#This Row],[ID]]</f>
        <v>638</v>
      </c>
    </row>
    <row r="650" spans="1:8" hidden="1" x14ac:dyDescent="0.25">
      <c r="A650">
        <v>639</v>
      </c>
      <c r="B650" s="20" t="s">
        <v>11957</v>
      </c>
      <c r="C650" s="1" t="s">
        <v>8340</v>
      </c>
      <c r="D650" s="1" t="s">
        <v>8341</v>
      </c>
      <c r="E650" s="80">
        <v>50437</v>
      </c>
      <c r="F650" s="80">
        <v>50464</v>
      </c>
      <c r="G650" s="1" t="s">
        <v>11958</v>
      </c>
      <c r="H650" s="1">
        <f>+Temporalidad[[#This Row],[ID]]</f>
        <v>639</v>
      </c>
    </row>
    <row r="651" spans="1:8" hidden="1" x14ac:dyDescent="0.25">
      <c r="A651">
        <v>640</v>
      </c>
      <c r="B651" s="20" t="s">
        <v>11959</v>
      </c>
      <c r="C651" s="1" t="s">
        <v>8340</v>
      </c>
      <c r="D651" s="1" t="s">
        <v>8341</v>
      </c>
      <c r="E651" s="80">
        <v>50465</v>
      </c>
      <c r="F651" s="80">
        <v>50495</v>
      </c>
      <c r="G651" s="1" t="s">
        <v>11960</v>
      </c>
      <c r="H651" s="1">
        <f>+Temporalidad[[#This Row],[ID]]</f>
        <v>640</v>
      </c>
    </row>
    <row r="652" spans="1:8" hidden="1" x14ac:dyDescent="0.25">
      <c r="A652">
        <v>641</v>
      </c>
      <c r="B652" s="20" t="s">
        <v>11961</v>
      </c>
      <c r="C652" s="1" t="s">
        <v>8340</v>
      </c>
      <c r="D652" s="1" t="s">
        <v>8341</v>
      </c>
      <c r="E652" s="80">
        <v>50496</v>
      </c>
      <c r="F652" s="80">
        <v>50525</v>
      </c>
      <c r="G652" s="1" t="s">
        <v>11962</v>
      </c>
      <c r="H652" s="1">
        <f>+Temporalidad[[#This Row],[ID]]</f>
        <v>641</v>
      </c>
    </row>
    <row r="653" spans="1:8" hidden="1" x14ac:dyDescent="0.25">
      <c r="A653">
        <v>642</v>
      </c>
      <c r="B653" s="20" t="s">
        <v>11963</v>
      </c>
      <c r="C653" s="1" t="s">
        <v>8340</v>
      </c>
      <c r="D653" s="1" t="s">
        <v>8341</v>
      </c>
      <c r="E653" s="80">
        <v>50526</v>
      </c>
      <c r="F653" s="80">
        <v>50556</v>
      </c>
      <c r="G653" s="1" t="s">
        <v>11964</v>
      </c>
      <c r="H653" s="1">
        <f>+Temporalidad[[#This Row],[ID]]</f>
        <v>642</v>
      </c>
    </row>
    <row r="654" spans="1:8" hidden="1" x14ac:dyDescent="0.25">
      <c r="A654">
        <v>643</v>
      </c>
      <c r="B654" s="20" t="s">
        <v>11965</v>
      </c>
      <c r="C654" s="1" t="s">
        <v>8340</v>
      </c>
      <c r="D654" s="1" t="s">
        <v>8341</v>
      </c>
      <c r="E654" s="80">
        <v>50557</v>
      </c>
      <c r="F654" s="80">
        <v>50586</v>
      </c>
      <c r="G654" s="1" t="s">
        <v>11966</v>
      </c>
      <c r="H654" s="1">
        <f>+Temporalidad[[#This Row],[ID]]</f>
        <v>643</v>
      </c>
    </row>
    <row r="655" spans="1:8" hidden="1" x14ac:dyDescent="0.25">
      <c r="A655">
        <v>644</v>
      </c>
      <c r="B655" s="20" t="s">
        <v>11967</v>
      </c>
      <c r="C655" s="1" t="s">
        <v>8340</v>
      </c>
      <c r="D655" s="1" t="s">
        <v>8341</v>
      </c>
      <c r="E655" s="80">
        <v>50587</v>
      </c>
      <c r="F655" s="80">
        <v>50617</v>
      </c>
      <c r="G655" s="1" t="s">
        <v>11968</v>
      </c>
      <c r="H655" s="1">
        <f>+Temporalidad[[#This Row],[ID]]</f>
        <v>644</v>
      </c>
    </row>
    <row r="656" spans="1:8" hidden="1" x14ac:dyDescent="0.25">
      <c r="A656">
        <v>645</v>
      </c>
      <c r="B656" s="20" t="s">
        <v>11969</v>
      </c>
      <c r="C656" s="1" t="s">
        <v>8340</v>
      </c>
      <c r="D656" s="1" t="s">
        <v>8341</v>
      </c>
      <c r="E656" s="80">
        <v>50618</v>
      </c>
      <c r="F656" s="80">
        <v>50648</v>
      </c>
      <c r="G656" s="1" t="s">
        <v>11970</v>
      </c>
      <c r="H656" s="1">
        <f>+Temporalidad[[#This Row],[ID]]</f>
        <v>645</v>
      </c>
    </row>
    <row r="657" spans="1:8" hidden="1" x14ac:dyDescent="0.25">
      <c r="A657">
        <v>646</v>
      </c>
      <c r="B657" s="20" t="s">
        <v>11971</v>
      </c>
      <c r="C657" s="1" t="s">
        <v>8340</v>
      </c>
      <c r="D657" s="1" t="s">
        <v>8341</v>
      </c>
      <c r="E657" s="80">
        <v>50649</v>
      </c>
      <c r="F657" s="80">
        <v>50678</v>
      </c>
      <c r="G657" s="1" t="s">
        <v>11972</v>
      </c>
      <c r="H657" s="1">
        <f>+Temporalidad[[#This Row],[ID]]</f>
        <v>646</v>
      </c>
    </row>
    <row r="658" spans="1:8" hidden="1" x14ac:dyDescent="0.25">
      <c r="A658">
        <v>647</v>
      </c>
      <c r="B658" s="20" t="s">
        <v>11973</v>
      </c>
      <c r="C658" s="1" t="s">
        <v>8340</v>
      </c>
      <c r="D658" s="1" t="s">
        <v>8341</v>
      </c>
      <c r="E658" s="80">
        <v>50679</v>
      </c>
      <c r="F658" s="80">
        <v>50709</v>
      </c>
      <c r="G658" s="1" t="s">
        <v>11974</v>
      </c>
      <c r="H658" s="1">
        <f>+Temporalidad[[#This Row],[ID]]</f>
        <v>647</v>
      </c>
    </row>
    <row r="659" spans="1:8" hidden="1" x14ac:dyDescent="0.25">
      <c r="A659">
        <v>648</v>
      </c>
      <c r="B659" s="20" t="s">
        <v>11975</v>
      </c>
      <c r="C659" s="1" t="s">
        <v>8340</v>
      </c>
      <c r="D659" s="1" t="s">
        <v>8341</v>
      </c>
      <c r="E659" s="80">
        <v>50710</v>
      </c>
      <c r="F659" s="80">
        <v>50739</v>
      </c>
      <c r="G659" s="1" t="s">
        <v>11976</v>
      </c>
      <c r="H659" s="1">
        <f>+Temporalidad[[#This Row],[ID]]</f>
        <v>648</v>
      </c>
    </row>
    <row r="660" spans="1:8" hidden="1" x14ac:dyDescent="0.25">
      <c r="A660">
        <v>649</v>
      </c>
      <c r="B660" s="20" t="s">
        <v>11977</v>
      </c>
      <c r="C660" s="1" t="s">
        <v>8340</v>
      </c>
      <c r="D660" s="1" t="s">
        <v>8341</v>
      </c>
      <c r="E660" s="80">
        <v>50740</v>
      </c>
      <c r="F660" s="80">
        <v>50770</v>
      </c>
      <c r="G660" s="1" t="s">
        <v>11978</v>
      </c>
      <c r="H660" s="1">
        <f>+Temporalidad[[#This Row],[ID]]</f>
        <v>649</v>
      </c>
    </row>
    <row r="661" spans="1:8" hidden="1" x14ac:dyDescent="0.25">
      <c r="A661">
        <v>650</v>
      </c>
      <c r="B661" s="20" t="s">
        <v>11979</v>
      </c>
      <c r="C661" s="1" t="s">
        <v>8340</v>
      </c>
      <c r="D661" s="1" t="s">
        <v>8341</v>
      </c>
      <c r="E661" s="80">
        <v>50771</v>
      </c>
      <c r="F661" s="80">
        <v>50801</v>
      </c>
      <c r="G661" s="1" t="s">
        <v>11980</v>
      </c>
      <c r="H661" s="1">
        <f>+Temporalidad[[#This Row],[ID]]</f>
        <v>650</v>
      </c>
    </row>
    <row r="662" spans="1:8" hidden="1" x14ac:dyDescent="0.25">
      <c r="A662">
        <v>651</v>
      </c>
      <c r="B662" s="20" t="s">
        <v>11981</v>
      </c>
      <c r="C662" s="1" t="s">
        <v>8340</v>
      </c>
      <c r="D662" s="1" t="s">
        <v>8341</v>
      </c>
      <c r="E662" s="80">
        <v>50802</v>
      </c>
      <c r="F662" s="80">
        <v>50829</v>
      </c>
      <c r="G662" s="1" t="s">
        <v>11982</v>
      </c>
      <c r="H662" s="1">
        <f>+Temporalidad[[#This Row],[ID]]</f>
        <v>651</v>
      </c>
    </row>
    <row r="663" spans="1:8" hidden="1" x14ac:dyDescent="0.25">
      <c r="A663">
        <v>652</v>
      </c>
      <c r="B663" s="20" t="s">
        <v>11983</v>
      </c>
      <c r="C663" s="1" t="s">
        <v>8340</v>
      </c>
      <c r="D663" s="1" t="s">
        <v>8341</v>
      </c>
      <c r="E663" s="80">
        <v>50830</v>
      </c>
      <c r="F663" s="80">
        <v>50860</v>
      </c>
      <c r="G663" s="1" t="s">
        <v>11984</v>
      </c>
      <c r="H663" s="1">
        <f>+Temporalidad[[#This Row],[ID]]</f>
        <v>652</v>
      </c>
    </row>
    <row r="664" spans="1:8" hidden="1" x14ac:dyDescent="0.25">
      <c r="A664">
        <v>653</v>
      </c>
      <c r="B664" s="20" t="s">
        <v>11985</v>
      </c>
      <c r="C664" s="1" t="s">
        <v>8340</v>
      </c>
      <c r="D664" s="1" t="s">
        <v>8341</v>
      </c>
      <c r="E664" s="80">
        <v>50861</v>
      </c>
      <c r="F664" s="80">
        <v>50890</v>
      </c>
      <c r="G664" s="1" t="s">
        <v>11986</v>
      </c>
      <c r="H664" s="1">
        <f>+Temporalidad[[#This Row],[ID]]</f>
        <v>653</v>
      </c>
    </row>
    <row r="665" spans="1:8" hidden="1" x14ac:dyDescent="0.25">
      <c r="A665">
        <v>654</v>
      </c>
      <c r="B665" s="20" t="s">
        <v>11987</v>
      </c>
      <c r="C665" s="1" t="s">
        <v>8340</v>
      </c>
      <c r="D665" s="1" t="s">
        <v>8341</v>
      </c>
      <c r="E665" s="80">
        <v>50891</v>
      </c>
      <c r="F665" s="80">
        <v>50921</v>
      </c>
      <c r="G665" s="1" t="s">
        <v>11988</v>
      </c>
      <c r="H665" s="1">
        <f>+Temporalidad[[#This Row],[ID]]</f>
        <v>654</v>
      </c>
    </row>
    <row r="666" spans="1:8" hidden="1" x14ac:dyDescent="0.25">
      <c r="A666">
        <v>655</v>
      </c>
      <c r="B666" s="20" t="s">
        <v>11989</v>
      </c>
      <c r="C666" s="1" t="s">
        <v>8340</v>
      </c>
      <c r="D666" s="1" t="s">
        <v>8341</v>
      </c>
      <c r="E666" s="80">
        <v>50922</v>
      </c>
      <c r="F666" s="80">
        <v>50951</v>
      </c>
      <c r="G666" s="1" t="s">
        <v>11990</v>
      </c>
      <c r="H666" s="1">
        <f>+Temporalidad[[#This Row],[ID]]</f>
        <v>655</v>
      </c>
    </row>
    <row r="667" spans="1:8" hidden="1" x14ac:dyDescent="0.25">
      <c r="A667">
        <v>656</v>
      </c>
      <c r="B667" s="20" t="s">
        <v>11991</v>
      </c>
      <c r="C667" s="1" t="s">
        <v>8340</v>
      </c>
      <c r="D667" s="1" t="s">
        <v>8341</v>
      </c>
      <c r="E667" s="80">
        <v>50952</v>
      </c>
      <c r="F667" s="80">
        <v>50982</v>
      </c>
      <c r="G667" s="1" t="s">
        <v>11992</v>
      </c>
      <c r="H667" s="1">
        <f>+Temporalidad[[#This Row],[ID]]</f>
        <v>656</v>
      </c>
    </row>
    <row r="668" spans="1:8" hidden="1" x14ac:dyDescent="0.25">
      <c r="A668">
        <v>657</v>
      </c>
      <c r="B668" s="20" t="s">
        <v>11993</v>
      </c>
      <c r="C668" s="1" t="s">
        <v>8340</v>
      </c>
      <c r="D668" s="1" t="s">
        <v>8341</v>
      </c>
      <c r="E668" s="80">
        <v>50983</v>
      </c>
      <c r="F668" s="80">
        <v>51013</v>
      </c>
      <c r="G668" s="1" t="s">
        <v>11994</v>
      </c>
      <c r="H668" s="1">
        <f>+Temporalidad[[#This Row],[ID]]</f>
        <v>657</v>
      </c>
    </row>
    <row r="669" spans="1:8" hidden="1" x14ac:dyDescent="0.25">
      <c r="A669">
        <v>658</v>
      </c>
      <c r="B669" s="20" t="s">
        <v>11995</v>
      </c>
      <c r="C669" s="1" t="s">
        <v>8340</v>
      </c>
      <c r="D669" s="1" t="s">
        <v>8341</v>
      </c>
      <c r="E669" s="80">
        <v>51014</v>
      </c>
      <c r="F669" s="80">
        <v>51043</v>
      </c>
      <c r="G669" s="1" t="s">
        <v>11996</v>
      </c>
      <c r="H669" s="1">
        <f>+Temporalidad[[#This Row],[ID]]</f>
        <v>658</v>
      </c>
    </row>
    <row r="670" spans="1:8" hidden="1" x14ac:dyDescent="0.25">
      <c r="A670">
        <v>659</v>
      </c>
      <c r="B670" s="20" t="s">
        <v>11997</v>
      </c>
      <c r="C670" s="1" t="s">
        <v>8340</v>
      </c>
      <c r="D670" s="1" t="s">
        <v>8341</v>
      </c>
      <c r="E670" s="80">
        <v>51044</v>
      </c>
      <c r="F670" s="80">
        <v>51074</v>
      </c>
      <c r="G670" s="1" t="s">
        <v>11998</v>
      </c>
      <c r="H670" s="1">
        <f>+Temporalidad[[#This Row],[ID]]</f>
        <v>659</v>
      </c>
    </row>
    <row r="671" spans="1:8" hidden="1" x14ac:dyDescent="0.25">
      <c r="A671">
        <v>660</v>
      </c>
      <c r="B671" s="20" t="s">
        <v>11999</v>
      </c>
      <c r="C671" s="1" t="s">
        <v>8340</v>
      </c>
      <c r="D671" s="1" t="s">
        <v>8341</v>
      </c>
      <c r="E671" s="80">
        <v>51075</v>
      </c>
      <c r="F671" s="80">
        <v>51104</v>
      </c>
      <c r="G671" s="1" t="s">
        <v>12000</v>
      </c>
      <c r="H671" s="1">
        <f>+Temporalidad[[#This Row],[ID]]</f>
        <v>660</v>
      </c>
    </row>
    <row r="672" spans="1:8" hidden="1" x14ac:dyDescent="0.25">
      <c r="A672">
        <v>661</v>
      </c>
      <c r="B672" s="20" t="s">
        <v>12001</v>
      </c>
      <c r="C672" s="1" t="s">
        <v>8340</v>
      </c>
      <c r="D672" s="1" t="s">
        <v>8341</v>
      </c>
      <c r="E672" s="80">
        <v>51105</v>
      </c>
      <c r="F672" s="80">
        <v>51135</v>
      </c>
      <c r="G672" s="1" t="s">
        <v>12002</v>
      </c>
      <c r="H672" s="1">
        <f>+Temporalidad[[#This Row],[ID]]</f>
        <v>661</v>
      </c>
    </row>
    <row r="673" spans="1:8" hidden="1" x14ac:dyDescent="0.25">
      <c r="A673">
        <v>662</v>
      </c>
      <c r="B673" s="20" t="s">
        <v>12003</v>
      </c>
      <c r="C673" s="1" t="s">
        <v>8340</v>
      </c>
      <c r="D673" s="1" t="s">
        <v>8341</v>
      </c>
      <c r="E673" s="80">
        <v>51136</v>
      </c>
      <c r="F673" s="80">
        <v>51166</v>
      </c>
      <c r="G673" s="1" t="s">
        <v>12004</v>
      </c>
      <c r="H673" s="1">
        <f>+Temporalidad[[#This Row],[ID]]</f>
        <v>662</v>
      </c>
    </row>
    <row r="674" spans="1:8" hidden="1" x14ac:dyDescent="0.25">
      <c r="A674">
        <v>663</v>
      </c>
      <c r="B674" s="20" t="s">
        <v>12005</v>
      </c>
      <c r="C674" s="1" t="s">
        <v>8340</v>
      </c>
      <c r="D674" s="1" t="s">
        <v>8341</v>
      </c>
      <c r="E674" s="80">
        <v>51167</v>
      </c>
      <c r="F674" s="80">
        <v>51194</v>
      </c>
      <c r="G674" s="1" t="s">
        <v>12006</v>
      </c>
      <c r="H674" s="1">
        <f>+Temporalidad[[#This Row],[ID]]</f>
        <v>663</v>
      </c>
    </row>
    <row r="675" spans="1:8" hidden="1" x14ac:dyDescent="0.25">
      <c r="A675">
        <v>664</v>
      </c>
      <c r="B675" s="20" t="s">
        <v>12007</v>
      </c>
      <c r="C675" s="1" t="s">
        <v>8340</v>
      </c>
      <c r="D675" s="1" t="s">
        <v>8341</v>
      </c>
      <c r="E675" s="80">
        <v>51196</v>
      </c>
      <c r="F675" s="80">
        <v>51226</v>
      </c>
      <c r="G675" s="1" t="s">
        <v>12008</v>
      </c>
      <c r="H675" s="1">
        <f>+Temporalidad[[#This Row],[ID]]</f>
        <v>664</v>
      </c>
    </row>
    <row r="676" spans="1:8" hidden="1" x14ac:dyDescent="0.25">
      <c r="A676">
        <v>665</v>
      </c>
      <c r="B676" s="20" t="s">
        <v>12009</v>
      </c>
      <c r="C676" s="1" t="s">
        <v>8340</v>
      </c>
      <c r="D676" s="1" t="s">
        <v>8341</v>
      </c>
      <c r="E676" s="80">
        <v>51227</v>
      </c>
      <c r="F676" s="80">
        <v>51256</v>
      </c>
      <c r="G676" s="1" t="s">
        <v>12010</v>
      </c>
      <c r="H676" s="1">
        <f>+Temporalidad[[#This Row],[ID]]</f>
        <v>665</v>
      </c>
    </row>
    <row r="677" spans="1:8" hidden="1" x14ac:dyDescent="0.25">
      <c r="A677">
        <v>666</v>
      </c>
      <c r="B677" s="20" t="s">
        <v>12011</v>
      </c>
      <c r="C677" s="1" t="s">
        <v>8340</v>
      </c>
      <c r="D677" s="1" t="s">
        <v>8341</v>
      </c>
      <c r="E677" s="80">
        <v>51257</v>
      </c>
      <c r="F677" s="80">
        <v>51287</v>
      </c>
      <c r="G677" s="1" t="s">
        <v>12012</v>
      </c>
      <c r="H677" s="1">
        <f>+Temporalidad[[#This Row],[ID]]</f>
        <v>666</v>
      </c>
    </row>
    <row r="678" spans="1:8" hidden="1" x14ac:dyDescent="0.25">
      <c r="A678">
        <v>667</v>
      </c>
      <c r="B678" s="20" t="s">
        <v>12013</v>
      </c>
      <c r="C678" s="1" t="s">
        <v>8340</v>
      </c>
      <c r="D678" s="1" t="s">
        <v>8341</v>
      </c>
      <c r="E678" s="80">
        <v>51288</v>
      </c>
      <c r="F678" s="80">
        <v>51317</v>
      </c>
      <c r="G678" s="1" t="s">
        <v>12014</v>
      </c>
      <c r="H678" s="1">
        <f>+Temporalidad[[#This Row],[ID]]</f>
        <v>667</v>
      </c>
    </row>
    <row r="679" spans="1:8" hidden="1" x14ac:dyDescent="0.25">
      <c r="A679">
        <v>668</v>
      </c>
      <c r="B679" s="20" t="s">
        <v>12015</v>
      </c>
      <c r="C679" s="1" t="s">
        <v>8340</v>
      </c>
      <c r="D679" s="1" t="s">
        <v>8341</v>
      </c>
      <c r="E679" s="80">
        <v>51318</v>
      </c>
      <c r="F679" s="80">
        <v>51348</v>
      </c>
      <c r="G679" s="1" t="s">
        <v>12016</v>
      </c>
      <c r="H679" s="1">
        <f>+Temporalidad[[#This Row],[ID]]</f>
        <v>668</v>
      </c>
    </row>
    <row r="680" spans="1:8" hidden="1" x14ac:dyDescent="0.25">
      <c r="A680">
        <v>669</v>
      </c>
      <c r="B680" s="20" t="s">
        <v>12017</v>
      </c>
      <c r="C680" s="1" t="s">
        <v>8340</v>
      </c>
      <c r="D680" s="1" t="s">
        <v>8341</v>
      </c>
      <c r="E680" s="80">
        <v>51349</v>
      </c>
      <c r="F680" s="80">
        <v>51379</v>
      </c>
      <c r="G680" s="1" t="s">
        <v>12018</v>
      </c>
      <c r="H680" s="1">
        <f>+Temporalidad[[#This Row],[ID]]</f>
        <v>669</v>
      </c>
    </row>
    <row r="681" spans="1:8" hidden="1" x14ac:dyDescent="0.25">
      <c r="A681">
        <v>670</v>
      </c>
      <c r="B681" s="20" t="s">
        <v>12019</v>
      </c>
      <c r="C681" s="1" t="s">
        <v>8340</v>
      </c>
      <c r="D681" s="1" t="s">
        <v>8341</v>
      </c>
      <c r="E681" s="80">
        <v>51380</v>
      </c>
      <c r="F681" s="80">
        <v>51409</v>
      </c>
      <c r="G681" s="1" t="s">
        <v>12020</v>
      </c>
      <c r="H681" s="1">
        <f>+Temporalidad[[#This Row],[ID]]</f>
        <v>670</v>
      </c>
    </row>
    <row r="682" spans="1:8" hidden="1" x14ac:dyDescent="0.25">
      <c r="A682">
        <v>671</v>
      </c>
      <c r="B682" s="20" t="s">
        <v>12021</v>
      </c>
      <c r="C682" s="1" t="s">
        <v>8340</v>
      </c>
      <c r="D682" s="1" t="s">
        <v>8341</v>
      </c>
      <c r="E682" s="80">
        <v>51410</v>
      </c>
      <c r="F682" s="80">
        <v>51440</v>
      </c>
      <c r="G682" s="1" t="s">
        <v>12022</v>
      </c>
      <c r="H682" s="1">
        <f>+Temporalidad[[#This Row],[ID]]</f>
        <v>671</v>
      </c>
    </row>
    <row r="683" spans="1:8" hidden="1" x14ac:dyDescent="0.25">
      <c r="A683">
        <v>672</v>
      </c>
      <c r="B683" s="20" t="s">
        <v>12023</v>
      </c>
      <c r="C683" s="1" t="s">
        <v>8340</v>
      </c>
      <c r="D683" s="1" t="s">
        <v>8341</v>
      </c>
      <c r="E683" s="80">
        <v>51441</v>
      </c>
      <c r="F683" s="80">
        <v>51470</v>
      </c>
      <c r="G683" s="1" t="s">
        <v>12024</v>
      </c>
      <c r="H683" s="1">
        <f>+Temporalidad[[#This Row],[ID]]</f>
        <v>672</v>
      </c>
    </row>
    <row r="684" spans="1:8" hidden="1" x14ac:dyDescent="0.25">
      <c r="A684">
        <v>673</v>
      </c>
      <c r="B684" s="20" t="s">
        <v>12025</v>
      </c>
      <c r="C684" s="1" t="s">
        <v>8340</v>
      </c>
      <c r="D684" s="1" t="s">
        <v>8341</v>
      </c>
      <c r="E684" s="80">
        <v>51471</v>
      </c>
      <c r="F684" s="80">
        <v>51501</v>
      </c>
      <c r="G684" s="1" t="s">
        <v>12026</v>
      </c>
      <c r="H684" s="1">
        <f>+Temporalidad[[#This Row],[ID]]</f>
        <v>673</v>
      </c>
    </row>
    <row r="685" spans="1:8" hidden="1" x14ac:dyDescent="0.25">
      <c r="A685">
        <v>674</v>
      </c>
      <c r="B685" s="20" t="s">
        <v>12027</v>
      </c>
      <c r="C685" s="1" t="s">
        <v>8340</v>
      </c>
      <c r="D685" s="1" t="s">
        <v>8341</v>
      </c>
      <c r="E685" s="80">
        <v>51502</v>
      </c>
      <c r="F685" s="80">
        <v>51532</v>
      </c>
      <c r="G685" s="1" t="s">
        <v>12028</v>
      </c>
      <c r="H685" s="1">
        <f>+Temporalidad[[#This Row],[ID]]</f>
        <v>674</v>
      </c>
    </row>
    <row r="686" spans="1:8" hidden="1" x14ac:dyDescent="0.25">
      <c r="A686">
        <v>675</v>
      </c>
      <c r="B686" s="20" t="s">
        <v>12029</v>
      </c>
      <c r="C686" s="1" t="s">
        <v>8340</v>
      </c>
      <c r="D686" s="1" t="s">
        <v>8341</v>
      </c>
      <c r="E686" s="80">
        <v>51533</v>
      </c>
      <c r="F686" s="80">
        <v>51560</v>
      </c>
      <c r="G686" s="1" t="s">
        <v>12030</v>
      </c>
      <c r="H686" s="1">
        <f>+Temporalidad[[#This Row],[ID]]</f>
        <v>675</v>
      </c>
    </row>
    <row r="687" spans="1:8" hidden="1" x14ac:dyDescent="0.25">
      <c r="A687">
        <v>676</v>
      </c>
      <c r="B687" s="20" t="s">
        <v>12031</v>
      </c>
      <c r="C687" s="1" t="s">
        <v>8340</v>
      </c>
      <c r="D687" s="1" t="s">
        <v>8341</v>
      </c>
      <c r="E687" s="80">
        <v>51561</v>
      </c>
      <c r="F687" s="80">
        <v>51591</v>
      </c>
      <c r="G687" s="1" t="s">
        <v>12032</v>
      </c>
      <c r="H687" s="1">
        <f>+Temporalidad[[#This Row],[ID]]</f>
        <v>676</v>
      </c>
    </row>
    <row r="688" spans="1:8" hidden="1" x14ac:dyDescent="0.25">
      <c r="A688">
        <v>677</v>
      </c>
      <c r="B688" s="20" t="s">
        <v>12033</v>
      </c>
      <c r="C688" s="1" t="s">
        <v>8340</v>
      </c>
      <c r="D688" s="1" t="s">
        <v>8341</v>
      </c>
      <c r="E688" s="80">
        <v>51592</v>
      </c>
      <c r="F688" s="80">
        <v>51621</v>
      </c>
      <c r="G688" s="1" t="s">
        <v>12034</v>
      </c>
      <c r="H688" s="1">
        <f>+Temporalidad[[#This Row],[ID]]</f>
        <v>677</v>
      </c>
    </row>
    <row r="689" spans="1:8" hidden="1" x14ac:dyDescent="0.25">
      <c r="A689">
        <v>678</v>
      </c>
      <c r="B689" s="20" t="s">
        <v>12035</v>
      </c>
      <c r="C689" s="1" t="s">
        <v>8340</v>
      </c>
      <c r="D689" s="1" t="s">
        <v>8341</v>
      </c>
      <c r="E689" s="80">
        <v>51622</v>
      </c>
      <c r="F689" s="80">
        <v>51652</v>
      </c>
      <c r="G689" s="1" t="s">
        <v>12036</v>
      </c>
      <c r="H689" s="1">
        <f>+Temporalidad[[#This Row],[ID]]</f>
        <v>678</v>
      </c>
    </row>
    <row r="690" spans="1:8" hidden="1" x14ac:dyDescent="0.25">
      <c r="A690">
        <v>679</v>
      </c>
      <c r="B690" s="20" t="s">
        <v>12037</v>
      </c>
      <c r="C690" s="1" t="s">
        <v>8340</v>
      </c>
      <c r="D690" s="1" t="s">
        <v>8341</v>
      </c>
      <c r="E690" s="80">
        <v>51653</v>
      </c>
      <c r="F690" s="80">
        <v>51682</v>
      </c>
      <c r="G690" s="1" t="s">
        <v>12038</v>
      </c>
      <c r="H690" s="1">
        <f>+Temporalidad[[#This Row],[ID]]</f>
        <v>679</v>
      </c>
    </row>
    <row r="691" spans="1:8" hidden="1" x14ac:dyDescent="0.25">
      <c r="A691">
        <v>680</v>
      </c>
      <c r="B691" s="20" t="s">
        <v>12039</v>
      </c>
      <c r="C691" s="1" t="s">
        <v>8340</v>
      </c>
      <c r="D691" s="1" t="s">
        <v>8341</v>
      </c>
      <c r="E691" s="80">
        <v>51683</v>
      </c>
      <c r="F691" s="80">
        <v>51713</v>
      </c>
      <c r="G691" s="1" t="s">
        <v>12040</v>
      </c>
      <c r="H691" s="1">
        <f>+Temporalidad[[#This Row],[ID]]</f>
        <v>680</v>
      </c>
    </row>
    <row r="692" spans="1:8" hidden="1" x14ac:dyDescent="0.25">
      <c r="A692">
        <v>681</v>
      </c>
      <c r="B692" s="20" t="s">
        <v>12041</v>
      </c>
      <c r="C692" s="1" t="s">
        <v>8340</v>
      </c>
      <c r="D692" s="1" t="s">
        <v>8341</v>
      </c>
      <c r="E692" s="80">
        <v>51714</v>
      </c>
      <c r="F692" s="80">
        <v>51744</v>
      </c>
      <c r="G692" s="1" t="s">
        <v>12042</v>
      </c>
      <c r="H692" s="1">
        <f>+Temporalidad[[#This Row],[ID]]</f>
        <v>681</v>
      </c>
    </row>
    <row r="693" spans="1:8" hidden="1" x14ac:dyDescent="0.25">
      <c r="A693">
        <v>682</v>
      </c>
      <c r="B693" s="20" t="s">
        <v>12043</v>
      </c>
      <c r="C693" s="1" t="s">
        <v>8340</v>
      </c>
      <c r="D693" s="1" t="s">
        <v>8341</v>
      </c>
      <c r="E693" s="80">
        <v>51745</v>
      </c>
      <c r="F693" s="80">
        <v>51774</v>
      </c>
      <c r="G693" s="1" t="s">
        <v>12044</v>
      </c>
      <c r="H693" s="1">
        <f>+Temporalidad[[#This Row],[ID]]</f>
        <v>682</v>
      </c>
    </row>
    <row r="694" spans="1:8" hidden="1" x14ac:dyDescent="0.25">
      <c r="A694">
        <v>683</v>
      </c>
      <c r="B694" s="20" t="s">
        <v>12045</v>
      </c>
      <c r="C694" s="1" t="s">
        <v>8340</v>
      </c>
      <c r="D694" s="1" t="s">
        <v>8341</v>
      </c>
      <c r="E694" s="80">
        <v>51775</v>
      </c>
      <c r="F694" s="80">
        <v>51805</v>
      </c>
      <c r="G694" s="1" t="s">
        <v>12046</v>
      </c>
      <c r="H694" s="1">
        <f>+Temporalidad[[#This Row],[ID]]</f>
        <v>683</v>
      </c>
    </row>
    <row r="695" spans="1:8" hidden="1" x14ac:dyDescent="0.25">
      <c r="A695">
        <v>684</v>
      </c>
      <c r="B695" s="20" t="s">
        <v>12047</v>
      </c>
      <c r="C695" s="1" t="s">
        <v>8340</v>
      </c>
      <c r="D695" s="1" t="s">
        <v>8341</v>
      </c>
      <c r="E695" s="80">
        <v>51806</v>
      </c>
      <c r="F695" s="80">
        <v>51835</v>
      </c>
      <c r="G695" s="1" t="s">
        <v>12048</v>
      </c>
      <c r="H695" s="1">
        <f>+Temporalidad[[#This Row],[ID]]</f>
        <v>684</v>
      </c>
    </row>
    <row r="696" spans="1:8" hidden="1" x14ac:dyDescent="0.25">
      <c r="A696">
        <v>685</v>
      </c>
      <c r="B696" s="20" t="s">
        <v>12049</v>
      </c>
      <c r="C696" s="1" t="s">
        <v>8340</v>
      </c>
      <c r="D696" s="1" t="s">
        <v>8341</v>
      </c>
      <c r="E696" s="80">
        <v>51836</v>
      </c>
      <c r="F696" s="80">
        <v>51866</v>
      </c>
      <c r="G696" s="1" t="s">
        <v>12050</v>
      </c>
      <c r="H696" s="1">
        <f>+Temporalidad[[#This Row],[ID]]</f>
        <v>685</v>
      </c>
    </row>
    <row r="697" spans="1:8" hidden="1" x14ac:dyDescent="0.25">
      <c r="A697">
        <v>686</v>
      </c>
      <c r="B697" s="20" t="s">
        <v>12051</v>
      </c>
      <c r="C697" s="1" t="s">
        <v>8340</v>
      </c>
      <c r="D697" s="1" t="s">
        <v>8341</v>
      </c>
      <c r="E697" s="80">
        <v>51867</v>
      </c>
      <c r="F697" s="80">
        <v>51897</v>
      </c>
      <c r="G697" s="1" t="s">
        <v>12052</v>
      </c>
      <c r="H697" s="1">
        <f>+Temporalidad[[#This Row],[ID]]</f>
        <v>686</v>
      </c>
    </row>
    <row r="698" spans="1:8" hidden="1" x14ac:dyDescent="0.25">
      <c r="A698">
        <v>687</v>
      </c>
      <c r="B698" s="20" t="s">
        <v>12053</v>
      </c>
      <c r="C698" s="1" t="s">
        <v>8340</v>
      </c>
      <c r="D698" s="1" t="s">
        <v>8341</v>
      </c>
      <c r="E698" s="80">
        <v>51898</v>
      </c>
      <c r="F698" s="80">
        <v>51925</v>
      </c>
      <c r="G698" s="1" t="s">
        <v>12054</v>
      </c>
      <c r="H698" s="1">
        <f>+Temporalidad[[#This Row],[ID]]</f>
        <v>687</v>
      </c>
    </row>
    <row r="699" spans="1:8" hidden="1" x14ac:dyDescent="0.25">
      <c r="A699">
        <v>688</v>
      </c>
      <c r="B699" s="20" t="s">
        <v>12055</v>
      </c>
      <c r="C699" s="1" t="s">
        <v>8340</v>
      </c>
      <c r="D699" s="1" t="s">
        <v>8341</v>
      </c>
      <c r="E699" s="80">
        <v>51926</v>
      </c>
      <c r="F699" s="80">
        <v>51956</v>
      </c>
      <c r="G699" s="1" t="s">
        <v>12056</v>
      </c>
      <c r="H699" s="1">
        <f>+Temporalidad[[#This Row],[ID]]</f>
        <v>688</v>
      </c>
    </row>
    <row r="700" spans="1:8" hidden="1" x14ac:dyDescent="0.25">
      <c r="A700">
        <v>689</v>
      </c>
      <c r="B700" s="20" t="s">
        <v>12057</v>
      </c>
      <c r="C700" s="1" t="s">
        <v>8340</v>
      </c>
      <c r="D700" s="1" t="s">
        <v>8341</v>
      </c>
      <c r="E700" s="80">
        <v>51957</v>
      </c>
      <c r="F700" s="80">
        <v>51986</v>
      </c>
      <c r="G700" s="1" t="s">
        <v>12058</v>
      </c>
      <c r="H700" s="1">
        <f>+Temporalidad[[#This Row],[ID]]</f>
        <v>689</v>
      </c>
    </row>
    <row r="701" spans="1:8" hidden="1" x14ac:dyDescent="0.25">
      <c r="A701">
        <v>690</v>
      </c>
      <c r="B701" s="20" t="s">
        <v>12059</v>
      </c>
      <c r="C701" s="1" t="s">
        <v>8340</v>
      </c>
      <c r="D701" s="1" t="s">
        <v>8341</v>
      </c>
      <c r="E701" s="80">
        <v>51987</v>
      </c>
      <c r="F701" s="80">
        <v>52017</v>
      </c>
      <c r="G701" s="1" t="s">
        <v>12060</v>
      </c>
      <c r="H701" s="1">
        <f>+Temporalidad[[#This Row],[ID]]</f>
        <v>690</v>
      </c>
    </row>
    <row r="702" spans="1:8" hidden="1" x14ac:dyDescent="0.25">
      <c r="A702">
        <v>691</v>
      </c>
      <c r="B702" s="20" t="s">
        <v>12061</v>
      </c>
      <c r="C702" s="1" t="s">
        <v>8340</v>
      </c>
      <c r="D702" s="1" t="s">
        <v>8341</v>
      </c>
      <c r="E702" s="80">
        <v>52018</v>
      </c>
      <c r="F702" s="80">
        <v>52047</v>
      </c>
      <c r="G702" s="1" t="s">
        <v>12062</v>
      </c>
      <c r="H702" s="1">
        <f>+Temporalidad[[#This Row],[ID]]</f>
        <v>691</v>
      </c>
    </row>
    <row r="703" spans="1:8" hidden="1" x14ac:dyDescent="0.25">
      <c r="A703">
        <v>692</v>
      </c>
      <c r="B703" s="20" t="s">
        <v>12063</v>
      </c>
      <c r="C703" s="1" t="s">
        <v>8340</v>
      </c>
      <c r="D703" s="1" t="s">
        <v>8341</v>
      </c>
      <c r="E703" s="80">
        <v>52048</v>
      </c>
      <c r="F703" s="80">
        <v>52078</v>
      </c>
      <c r="G703" s="1" t="s">
        <v>12064</v>
      </c>
      <c r="H703" s="1">
        <f>+Temporalidad[[#This Row],[ID]]</f>
        <v>692</v>
      </c>
    </row>
    <row r="704" spans="1:8" hidden="1" x14ac:dyDescent="0.25">
      <c r="A704">
        <v>693</v>
      </c>
      <c r="B704" s="20" t="s">
        <v>12065</v>
      </c>
      <c r="C704" s="1" t="s">
        <v>8340</v>
      </c>
      <c r="D704" s="1" t="s">
        <v>8341</v>
      </c>
      <c r="E704" s="80">
        <v>52079</v>
      </c>
      <c r="F704" s="80">
        <v>52109</v>
      </c>
      <c r="G704" s="1" t="s">
        <v>12066</v>
      </c>
      <c r="H704" s="1">
        <f>+Temporalidad[[#This Row],[ID]]</f>
        <v>693</v>
      </c>
    </row>
    <row r="705" spans="1:8" hidden="1" x14ac:dyDescent="0.25">
      <c r="A705">
        <v>694</v>
      </c>
      <c r="B705" s="20" t="s">
        <v>12067</v>
      </c>
      <c r="C705" s="1" t="s">
        <v>8340</v>
      </c>
      <c r="D705" s="1" t="s">
        <v>8341</v>
      </c>
      <c r="E705" s="80">
        <v>52110</v>
      </c>
      <c r="F705" s="80">
        <v>52139</v>
      </c>
      <c r="G705" s="1" t="s">
        <v>12068</v>
      </c>
      <c r="H705" s="1">
        <f>+Temporalidad[[#This Row],[ID]]</f>
        <v>694</v>
      </c>
    </row>
    <row r="706" spans="1:8" hidden="1" x14ac:dyDescent="0.25">
      <c r="A706">
        <v>695</v>
      </c>
      <c r="B706" s="20" t="s">
        <v>12069</v>
      </c>
      <c r="C706" s="1" t="s">
        <v>8340</v>
      </c>
      <c r="D706" s="1" t="s">
        <v>8341</v>
      </c>
      <c r="E706" s="80">
        <v>52140</v>
      </c>
      <c r="F706" s="80">
        <v>52170</v>
      </c>
      <c r="G706" s="1" t="s">
        <v>12070</v>
      </c>
      <c r="H706" s="1">
        <f>+Temporalidad[[#This Row],[ID]]</f>
        <v>695</v>
      </c>
    </row>
    <row r="707" spans="1:8" hidden="1" x14ac:dyDescent="0.25">
      <c r="A707">
        <v>696</v>
      </c>
      <c r="B707" s="20" t="s">
        <v>12071</v>
      </c>
      <c r="C707" s="1" t="s">
        <v>8340</v>
      </c>
      <c r="D707" s="1" t="s">
        <v>8341</v>
      </c>
      <c r="E707" s="80">
        <v>52171</v>
      </c>
      <c r="F707" s="80">
        <v>52200</v>
      </c>
      <c r="G707" s="1" t="s">
        <v>12072</v>
      </c>
      <c r="H707" s="1">
        <f>+Temporalidad[[#This Row],[ID]]</f>
        <v>696</v>
      </c>
    </row>
    <row r="708" spans="1:8" hidden="1" x14ac:dyDescent="0.25">
      <c r="A708">
        <v>697</v>
      </c>
      <c r="B708" s="20" t="s">
        <v>12073</v>
      </c>
      <c r="C708" s="1" t="s">
        <v>8340</v>
      </c>
      <c r="D708" s="1" t="s">
        <v>8341</v>
      </c>
      <c r="E708" s="80">
        <v>52201</v>
      </c>
      <c r="F708" s="80">
        <v>52231</v>
      </c>
      <c r="G708" s="1" t="s">
        <v>12074</v>
      </c>
      <c r="H708" s="1">
        <f>+Temporalidad[[#This Row],[ID]]</f>
        <v>697</v>
      </c>
    </row>
    <row r="709" spans="1:8" hidden="1" x14ac:dyDescent="0.25">
      <c r="A709">
        <v>698</v>
      </c>
      <c r="B709" s="20" t="s">
        <v>12075</v>
      </c>
      <c r="C709" s="1" t="s">
        <v>8340</v>
      </c>
      <c r="D709" s="1" t="s">
        <v>8341</v>
      </c>
      <c r="E709" s="80">
        <v>52232</v>
      </c>
      <c r="F709" s="80">
        <v>52262</v>
      </c>
      <c r="G709" s="1" t="s">
        <v>12076</v>
      </c>
      <c r="H709" s="1">
        <f>+Temporalidad[[#This Row],[ID]]</f>
        <v>698</v>
      </c>
    </row>
    <row r="710" spans="1:8" hidden="1" x14ac:dyDescent="0.25">
      <c r="A710">
        <v>699</v>
      </c>
      <c r="B710" s="20" t="s">
        <v>12077</v>
      </c>
      <c r="C710" s="1" t="s">
        <v>8340</v>
      </c>
      <c r="D710" s="1" t="s">
        <v>8341</v>
      </c>
      <c r="E710" s="80">
        <v>52263</v>
      </c>
      <c r="F710" s="80">
        <v>52290</v>
      </c>
      <c r="G710" s="1" t="s">
        <v>12078</v>
      </c>
      <c r="H710" s="1">
        <f>+Temporalidad[[#This Row],[ID]]</f>
        <v>699</v>
      </c>
    </row>
    <row r="711" spans="1:8" hidden="1" x14ac:dyDescent="0.25">
      <c r="A711">
        <v>700</v>
      </c>
      <c r="B711" s="20" t="s">
        <v>12079</v>
      </c>
      <c r="C711" s="1" t="s">
        <v>8340</v>
      </c>
      <c r="D711" s="1" t="s">
        <v>8341</v>
      </c>
      <c r="E711" s="80">
        <v>52291</v>
      </c>
      <c r="F711" s="80">
        <v>52321</v>
      </c>
      <c r="G711" s="1" t="s">
        <v>12080</v>
      </c>
      <c r="H711" s="1">
        <f>+Temporalidad[[#This Row],[ID]]</f>
        <v>700</v>
      </c>
    </row>
    <row r="712" spans="1:8" hidden="1" x14ac:dyDescent="0.25">
      <c r="A712">
        <v>701</v>
      </c>
      <c r="B712" s="20" t="s">
        <v>12081</v>
      </c>
      <c r="C712" s="1" t="s">
        <v>8340</v>
      </c>
      <c r="D712" s="1" t="s">
        <v>8341</v>
      </c>
      <c r="E712" s="80">
        <v>52322</v>
      </c>
      <c r="F712" s="80">
        <v>52351</v>
      </c>
      <c r="G712" s="1" t="s">
        <v>12082</v>
      </c>
      <c r="H712" s="1">
        <f>+Temporalidad[[#This Row],[ID]]</f>
        <v>701</v>
      </c>
    </row>
    <row r="713" spans="1:8" hidden="1" x14ac:dyDescent="0.25">
      <c r="A713">
        <v>702</v>
      </c>
      <c r="B713" s="20" t="s">
        <v>12083</v>
      </c>
      <c r="C713" s="1" t="s">
        <v>8340</v>
      </c>
      <c r="D713" s="1" t="s">
        <v>8341</v>
      </c>
      <c r="E713" s="80">
        <v>52352</v>
      </c>
      <c r="F713" s="80">
        <v>52382</v>
      </c>
      <c r="G713" s="1" t="s">
        <v>12084</v>
      </c>
      <c r="H713" s="1">
        <f>+Temporalidad[[#This Row],[ID]]</f>
        <v>702</v>
      </c>
    </row>
    <row r="714" spans="1:8" hidden="1" x14ac:dyDescent="0.25">
      <c r="A714">
        <v>703</v>
      </c>
      <c r="B714" s="20" t="s">
        <v>12085</v>
      </c>
      <c r="C714" s="1" t="s">
        <v>8340</v>
      </c>
      <c r="D714" s="1" t="s">
        <v>8341</v>
      </c>
      <c r="E714" s="80">
        <v>52383</v>
      </c>
      <c r="F714" s="80">
        <v>52412</v>
      </c>
      <c r="G714" s="1" t="s">
        <v>12086</v>
      </c>
      <c r="H714" s="1">
        <f>+Temporalidad[[#This Row],[ID]]</f>
        <v>703</v>
      </c>
    </row>
    <row r="715" spans="1:8" hidden="1" x14ac:dyDescent="0.25">
      <c r="A715">
        <v>704</v>
      </c>
      <c r="B715" s="20" t="s">
        <v>12087</v>
      </c>
      <c r="C715" s="1" t="s">
        <v>8340</v>
      </c>
      <c r="D715" s="1" t="s">
        <v>8341</v>
      </c>
      <c r="E715" s="80">
        <v>52413</v>
      </c>
      <c r="F715" s="80">
        <v>52443</v>
      </c>
      <c r="G715" s="1" t="s">
        <v>12088</v>
      </c>
      <c r="H715" s="1">
        <f>+Temporalidad[[#This Row],[ID]]</f>
        <v>704</v>
      </c>
    </row>
    <row r="716" spans="1:8" hidden="1" x14ac:dyDescent="0.25">
      <c r="A716">
        <v>705</v>
      </c>
      <c r="B716" s="20" t="s">
        <v>12089</v>
      </c>
      <c r="C716" s="1" t="s">
        <v>8340</v>
      </c>
      <c r="D716" s="1" t="s">
        <v>8341</v>
      </c>
      <c r="E716" s="80">
        <v>52444</v>
      </c>
      <c r="F716" s="80">
        <v>52474</v>
      </c>
      <c r="G716" s="1" t="s">
        <v>12090</v>
      </c>
      <c r="H716" s="1">
        <f>+Temporalidad[[#This Row],[ID]]</f>
        <v>705</v>
      </c>
    </row>
    <row r="717" spans="1:8" hidden="1" x14ac:dyDescent="0.25">
      <c r="A717">
        <v>706</v>
      </c>
      <c r="B717" s="20" t="s">
        <v>12091</v>
      </c>
      <c r="C717" s="1" t="s">
        <v>8340</v>
      </c>
      <c r="D717" s="1" t="s">
        <v>8341</v>
      </c>
      <c r="E717" s="80">
        <v>52475</v>
      </c>
      <c r="F717" s="80">
        <v>52504</v>
      </c>
      <c r="G717" s="1" t="s">
        <v>12092</v>
      </c>
      <c r="H717" s="1">
        <f>+Temporalidad[[#This Row],[ID]]</f>
        <v>706</v>
      </c>
    </row>
    <row r="718" spans="1:8" hidden="1" x14ac:dyDescent="0.25">
      <c r="A718">
        <v>707</v>
      </c>
      <c r="B718" s="20" t="s">
        <v>12093</v>
      </c>
      <c r="C718" s="1" t="s">
        <v>8340</v>
      </c>
      <c r="D718" s="1" t="s">
        <v>8341</v>
      </c>
      <c r="E718" s="80">
        <v>52505</v>
      </c>
      <c r="F718" s="80">
        <v>52535</v>
      </c>
      <c r="G718" s="1" t="s">
        <v>12094</v>
      </c>
      <c r="H718" s="1">
        <f>+Temporalidad[[#This Row],[ID]]</f>
        <v>707</v>
      </c>
    </row>
    <row r="719" spans="1:8" hidden="1" x14ac:dyDescent="0.25">
      <c r="A719">
        <v>708</v>
      </c>
      <c r="B719" s="20" t="s">
        <v>12095</v>
      </c>
      <c r="C719" s="1" t="s">
        <v>8340</v>
      </c>
      <c r="D719" s="1" t="s">
        <v>8341</v>
      </c>
      <c r="E719" s="80">
        <v>52536</v>
      </c>
      <c r="F719" s="80">
        <v>52565</v>
      </c>
      <c r="G719" s="1" t="s">
        <v>12096</v>
      </c>
      <c r="H719" s="1">
        <f>+Temporalidad[[#This Row],[ID]]</f>
        <v>708</v>
      </c>
    </row>
    <row r="720" spans="1:8" hidden="1" x14ac:dyDescent="0.25">
      <c r="A720">
        <v>709</v>
      </c>
      <c r="B720" s="20" t="s">
        <v>12097</v>
      </c>
      <c r="C720" s="1" t="s">
        <v>8340</v>
      </c>
      <c r="D720" s="1" t="s">
        <v>8341</v>
      </c>
      <c r="E720" s="80">
        <v>52566</v>
      </c>
      <c r="F720" s="80">
        <v>52596</v>
      </c>
      <c r="G720" s="1" t="s">
        <v>12098</v>
      </c>
      <c r="H720" s="1">
        <f>+Temporalidad[[#This Row],[ID]]</f>
        <v>709</v>
      </c>
    </row>
    <row r="721" spans="1:8" hidden="1" x14ac:dyDescent="0.25">
      <c r="A721">
        <v>710</v>
      </c>
      <c r="B721" s="20" t="s">
        <v>12099</v>
      </c>
      <c r="C721" s="1" t="s">
        <v>8340</v>
      </c>
      <c r="D721" s="1" t="s">
        <v>8341</v>
      </c>
      <c r="E721" s="80">
        <v>52597</v>
      </c>
      <c r="F721" s="80">
        <v>52627</v>
      </c>
      <c r="G721" s="1" t="s">
        <v>12100</v>
      </c>
      <c r="H721" s="1">
        <f>+Temporalidad[[#This Row],[ID]]</f>
        <v>710</v>
      </c>
    </row>
    <row r="722" spans="1:8" hidden="1" x14ac:dyDescent="0.25">
      <c r="A722">
        <v>711</v>
      </c>
      <c r="B722" s="20" t="s">
        <v>12101</v>
      </c>
      <c r="C722" s="1" t="s">
        <v>8340</v>
      </c>
      <c r="D722" s="1" t="s">
        <v>8341</v>
      </c>
      <c r="E722" s="80">
        <v>52628</v>
      </c>
      <c r="F722" s="80">
        <v>52655</v>
      </c>
      <c r="G722" s="1" t="s">
        <v>12102</v>
      </c>
      <c r="H722" s="1">
        <f>+Temporalidad[[#This Row],[ID]]</f>
        <v>711</v>
      </c>
    </row>
    <row r="723" spans="1:8" hidden="1" x14ac:dyDescent="0.25">
      <c r="A723">
        <v>712</v>
      </c>
      <c r="B723" s="20" t="s">
        <v>12103</v>
      </c>
      <c r="C723" s="1" t="s">
        <v>8340</v>
      </c>
      <c r="D723" s="1" t="s">
        <v>8341</v>
      </c>
      <c r="E723" s="80">
        <v>52657</v>
      </c>
      <c r="F723" s="80">
        <v>52687</v>
      </c>
      <c r="G723" s="1" t="s">
        <v>12104</v>
      </c>
      <c r="H723" s="1">
        <f>+Temporalidad[[#This Row],[ID]]</f>
        <v>712</v>
      </c>
    </row>
    <row r="724" spans="1:8" hidden="1" x14ac:dyDescent="0.25">
      <c r="A724">
        <v>713</v>
      </c>
      <c r="B724" s="20" t="s">
        <v>12105</v>
      </c>
      <c r="C724" s="1" t="s">
        <v>8340</v>
      </c>
      <c r="D724" s="1" t="s">
        <v>8341</v>
      </c>
      <c r="E724" s="80">
        <v>52688</v>
      </c>
      <c r="F724" s="80">
        <v>52717</v>
      </c>
      <c r="G724" s="1" t="s">
        <v>12106</v>
      </c>
      <c r="H724" s="1">
        <f>+Temporalidad[[#This Row],[ID]]</f>
        <v>713</v>
      </c>
    </row>
    <row r="725" spans="1:8" hidden="1" x14ac:dyDescent="0.25">
      <c r="A725">
        <v>714</v>
      </c>
      <c r="B725" s="20" t="s">
        <v>12107</v>
      </c>
      <c r="C725" s="1" t="s">
        <v>8340</v>
      </c>
      <c r="D725" s="1" t="s">
        <v>8341</v>
      </c>
      <c r="E725" s="80">
        <v>52718</v>
      </c>
      <c r="F725" s="80">
        <v>52748</v>
      </c>
      <c r="G725" s="1" t="s">
        <v>12108</v>
      </c>
      <c r="H725" s="1">
        <f>+Temporalidad[[#This Row],[ID]]</f>
        <v>714</v>
      </c>
    </row>
    <row r="726" spans="1:8" hidden="1" x14ac:dyDescent="0.25">
      <c r="A726">
        <v>715</v>
      </c>
      <c r="B726" s="20" t="s">
        <v>12109</v>
      </c>
      <c r="C726" s="1" t="s">
        <v>8340</v>
      </c>
      <c r="D726" s="1" t="s">
        <v>8341</v>
      </c>
      <c r="E726" s="80">
        <v>52749</v>
      </c>
      <c r="F726" s="80">
        <v>52778</v>
      </c>
      <c r="G726" s="1" t="s">
        <v>12110</v>
      </c>
      <c r="H726" s="1">
        <f>+Temporalidad[[#This Row],[ID]]</f>
        <v>715</v>
      </c>
    </row>
    <row r="727" spans="1:8" hidden="1" x14ac:dyDescent="0.25">
      <c r="A727">
        <v>716</v>
      </c>
      <c r="B727" s="20" t="s">
        <v>12111</v>
      </c>
      <c r="C727" s="1" t="s">
        <v>8340</v>
      </c>
      <c r="D727" s="1" t="s">
        <v>8341</v>
      </c>
      <c r="E727" s="80">
        <v>52779</v>
      </c>
      <c r="F727" s="80">
        <v>52809</v>
      </c>
      <c r="G727" s="1" t="s">
        <v>12112</v>
      </c>
      <c r="H727" s="1">
        <f>+Temporalidad[[#This Row],[ID]]</f>
        <v>716</v>
      </c>
    </row>
    <row r="728" spans="1:8" hidden="1" x14ac:dyDescent="0.25">
      <c r="A728">
        <v>717</v>
      </c>
      <c r="B728" s="20" t="s">
        <v>12113</v>
      </c>
      <c r="C728" s="1" t="s">
        <v>8340</v>
      </c>
      <c r="D728" s="1" t="s">
        <v>8341</v>
      </c>
      <c r="E728" s="80">
        <v>52810</v>
      </c>
      <c r="F728" s="80">
        <v>52840</v>
      </c>
      <c r="G728" s="1" t="s">
        <v>12114</v>
      </c>
      <c r="H728" s="1">
        <f>+Temporalidad[[#This Row],[ID]]</f>
        <v>717</v>
      </c>
    </row>
    <row r="729" spans="1:8" hidden="1" x14ac:dyDescent="0.25">
      <c r="A729">
        <v>718</v>
      </c>
      <c r="B729" s="20" t="s">
        <v>12115</v>
      </c>
      <c r="C729" s="1" t="s">
        <v>8340</v>
      </c>
      <c r="D729" s="1" t="s">
        <v>8341</v>
      </c>
      <c r="E729" s="80">
        <v>52841</v>
      </c>
      <c r="F729" s="80">
        <v>52870</v>
      </c>
      <c r="G729" s="1" t="s">
        <v>12116</v>
      </c>
      <c r="H729" s="1">
        <f>+Temporalidad[[#This Row],[ID]]</f>
        <v>718</v>
      </c>
    </row>
    <row r="730" spans="1:8" hidden="1" x14ac:dyDescent="0.25">
      <c r="A730">
        <v>719</v>
      </c>
      <c r="B730" s="20" t="s">
        <v>12117</v>
      </c>
      <c r="C730" s="1" t="s">
        <v>8340</v>
      </c>
      <c r="D730" s="1" t="s">
        <v>8341</v>
      </c>
      <c r="E730" s="80">
        <v>52871</v>
      </c>
      <c r="F730" s="80">
        <v>52901</v>
      </c>
      <c r="G730" s="1" t="s">
        <v>12118</v>
      </c>
      <c r="H730" s="1">
        <f>+Temporalidad[[#This Row],[ID]]</f>
        <v>719</v>
      </c>
    </row>
    <row r="731" spans="1:8" hidden="1" x14ac:dyDescent="0.25">
      <c r="A731">
        <v>720</v>
      </c>
      <c r="B731" s="20" t="s">
        <v>12119</v>
      </c>
      <c r="C731" s="1" t="s">
        <v>8340</v>
      </c>
      <c r="D731" s="1" t="s">
        <v>8341</v>
      </c>
      <c r="E731" s="80">
        <v>52902</v>
      </c>
      <c r="F731" s="80">
        <v>52931</v>
      </c>
      <c r="G731" s="1" t="s">
        <v>12120</v>
      </c>
      <c r="H731" s="1">
        <f>+Temporalidad[[#This Row],[ID]]</f>
        <v>720</v>
      </c>
    </row>
    <row r="732" spans="1:8" hidden="1" x14ac:dyDescent="0.25">
      <c r="A732">
        <v>721</v>
      </c>
      <c r="B732" s="20" t="s">
        <v>12121</v>
      </c>
      <c r="C732" s="1" t="s">
        <v>8340</v>
      </c>
      <c r="D732" s="1" t="s">
        <v>8341</v>
      </c>
      <c r="E732" s="80">
        <v>52932</v>
      </c>
      <c r="F732" s="80">
        <v>52962</v>
      </c>
      <c r="G732" s="1" t="s">
        <v>12122</v>
      </c>
      <c r="H732" s="1">
        <f>+Temporalidad[[#This Row],[ID]]</f>
        <v>721</v>
      </c>
    </row>
    <row r="733" spans="1:8" hidden="1" x14ac:dyDescent="0.25">
      <c r="A733">
        <v>722</v>
      </c>
      <c r="B733" s="20" t="s">
        <v>12123</v>
      </c>
      <c r="C733" s="1" t="s">
        <v>8340</v>
      </c>
      <c r="D733" s="1" t="s">
        <v>8341</v>
      </c>
      <c r="E733" s="80">
        <v>52963</v>
      </c>
      <c r="F733" s="80">
        <v>52993</v>
      </c>
      <c r="G733" s="1" t="s">
        <v>12124</v>
      </c>
      <c r="H733" s="1">
        <f>+Temporalidad[[#This Row],[ID]]</f>
        <v>722</v>
      </c>
    </row>
    <row r="734" spans="1:8" hidden="1" x14ac:dyDescent="0.25">
      <c r="A734">
        <v>723</v>
      </c>
      <c r="B734" s="20" t="s">
        <v>12125</v>
      </c>
      <c r="C734" s="1" t="s">
        <v>8340</v>
      </c>
      <c r="D734" s="1" t="s">
        <v>8341</v>
      </c>
      <c r="E734" s="80">
        <v>52994</v>
      </c>
      <c r="F734" s="80">
        <v>53021</v>
      </c>
      <c r="G734" s="1" t="s">
        <v>12126</v>
      </c>
      <c r="H734" s="1">
        <f>+Temporalidad[[#This Row],[ID]]</f>
        <v>723</v>
      </c>
    </row>
    <row r="735" spans="1:8" hidden="1" x14ac:dyDescent="0.25">
      <c r="A735">
        <v>724</v>
      </c>
      <c r="B735" s="20" t="s">
        <v>12127</v>
      </c>
      <c r="C735" s="1" t="s">
        <v>8340</v>
      </c>
      <c r="D735" s="1" t="s">
        <v>8341</v>
      </c>
      <c r="E735" s="80">
        <v>53022</v>
      </c>
      <c r="F735" s="80">
        <v>53052</v>
      </c>
      <c r="G735" s="1" t="s">
        <v>12128</v>
      </c>
      <c r="H735" s="1">
        <f>+Temporalidad[[#This Row],[ID]]</f>
        <v>724</v>
      </c>
    </row>
    <row r="736" spans="1:8" hidden="1" x14ac:dyDescent="0.25">
      <c r="A736">
        <v>725</v>
      </c>
      <c r="B736" s="20" t="s">
        <v>12129</v>
      </c>
      <c r="C736" s="1" t="s">
        <v>8340</v>
      </c>
      <c r="D736" s="1" t="s">
        <v>8341</v>
      </c>
      <c r="E736" s="80">
        <v>53053</v>
      </c>
      <c r="F736" s="80">
        <v>53082</v>
      </c>
      <c r="G736" s="1" t="s">
        <v>12130</v>
      </c>
      <c r="H736" s="1">
        <f>+Temporalidad[[#This Row],[ID]]</f>
        <v>725</v>
      </c>
    </row>
    <row r="737" spans="1:8" hidden="1" x14ac:dyDescent="0.25">
      <c r="A737">
        <v>726</v>
      </c>
      <c r="B737" s="20" t="s">
        <v>12131</v>
      </c>
      <c r="C737" s="1" t="s">
        <v>8340</v>
      </c>
      <c r="D737" s="1" t="s">
        <v>8341</v>
      </c>
      <c r="E737" s="80">
        <v>53083</v>
      </c>
      <c r="F737" s="80">
        <v>53113</v>
      </c>
      <c r="G737" s="1" t="s">
        <v>12132</v>
      </c>
      <c r="H737" s="1">
        <f>+Temporalidad[[#This Row],[ID]]</f>
        <v>726</v>
      </c>
    </row>
    <row r="738" spans="1:8" hidden="1" x14ac:dyDescent="0.25">
      <c r="A738">
        <v>727</v>
      </c>
      <c r="B738" s="20" t="s">
        <v>12133</v>
      </c>
      <c r="C738" s="1" t="s">
        <v>8340</v>
      </c>
      <c r="D738" s="1" t="s">
        <v>8341</v>
      </c>
      <c r="E738" s="80">
        <v>53114</v>
      </c>
      <c r="F738" s="80">
        <v>53143</v>
      </c>
      <c r="G738" s="1" t="s">
        <v>12134</v>
      </c>
      <c r="H738" s="1">
        <f>+Temporalidad[[#This Row],[ID]]</f>
        <v>727</v>
      </c>
    </row>
    <row r="739" spans="1:8" hidden="1" x14ac:dyDescent="0.25">
      <c r="A739">
        <v>728</v>
      </c>
      <c r="B739" s="20" t="s">
        <v>12135</v>
      </c>
      <c r="C739" s="1" t="s">
        <v>8340</v>
      </c>
      <c r="D739" s="1" t="s">
        <v>8341</v>
      </c>
      <c r="E739" s="80">
        <v>53144</v>
      </c>
      <c r="F739" s="80">
        <v>53174</v>
      </c>
      <c r="G739" s="1" t="s">
        <v>12136</v>
      </c>
      <c r="H739" s="1">
        <f>+Temporalidad[[#This Row],[ID]]</f>
        <v>728</v>
      </c>
    </row>
    <row r="740" spans="1:8" hidden="1" x14ac:dyDescent="0.25">
      <c r="A740">
        <v>729</v>
      </c>
      <c r="B740" s="20" t="s">
        <v>12137</v>
      </c>
      <c r="C740" s="1" t="s">
        <v>8340</v>
      </c>
      <c r="D740" s="1" t="s">
        <v>8341</v>
      </c>
      <c r="E740" s="80">
        <v>53175</v>
      </c>
      <c r="F740" s="80">
        <v>53205</v>
      </c>
      <c r="G740" s="1" t="s">
        <v>12138</v>
      </c>
      <c r="H740" s="1">
        <f>+Temporalidad[[#This Row],[ID]]</f>
        <v>729</v>
      </c>
    </row>
    <row r="741" spans="1:8" hidden="1" x14ac:dyDescent="0.25">
      <c r="A741">
        <v>730</v>
      </c>
      <c r="B741" s="20" t="s">
        <v>12139</v>
      </c>
      <c r="C741" s="1" t="s">
        <v>8340</v>
      </c>
      <c r="D741" s="1" t="s">
        <v>8341</v>
      </c>
      <c r="E741" s="80">
        <v>53206</v>
      </c>
      <c r="F741" s="80">
        <v>53235</v>
      </c>
      <c r="G741" s="1" t="s">
        <v>12140</v>
      </c>
      <c r="H741" s="1">
        <f>+Temporalidad[[#This Row],[ID]]</f>
        <v>730</v>
      </c>
    </row>
    <row r="742" spans="1:8" hidden="1" x14ac:dyDescent="0.25">
      <c r="A742">
        <v>731</v>
      </c>
      <c r="B742" s="20" t="s">
        <v>12141</v>
      </c>
      <c r="C742" s="1" t="s">
        <v>8340</v>
      </c>
      <c r="D742" s="1" t="s">
        <v>8341</v>
      </c>
      <c r="E742" s="80">
        <v>53236</v>
      </c>
      <c r="F742" s="80">
        <v>53266</v>
      </c>
      <c r="G742" s="1" t="s">
        <v>12142</v>
      </c>
      <c r="H742" s="1">
        <f>+Temporalidad[[#This Row],[ID]]</f>
        <v>731</v>
      </c>
    </row>
    <row r="743" spans="1:8" hidden="1" x14ac:dyDescent="0.25">
      <c r="A743">
        <v>732</v>
      </c>
      <c r="B743" s="20" t="s">
        <v>12143</v>
      </c>
      <c r="C743" s="1" t="s">
        <v>8340</v>
      </c>
      <c r="D743" s="1" t="s">
        <v>8341</v>
      </c>
      <c r="E743" s="80">
        <v>53267</v>
      </c>
      <c r="F743" s="80">
        <v>53296</v>
      </c>
      <c r="G743" s="1" t="s">
        <v>12144</v>
      </c>
      <c r="H743" s="1">
        <f>+Temporalidad[[#This Row],[ID]]</f>
        <v>732</v>
      </c>
    </row>
    <row r="744" spans="1:8" hidden="1" x14ac:dyDescent="0.25">
      <c r="A744">
        <v>733</v>
      </c>
      <c r="B744" s="20" t="s">
        <v>12145</v>
      </c>
      <c r="C744" s="1" t="s">
        <v>8340</v>
      </c>
      <c r="D744" s="1" t="s">
        <v>8341</v>
      </c>
      <c r="E744" s="80">
        <v>53297</v>
      </c>
      <c r="F744" s="80">
        <v>53327</v>
      </c>
      <c r="G744" s="1" t="s">
        <v>12146</v>
      </c>
      <c r="H744" s="1">
        <f>+Temporalidad[[#This Row],[ID]]</f>
        <v>733</v>
      </c>
    </row>
    <row r="745" spans="1:8" hidden="1" x14ac:dyDescent="0.25">
      <c r="A745">
        <v>734</v>
      </c>
      <c r="B745" s="20" t="s">
        <v>12147</v>
      </c>
      <c r="C745" s="1" t="s">
        <v>8340</v>
      </c>
      <c r="D745" s="1" t="s">
        <v>8341</v>
      </c>
      <c r="E745" s="80">
        <v>53328</v>
      </c>
      <c r="F745" s="80">
        <v>53358</v>
      </c>
      <c r="G745" s="1" t="s">
        <v>12148</v>
      </c>
      <c r="H745" s="1">
        <f>+Temporalidad[[#This Row],[ID]]</f>
        <v>734</v>
      </c>
    </row>
    <row r="746" spans="1:8" hidden="1" x14ac:dyDescent="0.25">
      <c r="A746">
        <v>735</v>
      </c>
      <c r="B746" s="20" t="s">
        <v>12149</v>
      </c>
      <c r="C746" s="1" t="s">
        <v>8340</v>
      </c>
      <c r="D746" s="1" t="s">
        <v>8341</v>
      </c>
      <c r="E746" s="80">
        <v>53359</v>
      </c>
      <c r="F746" s="80">
        <v>53386</v>
      </c>
      <c r="G746" s="1" t="s">
        <v>12150</v>
      </c>
      <c r="H746" s="1">
        <f>+Temporalidad[[#This Row],[ID]]</f>
        <v>735</v>
      </c>
    </row>
    <row r="747" spans="1:8" hidden="1" x14ac:dyDescent="0.25">
      <c r="A747">
        <v>736</v>
      </c>
      <c r="B747" s="20" t="s">
        <v>12151</v>
      </c>
      <c r="C747" s="1" t="s">
        <v>8340</v>
      </c>
      <c r="D747" s="1" t="s">
        <v>8341</v>
      </c>
      <c r="E747" s="80">
        <v>53387</v>
      </c>
      <c r="F747" s="80">
        <v>53417</v>
      </c>
      <c r="G747" s="1" t="s">
        <v>12152</v>
      </c>
      <c r="H747" s="1">
        <f>+Temporalidad[[#This Row],[ID]]</f>
        <v>736</v>
      </c>
    </row>
    <row r="748" spans="1:8" hidden="1" x14ac:dyDescent="0.25">
      <c r="A748">
        <v>737</v>
      </c>
      <c r="B748" s="20" t="s">
        <v>12153</v>
      </c>
      <c r="C748" s="1" t="s">
        <v>8340</v>
      </c>
      <c r="D748" s="1" t="s">
        <v>8341</v>
      </c>
      <c r="E748" s="80">
        <v>53418</v>
      </c>
      <c r="F748" s="80">
        <v>53447</v>
      </c>
      <c r="G748" s="1" t="s">
        <v>12154</v>
      </c>
      <c r="H748" s="1">
        <f>+Temporalidad[[#This Row],[ID]]</f>
        <v>737</v>
      </c>
    </row>
    <row r="749" spans="1:8" hidden="1" x14ac:dyDescent="0.25">
      <c r="A749">
        <v>738</v>
      </c>
      <c r="B749" s="20" t="s">
        <v>12155</v>
      </c>
      <c r="C749" s="1" t="s">
        <v>8340</v>
      </c>
      <c r="D749" s="1" t="s">
        <v>8341</v>
      </c>
      <c r="E749" s="80">
        <v>53448</v>
      </c>
      <c r="F749" s="80">
        <v>53478</v>
      </c>
      <c r="G749" s="1" t="s">
        <v>12156</v>
      </c>
      <c r="H749" s="1">
        <f>+Temporalidad[[#This Row],[ID]]</f>
        <v>738</v>
      </c>
    </row>
    <row r="750" spans="1:8" hidden="1" x14ac:dyDescent="0.25">
      <c r="A750">
        <v>739</v>
      </c>
      <c r="B750" s="20" t="s">
        <v>12157</v>
      </c>
      <c r="C750" s="1" t="s">
        <v>8340</v>
      </c>
      <c r="D750" s="1" t="s">
        <v>8341</v>
      </c>
      <c r="E750" s="80">
        <v>53479</v>
      </c>
      <c r="F750" s="80">
        <v>53508</v>
      </c>
      <c r="G750" s="1" t="s">
        <v>12158</v>
      </c>
      <c r="H750" s="1">
        <f>+Temporalidad[[#This Row],[ID]]</f>
        <v>739</v>
      </c>
    </row>
    <row r="751" spans="1:8" hidden="1" x14ac:dyDescent="0.25">
      <c r="A751">
        <v>740</v>
      </c>
      <c r="B751" s="20" t="s">
        <v>12159</v>
      </c>
      <c r="C751" s="1" t="s">
        <v>8340</v>
      </c>
      <c r="D751" s="1" t="s">
        <v>8341</v>
      </c>
      <c r="E751" s="80">
        <v>53509</v>
      </c>
      <c r="F751" s="80">
        <v>53539</v>
      </c>
      <c r="G751" s="1" t="s">
        <v>12160</v>
      </c>
      <c r="H751" s="1">
        <f>+Temporalidad[[#This Row],[ID]]</f>
        <v>740</v>
      </c>
    </row>
    <row r="752" spans="1:8" hidden="1" x14ac:dyDescent="0.25">
      <c r="A752">
        <v>741</v>
      </c>
      <c r="B752" s="20" t="s">
        <v>12161</v>
      </c>
      <c r="C752" s="1" t="s">
        <v>8340</v>
      </c>
      <c r="D752" s="1" t="s">
        <v>8341</v>
      </c>
      <c r="E752" s="80">
        <v>53540</v>
      </c>
      <c r="F752" s="80">
        <v>53570</v>
      </c>
      <c r="G752" s="1" t="s">
        <v>12162</v>
      </c>
      <c r="H752" s="1">
        <f>+Temporalidad[[#This Row],[ID]]</f>
        <v>741</v>
      </c>
    </row>
    <row r="753" spans="1:8" hidden="1" x14ac:dyDescent="0.25">
      <c r="A753">
        <v>742</v>
      </c>
      <c r="B753" s="20" t="s">
        <v>12163</v>
      </c>
      <c r="C753" s="1" t="s">
        <v>8340</v>
      </c>
      <c r="D753" s="1" t="s">
        <v>8341</v>
      </c>
      <c r="E753" s="80">
        <v>53571</v>
      </c>
      <c r="F753" s="80">
        <v>53600</v>
      </c>
      <c r="G753" s="1" t="s">
        <v>12164</v>
      </c>
      <c r="H753" s="1">
        <f>+Temporalidad[[#This Row],[ID]]</f>
        <v>742</v>
      </c>
    </row>
    <row r="754" spans="1:8" hidden="1" x14ac:dyDescent="0.25">
      <c r="A754">
        <v>743</v>
      </c>
      <c r="B754" s="20" t="s">
        <v>12165</v>
      </c>
      <c r="C754" s="1" t="s">
        <v>8340</v>
      </c>
      <c r="D754" s="1" t="s">
        <v>8341</v>
      </c>
      <c r="E754" s="80">
        <v>53601</v>
      </c>
      <c r="F754" s="80">
        <v>53631</v>
      </c>
      <c r="G754" s="1" t="s">
        <v>12166</v>
      </c>
      <c r="H754" s="1">
        <f>+Temporalidad[[#This Row],[ID]]</f>
        <v>743</v>
      </c>
    </row>
    <row r="755" spans="1:8" hidden="1" x14ac:dyDescent="0.25">
      <c r="A755">
        <v>744</v>
      </c>
      <c r="B755" s="20" t="s">
        <v>12167</v>
      </c>
      <c r="C755" s="1" t="s">
        <v>8340</v>
      </c>
      <c r="D755" s="1" t="s">
        <v>8341</v>
      </c>
      <c r="E755" s="80">
        <v>53632</v>
      </c>
      <c r="F755" s="80">
        <v>53661</v>
      </c>
      <c r="G755" s="1" t="s">
        <v>12168</v>
      </c>
      <c r="H755" s="1">
        <f>+Temporalidad[[#This Row],[ID]]</f>
        <v>744</v>
      </c>
    </row>
    <row r="756" spans="1:8" hidden="1" x14ac:dyDescent="0.25">
      <c r="A756">
        <v>745</v>
      </c>
      <c r="B756" s="20" t="s">
        <v>12169</v>
      </c>
      <c r="C756" s="1" t="s">
        <v>8340</v>
      </c>
      <c r="D756" s="1" t="s">
        <v>8341</v>
      </c>
      <c r="E756" s="80">
        <v>53662</v>
      </c>
      <c r="F756" s="80">
        <v>53692</v>
      </c>
      <c r="G756" s="1" t="s">
        <v>12170</v>
      </c>
      <c r="H756" s="1">
        <f>+Temporalidad[[#This Row],[ID]]</f>
        <v>745</v>
      </c>
    </row>
    <row r="757" spans="1:8" hidden="1" x14ac:dyDescent="0.25">
      <c r="A757">
        <v>746</v>
      </c>
      <c r="B757" s="20" t="s">
        <v>12171</v>
      </c>
      <c r="C757" s="1" t="s">
        <v>8340</v>
      </c>
      <c r="D757" s="1" t="s">
        <v>8341</v>
      </c>
      <c r="E757" s="80">
        <v>53693</v>
      </c>
      <c r="F757" s="80">
        <v>53723</v>
      </c>
      <c r="G757" s="1" t="s">
        <v>12172</v>
      </c>
      <c r="H757" s="1">
        <f>+Temporalidad[[#This Row],[ID]]</f>
        <v>746</v>
      </c>
    </row>
    <row r="758" spans="1:8" hidden="1" x14ac:dyDescent="0.25">
      <c r="A758">
        <v>747</v>
      </c>
      <c r="B758" s="20" t="s">
        <v>12173</v>
      </c>
      <c r="C758" s="1" t="s">
        <v>8340</v>
      </c>
      <c r="D758" s="1" t="s">
        <v>8341</v>
      </c>
      <c r="E758" s="80">
        <v>53724</v>
      </c>
      <c r="F758" s="80">
        <v>53751</v>
      </c>
      <c r="G758" s="1" t="s">
        <v>12174</v>
      </c>
      <c r="H758" s="1">
        <f>+Temporalidad[[#This Row],[ID]]</f>
        <v>747</v>
      </c>
    </row>
    <row r="759" spans="1:8" hidden="1" x14ac:dyDescent="0.25">
      <c r="A759">
        <v>748</v>
      </c>
      <c r="B759" s="20" t="s">
        <v>12175</v>
      </c>
      <c r="C759" s="1" t="s">
        <v>8340</v>
      </c>
      <c r="D759" s="1" t="s">
        <v>8341</v>
      </c>
      <c r="E759" s="80">
        <v>53752</v>
      </c>
      <c r="F759" s="80">
        <v>53782</v>
      </c>
      <c r="G759" s="1" t="s">
        <v>12176</v>
      </c>
      <c r="H759" s="1">
        <f>+Temporalidad[[#This Row],[ID]]</f>
        <v>748</v>
      </c>
    </row>
    <row r="760" spans="1:8" hidden="1" x14ac:dyDescent="0.25">
      <c r="A760">
        <v>749</v>
      </c>
      <c r="B760" s="20" t="s">
        <v>12177</v>
      </c>
      <c r="C760" s="1" t="s">
        <v>8340</v>
      </c>
      <c r="D760" s="1" t="s">
        <v>8341</v>
      </c>
      <c r="E760" s="80">
        <v>53783</v>
      </c>
      <c r="F760" s="80">
        <v>53812</v>
      </c>
      <c r="G760" s="1" t="s">
        <v>12178</v>
      </c>
      <c r="H760" s="1">
        <f>+Temporalidad[[#This Row],[ID]]</f>
        <v>749</v>
      </c>
    </row>
    <row r="761" spans="1:8" hidden="1" x14ac:dyDescent="0.25">
      <c r="A761">
        <v>750</v>
      </c>
      <c r="B761" s="20" t="s">
        <v>12179</v>
      </c>
      <c r="C761" s="1" t="s">
        <v>8340</v>
      </c>
      <c r="D761" s="1" t="s">
        <v>8341</v>
      </c>
      <c r="E761" s="80">
        <v>53813</v>
      </c>
      <c r="F761" s="80">
        <v>53843</v>
      </c>
      <c r="G761" s="1" t="s">
        <v>12180</v>
      </c>
      <c r="H761" s="1">
        <f>+Temporalidad[[#This Row],[ID]]</f>
        <v>750</v>
      </c>
    </row>
    <row r="762" spans="1:8" hidden="1" x14ac:dyDescent="0.25">
      <c r="A762">
        <v>751</v>
      </c>
      <c r="B762" s="20" t="s">
        <v>12181</v>
      </c>
      <c r="C762" s="1" t="s">
        <v>8340</v>
      </c>
      <c r="D762" s="1" t="s">
        <v>8341</v>
      </c>
      <c r="E762" s="80">
        <v>53844</v>
      </c>
      <c r="F762" s="80">
        <v>53873</v>
      </c>
      <c r="G762" s="1" t="s">
        <v>12182</v>
      </c>
      <c r="H762" s="1">
        <f>+Temporalidad[[#This Row],[ID]]</f>
        <v>751</v>
      </c>
    </row>
    <row r="763" spans="1:8" hidden="1" x14ac:dyDescent="0.25">
      <c r="A763">
        <v>752</v>
      </c>
      <c r="B763" s="20" t="s">
        <v>12183</v>
      </c>
      <c r="C763" s="1" t="s">
        <v>8340</v>
      </c>
      <c r="D763" s="1" t="s">
        <v>8341</v>
      </c>
      <c r="E763" s="80">
        <v>53874</v>
      </c>
      <c r="F763" s="80">
        <v>53904</v>
      </c>
      <c r="G763" s="1" t="s">
        <v>12184</v>
      </c>
      <c r="H763" s="1">
        <f>+Temporalidad[[#This Row],[ID]]</f>
        <v>752</v>
      </c>
    </row>
    <row r="764" spans="1:8" hidden="1" x14ac:dyDescent="0.25">
      <c r="A764">
        <v>753</v>
      </c>
      <c r="B764" s="20" t="s">
        <v>12185</v>
      </c>
      <c r="C764" s="1" t="s">
        <v>8340</v>
      </c>
      <c r="D764" s="1" t="s">
        <v>8341</v>
      </c>
      <c r="E764" s="80">
        <v>53905</v>
      </c>
      <c r="F764" s="80">
        <v>53935</v>
      </c>
      <c r="G764" s="1" t="s">
        <v>12186</v>
      </c>
      <c r="H764" s="1">
        <f>+Temporalidad[[#This Row],[ID]]</f>
        <v>753</v>
      </c>
    </row>
    <row r="765" spans="1:8" hidden="1" x14ac:dyDescent="0.25">
      <c r="A765">
        <v>754</v>
      </c>
      <c r="B765" s="20" t="s">
        <v>12187</v>
      </c>
      <c r="C765" s="1" t="s">
        <v>8340</v>
      </c>
      <c r="D765" s="1" t="s">
        <v>8341</v>
      </c>
      <c r="E765" s="80">
        <v>53936</v>
      </c>
      <c r="F765" s="80">
        <v>53965</v>
      </c>
      <c r="G765" s="1" t="s">
        <v>12188</v>
      </c>
      <c r="H765" s="1">
        <f>+Temporalidad[[#This Row],[ID]]</f>
        <v>754</v>
      </c>
    </row>
    <row r="766" spans="1:8" hidden="1" x14ac:dyDescent="0.25">
      <c r="A766">
        <v>755</v>
      </c>
      <c r="B766" s="20" t="s">
        <v>12189</v>
      </c>
      <c r="C766" s="1" t="s">
        <v>8340</v>
      </c>
      <c r="D766" s="1" t="s">
        <v>8341</v>
      </c>
      <c r="E766" s="80">
        <v>53966</v>
      </c>
      <c r="F766" s="80">
        <v>53996</v>
      </c>
      <c r="G766" s="1" t="s">
        <v>12190</v>
      </c>
      <c r="H766" s="1">
        <f>+Temporalidad[[#This Row],[ID]]</f>
        <v>755</v>
      </c>
    </row>
    <row r="767" spans="1:8" hidden="1" x14ac:dyDescent="0.25">
      <c r="A767">
        <v>756</v>
      </c>
      <c r="B767" s="20" t="s">
        <v>12191</v>
      </c>
      <c r="C767" s="1" t="s">
        <v>8340</v>
      </c>
      <c r="D767" s="1" t="s">
        <v>8341</v>
      </c>
      <c r="E767" s="80">
        <v>53997</v>
      </c>
      <c r="F767" s="80">
        <v>54026</v>
      </c>
      <c r="G767" s="1" t="s">
        <v>12192</v>
      </c>
      <c r="H767" s="1">
        <f>+Temporalidad[[#This Row],[ID]]</f>
        <v>756</v>
      </c>
    </row>
    <row r="768" spans="1:8" hidden="1" x14ac:dyDescent="0.25">
      <c r="A768">
        <v>757</v>
      </c>
      <c r="B768" s="20" t="s">
        <v>12193</v>
      </c>
      <c r="C768" s="1" t="s">
        <v>8340</v>
      </c>
      <c r="D768" s="1" t="s">
        <v>8341</v>
      </c>
      <c r="E768" s="80">
        <v>54027</v>
      </c>
      <c r="F768" s="80">
        <v>54057</v>
      </c>
      <c r="G768" s="1" t="s">
        <v>12194</v>
      </c>
      <c r="H768" s="1">
        <f>+Temporalidad[[#This Row],[ID]]</f>
        <v>757</v>
      </c>
    </row>
    <row r="769" spans="1:8" hidden="1" x14ac:dyDescent="0.25">
      <c r="A769">
        <v>758</v>
      </c>
      <c r="B769" s="20" t="s">
        <v>12195</v>
      </c>
      <c r="C769" s="1" t="s">
        <v>8340</v>
      </c>
      <c r="D769" s="1" t="s">
        <v>8341</v>
      </c>
      <c r="E769" s="80">
        <v>54058</v>
      </c>
      <c r="F769" s="80">
        <v>54088</v>
      </c>
      <c r="G769" s="1" t="s">
        <v>12196</v>
      </c>
      <c r="H769" s="1">
        <f>+Temporalidad[[#This Row],[ID]]</f>
        <v>758</v>
      </c>
    </row>
    <row r="770" spans="1:8" hidden="1" x14ac:dyDescent="0.25">
      <c r="A770">
        <v>759</v>
      </c>
      <c r="B770" s="20" t="s">
        <v>12197</v>
      </c>
      <c r="C770" s="1" t="s">
        <v>8340</v>
      </c>
      <c r="D770" s="1" t="s">
        <v>8341</v>
      </c>
      <c r="E770" s="80">
        <v>54089</v>
      </c>
      <c r="F770" s="80">
        <v>54116</v>
      </c>
      <c r="G770" s="1" t="s">
        <v>12198</v>
      </c>
      <c r="H770" s="1">
        <f>+Temporalidad[[#This Row],[ID]]</f>
        <v>759</v>
      </c>
    </row>
    <row r="771" spans="1:8" hidden="1" x14ac:dyDescent="0.25">
      <c r="A771">
        <v>760</v>
      </c>
      <c r="B771" s="20" t="s">
        <v>12199</v>
      </c>
      <c r="C771" s="1" t="s">
        <v>8340</v>
      </c>
      <c r="D771" s="1" t="s">
        <v>8341</v>
      </c>
      <c r="E771" s="80">
        <v>54118</v>
      </c>
      <c r="F771" s="80">
        <v>54148</v>
      </c>
      <c r="G771" s="1" t="s">
        <v>12200</v>
      </c>
      <c r="H771" s="1">
        <f>+Temporalidad[[#This Row],[ID]]</f>
        <v>760</v>
      </c>
    </row>
    <row r="772" spans="1:8" hidden="1" x14ac:dyDescent="0.25">
      <c r="A772">
        <v>761</v>
      </c>
      <c r="B772" s="20" t="s">
        <v>12201</v>
      </c>
      <c r="C772" s="1" t="s">
        <v>8340</v>
      </c>
      <c r="D772" s="1" t="s">
        <v>8341</v>
      </c>
      <c r="E772" s="80">
        <v>54149</v>
      </c>
      <c r="F772" s="80">
        <v>54178</v>
      </c>
      <c r="G772" s="1" t="s">
        <v>12202</v>
      </c>
      <c r="H772" s="1">
        <f>+Temporalidad[[#This Row],[ID]]</f>
        <v>761</v>
      </c>
    </row>
    <row r="773" spans="1:8" hidden="1" x14ac:dyDescent="0.25">
      <c r="A773">
        <v>762</v>
      </c>
      <c r="B773" s="20" t="s">
        <v>12203</v>
      </c>
      <c r="C773" s="1" t="s">
        <v>8340</v>
      </c>
      <c r="D773" s="1" t="s">
        <v>8341</v>
      </c>
      <c r="E773" s="80">
        <v>54179</v>
      </c>
      <c r="F773" s="80">
        <v>54209</v>
      </c>
      <c r="G773" s="1" t="s">
        <v>12204</v>
      </c>
      <c r="H773" s="1">
        <f>+Temporalidad[[#This Row],[ID]]</f>
        <v>762</v>
      </c>
    </row>
    <row r="774" spans="1:8" hidden="1" x14ac:dyDescent="0.25">
      <c r="A774">
        <v>763</v>
      </c>
      <c r="B774" s="20" t="s">
        <v>12205</v>
      </c>
      <c r="C774" s="1" t="s">
        <v>8340</v>
      </c>
      <c r="D774" s="1" t="s">
        <v>8341</v>
      </c>
      <c r="E774" s="80">
        <v>54210</v>
      </c>
      <c r="F774" s="80">
        <v>54239</v>
      </c>
      <c r="G774" s="1" t="s">
        <v>12206</v>
      </c>
      <c r="H774" s="1">
        <f>+Temporalidad[[#This Row],[ID]]</f>
        <v>763</v>
      </c>
    </row>
    <row r="775" spans="1:8" hidden="1" x14ac:dyDescent="0.25">
      <c r="A775">
        <v>764</v>
      </c>
      <c r="B775" s="20" t="s">
        <v>12207</v>
      </c>
      <c r="C775" s="1" t="s">
        <v>8340</v>
      </c>
      <c r="D775" s="1" t="s">
        <v>8341</v>
      </c>
      <c r="E775" s="80">
        <v>54240</v>
      </c>
      <c r="F775" s="80">
        <v>54270</v>
      </c>
      <c r="G775" s="1" t="s">
        <v>12208</v>
      </c>
      <c r="H775" s="1">
        <f>+Temporalidad[[#This Row],[ID]]</f>
        <v>764</v>
      </c>
    </row>
    <row r="776" spans="1:8" hidden="1" x14ac:dyDescent="0.25">
      <c r="A776">
        <v>765</v>
      </c>
      <c r="B776" s="20" t="s">
        <v>12209</v>
      </c>
      <c r="C776" s="1" t="s">
        <v>8340</v>
      </c>
      <c r="D776" s="1" t="s">
        <v>8341</v>
      </c>
      <c r="E776" s="80">
        <v>54271</v>
      </c>
      <c r="F776" s="80">
        <v>54301</v>
      </c>
      <c r="G776" s="1" t="s">
        <v>12210</v>
      </c>
      <c r="H776" s="1">
        <f>+Temporalidad[[#This Row],[ID]]</f>
        <v>765</v>
      </c>
    </row>
    <row r="777" spans="1:8" hidden="1" x14ac:dyDescent="0.25">
      <c r="A777">
        <v>766</v>
      </c>
      <c r="B777" s="20" t="s">
        <v>12211</v>
      </c>
      <c r="C777" s="1" t="s">
        <v>8340</v>
      </c>
      <c r="D777" s="1" t="s">
        <v>8341</v>
      </c>
      <c r="E777" s="80">
        <v>54302</v>
      </c>
      <c r="F777" s="80">
        <v>54331</v>
      </c>
      <c r="G777" s="1" t="s">
        <v>12212</v>
      </c>
      <c r="H777" s="1">
        <f>+Temporalidad[[#This Row],[ID]]</f>
        <v>766</v>
      </c>
    </row>
    <row r="778" spans="1:8" hidden="1" x14ac:dyDescent="0.25">
      <c r="A778">
        <v>767</v>
      </c>
      <c r="B778" s="20" t="s">
        <v>12213</v>
      </c>
      <c r="C778" s="1" t="s">
        <v>8340</v>
      </c>
      <c r="D778" s="1" t="s">
        <v>8341</v>
      </c>
      <c r="E778" s="80">
        <v>54332</v>
      </c>
      <c r="F778" s="80">
        <v>54362</v>
      </c>
      <c r="G778" s="1" t="s">
        <v>12214</v>
      </c>
      <c r="H778" s="1">
        <f>+Temporalidad[[#This Row],[ID]]</f>
        <v>767</v>
      </c>
    </row>
    <row r="779" spans="1:8" hidden="1" x14ac:dyDescent="0.25">
      <c r="A779">
        <v>768</v>
      </c>
      <c r="B779" s="20" t="s">
        <v>12215</v>
      </c>
      <c r="C779" s="1" t="s">
        <v>8340</v>
      </c>
      <c r="D779" s="1" t="s">
        <v>8341</v>
      </c>
      <c r="E779" s="80">
        <v>54363</v>
      </c>
      <c r="F779" s="80">
        <v>54392</v>
      </c>
      <c r="G779" s="1" t="s">
        <v>12216</v>
      </c>
      <c r="H779" s="1">
        <f>+Temporalidad[[#This Row],[ID]]</f>
        <v>768</v>
      </c>
    </row>
    <row r="780" spans="1:8" hidden="1" x14ac:dyDescent="0.25">
      <c r="A780">
        <v>769</v>
      </c>
      <c r="B780" s="20" t="s">
        <v>12217</v>
      </c>
      <c r="C780" s="1" t="s">
        <v>8340</v>
      </c>
      <c r="D780" s="1" t="s">
        <v>8341</v>
      </c>
      <c r="E780" s="80">
        <v>54393</v>
      </c>
      <c r="F780" s="80">
        <v>54423</v>
      </c>
      <c r="G780" s="1" t="s">
        <v>12218</v>
      </c>
      <c r="H780" s="1">
        <f>+Temporalidad[[#This Row],[ID]]</f>
        <v>769</v>
      </c>
    </row>
    <row r="781" spans="1:8" hidden="1" x14ac:dyDescent="0.25">
      <c r="A781">
        <v>770</v>
      </c>
      <c r="B781" s="20" t="s">
        <v>12219</v>
      </c>
      <c r="C781" s="1" t="s">
        <v>8340</v>
      </c>
      <c r="D781" s="1" t="s">
        <v>8341</v>
      </c>
      <c r="E781" s="80">
        <v>54424</v>
      </c>
      <c r="F781" s="80">
        <v>54454</v>
      </c>
      <c r="G781" s="1" t="s">
        <v>12220</v>
      </c>
      <c r="H781" s="1">
        <f>+Temporalidad[[#This Row],[ID]]</f>
        <v>770</v>
      </c>
    </row>
    <row r="782" spans="1:8" hidden="1" x14ac:dyDescent="0.25">
      <c r="A782">
        <v>771</v>
      </c>
      <c r="B782" s="20" t="s">
        <v>12221</v>
      </c>
      <c r="C782" s="1" t="s">
        <v>8340</v>
      </c>
      <c r="D782" s="1" t="s">
        <v>8341</v>
      </c>
      <c r="E782" s="80">
        <v>54455</v>
      </c>
      <c r="F782" s="80">
        <v>54482</v>
      </c>
      <c r="G782" s="1" t="s">
        <v>12222</v>
      </c>
      <c r="H782" s="1">
        <f>+Temporalidad[[#This Row],[ID]]</f>
        <v>771</v>
      </c>
    </row>
    <row r="783" spans="1:8" hidden="1" x14ac:dyDescent="0.25">
      <c r="A783">
        <v>772</v>
      </c>
      <c r="B783" s="20" t="s">
        <v>12223</v>
      </c>
      <c r="C783" s="1" t="s">
        <v>8340</v>
      </c>
      <c r="D783" s="1" t="s">
        <v>8341</v>
      </c>
      <c r="E783" s="80">
        <v>54483</v>
      </c>
      <c r="F783" s="80">
        <v>54513</v>
      </c>
      <c r="G783" s="1" t="s">
        <v>12224</v>
      </c>
      <c r="H783" s="1">
        <f>+Temporalidad[[#This Row],[ID]]</f>
        <v>772</v>
      </c>
    </row>
    <row r="784" spans="1:8" hidden="1" x14ac:dyDescent="0.25">
      <c r="A784">
        <v>773</v>
      </c>
      <c r="B784" s="20" t="s">
        <v>12225</v>
      </c>
      <c r="C784" s="1" t="s">
        <v>8340</v>
      </c>
      <c r="D784" s="1" t="s">
        <v>8341</v>
      </c>
      <c r="E784" s="80">
        <v>54514</v>
      </c>
      <c r="F784" s="80">
        <v>54543</v>
      </c>
      <c r="G784" s="1" t="s">
        <v>12226</v>
      </c>
      <c r="H784" s="1">
        <f>+Temporalidad[[#This Row],[ID]]</f>
        <v>773</v>
      </c>
    </row>
    <row r="785" spans="1:8" hidden="1" x14ac:dyDescent="0.25">
      <c r="A785">
        <v>774</v>
      </c>
      <c r="B785" s="20" t="s">
        <v>12227</v>
      </c>
      <c r="C785" s="1" t="s">
        <v>8340</v>
      </c>
      <c r="D785" s="1" t="s">
        <v>8341</v>
      </c>
      <c r="E785" s="80">
        <v>54544</v>
      </c>
      <c r="F785" s="80">
        <v>54574</v>
      </c>
      <c r="G785" s="1" t="s">
        <v>12228</v>
      </c>
      <c r="H785" s="1">
        <f>+Temporalidad[[#This Row],[ID]]</f>
        <v>774</v>
      </c>
    </row>
    <row r="786" spans="1:8" hidden="1" x14ac:dyDescent="0.25">
      <c r="A786">
        <v>775</v>
      </c>
      <c r="B786" s="20" t="s">
        <v>12229</v>
      </c>
      <c r="C786" s="1" t="s">
        <v>8340</v>
      </c>
      <c r="D786" s="1" t="s">
        <v>8341</v>
      </c>
      <c r="E786" s="80">
        <v>54575</v>
      </c>
      <c r="F786" s="80">
        <v>54604</v>
      </c>
      <c r="G786" s="1" t="s">
        <v>12230</v>
      </c>
      <c r="H786" s="1">
        <f>+Temporalidad[[#This Row],[ID]]</f>
        <v>775</v>
      </c>
    </row>
    <row r="787" spans="1:8" hidden="1" x14ac:dyDescent="0.25">
      <c r="A787">
        <v>776</v>
      </c>
      <c r="B787" s="20" t="s">
        <v>12231</v>
      </c>
      <c r="C787" s="1" t="s">
        <v>8340</v>
      </c>
      <c r="D787" s="1" t="s">
        <v>8341</v>
      </c>
      <c r="E787" s="80">
        <v>54605</v>
      </c>
      <c r="F787" s="80">
        <v>54635</v>
      </c>
      <c r="G787" s="1" t="s">
        <v>12232</v>
      </c>
      <c r="H787" s="1">
        <f>+Temporalidad[[#This Row],[ID]]</f>
        <v>776</v>
      </c>
    </row>
    <row r="788" spans="1:8" hidden="1" x14ac:dyDescent="0.25">
      <c r="A788">
        <v>777</v>
      </c>
      <c r="B788" s="20" t="s">
        <v>12233</v>
      </c>
      <c r="C788" s="1" t="s">
        <v>8340</v>
      </c>
      <c r="D788" s="1" t="s">
        <v>8341</v>
      </c>
      <c r="E788" s="80">
        <v>54636</v>
      </c>
      <c r="F788" s="80">
        <v>54666</v>
      </c>
      <c r="G788" s="1" t="s">
        <v>12234</v>
      </c>
      <c r="H788" s="1">
        <f>+Temporalidad[[#This Row],[ID]]</f>
        <v>777</v>
      </c>
    </row>
    <row r="789" spans="1:8" hidden="1" x14ac:dyDescent="0.25">
      <c r="A789">
        <v>778</v>
      </c>
      <c r="B789" s="20" t="s">
        <v>12235</v>
      </c>
      <c r="C789" s="1" t="s">
        <v>8340</v>
      </c>
      <c r="D789" s="1" t="s">
        <v>8341</v>
      </c>
      <c r="E789" s="80">
        <v>54667</v>
      </c>
      <c r="F789" s="80">
        <v>54696</v>
      </c>
      <c r="G789" s="1" t="s">
        <v>12236</v>
      </c>
      <c r="H789" s="1">
        <f>+Temporalidad[[#This Row],[ID]]</f>
        <v>778</v>
      </c>
    </row>
    <row r="790" spans="1:8" hidden="1" x14ac:dyDescent="0.25">
      <c r="A790">
        <v>779</v>
      </c>
      <c r="B790" s="20" t="s">
        <v>12237</v>
      </c>
      <c r="C790" s="1" t="s">
        <v>8340</v>
      </c>
      <c r="D790" s="1" t="s">
        <v>8341</v>
      </c>
      <c r="E790" s="80">
        <v>54697</v>
      </c>
      <c r="F790" s="80">
        <v>54727</v>
      </c>
      <c r="G790" s="1" t="s">
        <v>12238</v>
      </c>
      <c r="H790" s="1">
        <f>+Temporalidad[[#This Row],[ID]]</f>
        <v>779</v>
      </c>
    </row>
    <row r="791" spans="1:8" hidden="1" x14ac:dyDescent="0.25">
      <c r="A791">
        <v>780</v>
      </c>
      <c r="B791" s="20" t="s">
        <v>12239</v>
      </c>
      <c r="C791" s="1" t="s">
        <v>8340</v>
      </c>
      <c r="D791" s="1" t="s">
        <v>8341</v>
      </c>
      <c r="E791" s="80">
        <v>54728</v>
      </c>
      <c r="F791" s="80">
        <v>54757</v>
      </c>
      <c r="G791" s="1" t="s">
        <v>12240</v>
      </c>
      <c r="H791" s="1">
        <f>+Temporalidad[[#This Row],[ID]]</f>
        <v>780</v>
      </c>
    </row>
    <row r="792" spans="1:8" hidden="1" x14ac:dyDescent="0.25">
      <c r="A792">
        <v>781</v>
      </c>
      <c r="B792" s="20" t="s">
        <v>12241</v>
      </c>
      <c r="C792" s="1" t="s">
        <v>8340</v>
      </c>
      <c r="D792" s="1" t="s">
        <v>8341</v>
      </c>
      <c r="E792" s="80">
        <v>54758</v>
      </c>
      <c r="F792" s="80">
        <v>54788</v>
      </c>
      <c r="G792" s="1" t="s">
        <v>12242</v>
      </c>
      <c r="H792" s="1">
        <f>+Temporalidad[[#This Row],[ID]]</f>
        <v>781</v>
      </c>
    </row>
    <row r="793" spans="1:8" hidden="1" x14ac:dyDescent="0.25">
      <c r="A793">
        <v>782</v>
      </c>
      <c r="B793" s="20" t="s">
        <v>12243</v>
      </c>
      <c r="C793" s="1" t="s">
        <v>8340</v>
      </c>
      <c r="D793" s="1" t="s">
        <v>8341</v>
      </c>
      <c r="E793" s="80">
        <v>54789</v>
      </c>
      <c r="F793" s="80">
        <v>54819</v>
      </c>
      <c r="G793" s="1" t="s">
        <v>12244</v>
      </c>
      <c r="H793" s="1">
        <f>+Temporalidad[[#This Row],[ID]]</f>
        <v>782</v>
      </c>
    </row>
    <row r="794" spans="1:8" hidden="1" x14ac:dyDescent="0.25">
      <c r="A794">
        <v>783</v>
      </c>
      <c r="B794" s="20" t="s">
        <v>12245</v>
      </c>
      <c r="C794" s="1" t="s">
        <v>8340</v>
      </c>
      <c r="D794" s="1" t="s">
        <v>8341</v>
      </c>
      <c r="E794" s="80">
        <v>54820</v>
      </c>
      <c r="F794" s="80">
        <v>54847</v>
      </c>
      <c r="G794" s="1" t="s">
        <v>12246</v>
      </c>
      <c r="H794" s="1">
        <f>+Temporalidad[[#This Row],[ID]]</f>
        <v>783</v>
      </c>
    </row>
    <row r="795" spans="1:8" hidden="1" x14ac:dyDescent="0.25">
      <c r="A795">
        <v>784</v>
      </c>
      <c r="B795" s="20" t="s">
        <v>12247</v>
      </c>
      <c r="C795" s="1" t="s">
        <v>8340</v>
      </c>
      <c r="D795" s="1" t="s">
        <v>8341</v>
      </c>
      <c r="E795" s="80">
        <v>54848</v>
      </c>
      <c r="F795" s="80">
        <v>54878</v>
      </c>
      <c r="G795" s="1" t="s">
        <v>12248</v>
      </c>
      <c r="H795" s="1">
        <f>+Temporalidad[[#This Row],[ID]]</f>
        <v>784</v>
      </c>
    </row>
    <row r="796" spans="1:8" hidden="1" x14ac:dyDescent="0.25">
      <c r="A796">
        <v>785</v>
      </c>
      <c r="B796" s="20" t="s">
        <v>12249</v>
      </c>
      <c r="C796" s="1" t="s">
        <v>8340</v>
      </c>
      <c r="D796" s="1" t="s">
        <v>8341</v>
      </c>
      <c r="E796" s="80">
        <v>54879</v>
      </c>
      <c r="F796" s="80">
        <v>54908</v>
      </c>
      <c r="G796" s="1" t="s">
        <v>12250</v>
      </c>
      <c r="H796" s="1">
        <f>+Temporalidad[[#This Row],[ID]]</f>
        <v>785</v>
      </c>
    </row>
    <row r="797" spans="1:8" hidden="1" x14ac:dyDescent="0.25">
      <c r="A797">
        <v>786</v>
      </c>
      <c r="B797" s="20" t="s">
        <v>12251</v>
      </c>
      <c r="C797" s="1" t="s">
        <v>8340</v>
      </c>
      <c r="D797" s="1" t="s">
        <v>8341</v>
      </c>
      <c r="E797" s="80">
        <v>54909</v>
      </c>
      <c r="F797" s="80">
        <v>54939</v>
      </c>
      <c r="G797" s="1" t="s">
        <v>12252</v>
      </c>
      <c r="H797" s="1">
        <f>+Temporalidad[[#This Row],[ID]]</f>
        <v>786</v>
      </c>
    </row>
    <row r="798" spans="1:8" hidden="1" x14ac:dyDescent="0.25">
      <c r="A798">
        <v>787</v>
      </c>
      <c r="B798" s="20" t="s">
        <v>12253</v>
      </c>
      <c r="C798" s="1" t="s">
        <v>8340</v>
      </c>
      <c r="D798" s="1" t="s">
        <v>8341</v>
      </c>
      <c r="E798" s="80">
        <v>54940</v>
      </c>
      <c r="F798" s="80">
        <v>54969</v>
      </c>
      <c r="G798" s="1" t="s">
        <v>12254</v>
      </c>
      <c r="H798" s="1">
        <f>+Temporalidad[[#This Row],[ID]]</f>
        <v>787</v>
      </c>
    </row>
    <row r="799" spans="1:8" hidden="1" x14ac:dyDescent="0.25">
      <c r="A799">
        <v>788</v>
      </c>
      <c r="B799" s="20" t="s">
        <v>12255</v>
      </c>
      <c r="C799" s="1" t="s">
        <v>8340</v>
      </c>
      <c r="D799" s="1" t="s">
        <v>8341</v>
      </c>
      <c r="E799" s="80">
        <v>54970</v>
      </c>
      <c r="F799" s="80">
        <v>55000</v>
      </c>
      <c r="G799" s="1" t="s">
        <v>12256</v>
      </c>
      <c r="H799" s="1">
        <f>+Temporalidad[[#This Row],[ID]]</f>
        <v>788</v>
      </c>
    </row>
    <row r="800" spans="1:8" hidden="1" x14ac:dyDescent="0.25">
      <c r="A800">
        <v>789</v>
      </c>
      <c r="B800" s="20" t="s">
        <v>12257</v>
      </c>
      <c r="C800" s="1" t="s">
        <v>8340</v>
      </c>
      <c r="D800" s="1" t="s">
        <v>8341</v>
      </c>
      <c r="E800" s="80">
        <v>55001</v>
      </c>
      <c r="F800" s="80">
        <v>55031</v>
      </c>
      <c r="G800" s="1" t="s">
        <v>12258</v>
      </c>
      <c r="H800" s="1">
        <f>+Temporalidad[[#This Row],[ID]]</f>
        <v>789</v>
      </c>
    </row>
    <row r="801" spans="1:8" hidden="1" x14ac:dyDescent="0.25">
      <c r="A801">
        <v>790</v>
      </c>
      <c r="B801" s="20" t="s">
        <v>12259</v>
      </c>
      <c r="C801" s="1" t="s">
        <v>8340</v>
      </c>
      <c r="D801" s="1" t="s">
        <v>8341</v>
      </c>
      <c r="E801" s="80">
        <v>55032</v>
      </c>
      <c r="F801" s="80">
        <v>55061</v>
      </c>
      <c r="G801" s="1" t="s">
        <v>12260</v>
      </c>
      <c r="H801" s="1">
        <f>+Temporalidad[[#This Row],[ID]]</f>
        <v>790</v>
      </c>
    </row>
    <row r="802" spans="1:8" hidden="1" x14ac:dyDescent="0.25">
      <c r="A802">
        <v>791</v>
      </c>
      <c r="B802" s="20" t="s">
        <v>12261</v>
      </c>
      <c r="C802" s="1" t="s">
        <v>8340</v>
      </c>
      <c r="D802" s="1" t="s">
        <v>8341</v>
      </c>
      <c r="E802" s="80">
        <v>55062</v>
      </c>
      <c r="F802" s="80">
        <v>55092</v>
      </c>
      <c r="G802" s="1" t="s">
        <v>12262</v>
      </c>
      <c r="H802" s="1">
        <f>+Temporalidad[[#This Row],[ID]]</f>
        <v>791</v>
      </c>
    </row>
    <row r="803" spans="1:8" hidden="1" x14ac:dyDescent="0.25">
      <c r="A803">
        <v>792</v>
      </c>
      <c r="B803" s="20" t="s">
        <v>12263</v>
      </c>
      <c r="C803" s="1" t="s">
        <v>8340</v>
      </c>
      <c r="D803" s="1" t="s">
        <v>8341</v>
      </c>
      <c r="E803" s="80">
        <v>55093</v>
      </c>
      <c r="F803" s="80">
        <v>55122</v>
      </c>
      <c r="G803" s="1" t="s">
        <v>12264</v>
      </c>
      <c r="H803" s="1">
        <f>+Temporalidad[[#This Row],[ID]]</f>
        <v>792</v>
      </c>
    </row>
    <row r="804" spans="1:8" hidden="1" x14ac:dyDescent="0.25">
      <c r="A804">
        <v>793</v>
      </c>
      <c r="B804" s="20" t="s">
        <v>12265</v>
      </c>
      <c r="C804" s="1" t="s">
        <v>8340</v>
      </c>
      <c r="D804" s="1" t="s">
        <v>8341</v>
      </c>
      <c r="E804" s="80">
        <v>55123</v>
      </c>
      <c r="F804" s="80">
        <v>55153</v>
      </c>
      <c r="G804" s="1" t="s">
        <v>12266</v>
      </c>
      <c r="H804" s="1">
        <f>+Temporalidad[[#This Row],[ID]]</f>
        <v>793</v>
      </c>
    </row>
    <row r="805" spans="1:8" hidden="1" x14ac:dyDescent="0.25">
      <c r="A805">
        <v>794</v>
      </c>
      <c r="B805" t="s">
        <v>8342</v>
      </c>
      <c r="C805" s="1" t="s">
        <v>8343</v>
      </c>
      <c r="D805" s="1" t="s">
        <v>8344</v>
      </c>
      <c r="E805" s="80">
        <v>32874</v>
      </c>
      <c r="F805" s="80">
        <v>33054</v>
      </c>
      <c r="G805" s="1" t="s">
        <v>12267</v>
      </c>
      <c r="H805" s="1">
        <f>+Temporalidad[[#This Row],[ID]]</f>
        <v>794</v>
      </c>
    </row>
    <row r="806" spans="1:8" hidden="1" x14ac:dyDescent="0.25">
      <c r="A806">
        <v>795</v>
      </c>
      <c r="B806" t="s">
        <v>8345</v>
      </c>
      <c r="C806" s="1" t="s">
        <v>8343</v>
      </c>
      <c r="D806" s="1" t="s">
        <v>8344</v>
      </c>
      <c r="E806" s="80">
        <v>33239</v>
      </c>
      <c r="F806" s="80">
        <v>33419</v>
      </c>
      <c r="G806" s="1" t="s">
        <v>12268</v>
      </c>
      <c r="H806" s="1">
        <f>+Temporalidad[[#This Row],[ID]]</f>
        <v>795</v>
      </c>
    </row>
    <row r="807" spans="1:8" hidden="1" x14ac:dyDescent="0.25">
      <c r="A807">
        <v>796</v>
      </c>
      <c r="B807" t="s">
        <v>8346</v>
      </c>
      <c r="C807" s="1" t="s">
        <v>8343</v>
      </c>
      <c r="D807" s="1" t="s">
        <v>8344</v>
      </c>
      <c r="E807" s="80">
        <v>33604</v>
      </c>
      <c r="F807" s="80">
        <v>33785</v>
      </c>
      <c r="G807" s="1" t="s">
        <v>12269</v>
      </c>
      <c r="H807" s="1">
        <f>+Temporalidad[[#This Row],[ID]]</f>
        <v>796</v>
      </c>
    </row>
    <row r="808" spans="1:8" hidden="1" x14ac:dyDescent="0.25">
      <c r="A808">
        <v>797</v>
      </c>
      <c r="B808" t="s">
        <v>8347</v>
      </c>
      <c r="C808" s="1" t="s">
        <v>8343</v>
      </c>
      <c r="D808" s="1" t="s">
        <v>8344</v>
      </c>
      <c r="E808" s="80">
        <v>33970</v>
      </c>
      <c r="F808" s="80">
        <v>34150</v>
      </c>
      <c r="G808" s="1" t="s">
        <v>12270</v>
      </c>
      <c r="H808" s="1">
        <f>+Temporalidad[[#This Row],[ID]]</f>
        <v>797</v>
      </c>
    </row>
    <row r="809" spans="1:8" hidden="1" x14ac:dyDescent="0.25">
      <c r="A809">
        <v>798</v>
      </c>
      <c r="B809" t="s">
        <v>8348</v>
      </c>
      <c r="C809" s="1" t="s">
        <v>8343</v>
      </c>
      <c r="D809" s="1" t="s">
        <v>8344</v>
      </c>
      <c r="E809" s="80">
        <v>34335</v>
      </c>
      <c r="F809" s="80">
        <v>34515</v>
      </c>
      <c r="G809" s="1" t="s">
        <v>12271</v>
      </c>
      <c r="H809" s="1">
        <f>+Temporalidad[[#This Row],[ID]]</f>
        <v>798</v>
      </c>
    </row>
    <row r="810" spans="1:8" hidden="1" x14ac:dyDescent="0.25">
      <c r="A810">
        <v>799</v>
      </c>
      <c r="B810" t="s">
        <v>8349</v>
      </c>
      <c r="C810" s="1" t="s">
        <v>8343</v>
      </c>
      <c r="D810" s="1" t="s">
        <v>8344</v>
      </c>
      <c r="E810" s="80">
        <v>34700</v>
      </c>
      <c r="F810" s="80">
        <v>34880</v>
      </c>
      <c r="G810" s="1" t="s">
        <v>12272</v>
      </c>
      <c r="H810" s="1">
        <f>+Temporalidad[[#This Row],[ID]]</f>
        <v>799</v>
      </c>
    </row>
    <row r="811" spans="1:8" hidden="1" x14ac:dyDescent="0.25">
      <c r="A811">
        <v>800</v>
      </c>
      <c r="B811" t="s">
        <v>8350</v>
      </c>
      <c r="C811" s="1" t="s">
        <v>8343</v>
      </c>
      <c r="D811" s="1" t="s">
        <v>8344</v>
      </c>
      <c r="E811" s="80">
        <v>35065</v>
      </c>
      <c r="F811" s="80">
        <v>35246</v>
      </c>
      <c r="G811" s="1" t="s">
        <v>12273</v>
      </c>
      <c r="H811" s="1">
        <f>+Temporalidad[[#This Row],[ID]]</f>
        <v>800</v>
      </c>
    </row>
    <row r="812" spans="1:8" hidden="1" x14ac:dyDescent="0.25">
      <c r="A812">
        <v>801</v>
      </c>
      <c r="B812" t="s">
        <v>8351</v>
      </c>
      <c r="C812" s="1" t="s">
        <v>8343</v>
      </c>
      <c r="D812" s="1" t="s">
        <v>8344</v>
      </c>
      <c r="E812" s="80">
        <v>35431</v>
      </c>
      <c r="F812" s="80">
        <v>35611</v>
      </c>
      <c r="G812" s="1" t="s">
        <v>12274</v>
      </c>
      <c r="H812" s="1">
        <f>+Temporalidad[[#This Row],[ID]]</f>
        <v>801</v>
      </c>
    </row>
    <row r="813" spans="1:8" hidden="1" x14ac:dyDescent="0.25">
      <c r="A813">
        <v>802</v>
      </c>
      <c r="B813" t="s">
        <v>8352</v>
      </c>
      <c r="C813" s="1" t="s">
        <v>8343</v>
      </c>
      <c r="D813" s="1" t="s">
        <v>8344</v>
      </c>
      <c r="E813" s="80">
        <v>35796</v>
      </c>
      <c r="F813" s="80">
        <v>35976</v>
      </c>
      <c r="G813" s="1" t="s">
        <v>12275</v>
      </c>
      <c r="H813" s="1">
        <f>+Temporalidad[[#This Row],[ID]]</f>
        <v>802</v>
      </c>
    </row>
    <row r="814" spans="1:8" hidden="1" x14ac:dyDescent="0.25">
      <c r="A814">
        <v>803</v>
      </c>
      <c r="B814" t="s">
        <v>8353</v>
      </c>
      <c r="C814" s="1" t="s">
        <v>8343</v>
      </c>
      <c r="D814" s="1" t="s">
        <v>8344</v>
      </c>
      <c r="E814" s="80">
        <v>36161</v>
      </c>
      <c r="F814" s="80">
        <v>36341</v>
      </c>
      <c r="G814" s="1" t="s">
        <v>12276</v>
      </c>
      <c r="H814" s="1">
        <f>+Temporalidad[[#This Row],[ID]]</f>
        <v>803</v>
      </c>
    </row>
    <row r="815" spans="1:8" hidden="1" x14ac:dyDescent="0.25">
      <c r="A815">
        <v>804</v>
      </c>
      <c r="B815" t="s">
        <v>8354</v>
      </c>
      <c r="C815" s="1" t="s">
        <v>8343</v>
      </c>
      <c r="D815" s="1" t="s">
        <v>8344</v>
      </c>
      <c r="E815" s="80">
        <v>36526</v>
      </c>
      <c r="F815" s="80">
        <v>36707</v>
      </c>
      <c r="G815" s="1" t="s">
        <v>12277</v>
      </c>
      <c r="H815" s="1">
        <f>+Temporalidad[[#This Row],[ID]]</f>
        <v>804</v>
      </c>
    </row>
    <row r="816" spans="1:8" hidden="1" x14ac:dyDescent="0.25">
      <c r="A816">
        <v>805</v>
      </c>
      <c r="B816" t="s">
        <v>8355</v>
      </c>
      <c r="C816" s="1" t="s">
        <v>8343</v>
      </c>
      <c r="D816" s="1" t="s">
        <v>8344</v>
      </c>
      <c r="E816" s="80">
        <v>36892</v>
      </c>
      <c r="F816" s="80">
        <v>37072</v>
      </c>
      <c r="G816" s="1" t="s">
        <v>12278</v>
      </c>
      <c r="H816" s="1">
        <f>+Temporalidad[[#This Row],[ID]]</f>
        <v>805</v>
      </c>
    </row>
    <row r="817" spans="1:8" hidden="1" x14ac:dyDescent="0.25">
      <c r="A817">
        <v>806</v>
      </c>
      <c r="B817" t="s">
        <v>8356</v>
      </c>
      <c r="C817" s="1" t="s">
        <v>8343</v>
      </c>
      <c r="D817" s="1" t="s">
        <v>8344</v>
      </c>
      <c r="E817" s="80">
        <v>37257</v>
      </c>
      <c r="F817" s="80">
        <v>37437</v>
      </c>
      <c r="G817" s="1" t="s">
        <v>12279</v>
      </c>
      <c r="H817" s="1">
        <f>+Temporalidad[[#This Row],[ID]]</f>
        <v>806</v>
      </c>
    </row>
    <row r="818" spans="1:8" hidden="1" x14ac:dyDescent="0.25">
      <c r="A818">
        <v>807</v>
      </c>
      <c r="B818" t="s">
        <v>8357</v>
      </c>
      <c r="C818" s="1" t="s">
        <v>8343</v>
      </c>
      <c r="D818" s="1" t="s">
        <v>8344</v>
      </c>
      <c r="E818" s="80">
        <v>37622</v>
      </c>
      <c r="F818" s="80">
        <v>37802</v>
      </c>
      <c r="G818" s="1" t="s">
        <v>12280</v>
      </c>
      <c r="H818" s="1">
        <f>+Temporalidad[[#This Row],[ID]]</f>
        <v>807</v>
      </c>
    </row>
    <row r="819" spans="1:8" hidden="1" x14ac:dyDescent="0.25">
      <c r="A819">
        <v>808</v>
      </c>
      <c r="B819" t="s">
        <v>8358</v>
      </c>
      <c r="C819" s="1" t="s">
        <v>8343</v>
      </c>
      <c r="D819" s="1" t="s">
        <v>8344</v>
      </c>
      <c r="E819" s="80">
        <v>37987</v>
      </c>
      <c r="F819" s="80">
        <v>38168</v>
      </c>
      <c r="G819" s="1" t="s">
        <v>12281</v>
      </c>
      <c r="H819" s="1">
        <f>+Temporalidad[[#This Row],[ID]]</f>
        <v>808</v>
      </c>
    </row>
    <row r="820" spans="1:8" hidden="1" x14ac:dyDescent="0.25">
      <c r="A820">
        <v>809</v>
      </c>
      <c r="B820" t="s">
        <v>8359</v>
      </c>
      <c r="C820" s="1" t="s">
        <v>8343</v>
      </c>
      <c r="D820" s="1" t="s">
        <v>8344</v>
      </c>
      <c r="E820" s="80">
        <v>38353</v>
      </c>
      <c r="F820" s="80">
        <v>38533</v>
      </c>
      <c r="G820" s="1" t="s">
        <v>12282</v>
      </c>
      <c r="H820" s="1">
        <f>+Temporalidad[[#This Row],[ID]]</f>
        <v>809</v>
      </c>
    </row>
    <row r="821" spans="1:8" hidden="1" x14ac:dyDescent="0.25">
      <c r="A821">
        <v>810</v>
      </c>
      <c r="B821" t="s">
        <v>8360</v>
      </c>
      <c r="C821" s="1" t="s">
        <v>8343</v>
      </c>
      <c r="D821" s="1" t="s">
        <v>8344</v>
      </c>
      <c r="E821" s="80">
        <v>38718</v>
      </c>
      <c r="F821" s="80">
        <v>38898</v>
      </c>
      <c r="G821" s="1" t="s">
        <v>12283</v>
      </c>
      <c r="H821" s="1">
        <f>+Temporalidad[[#This Row],[ID]]</f>
        <v>810</v>
      </c>
    </row>
    <row r="822" spans="1:8" hidden="1" x14ac:dyDescent="0.25">
      <c r="A822">
        <v>811</v>
      </c>
      <c r="B822" t="s">
        <v>8361</v>
      </c>
      <c r="C822" s="1" t="s">
        <v>8343</v>
      </c>
      <c r="D822" s="1" t="s">
        <v>8344</v>
      </c>
      <c r="E822" s="80">
        <v>39083</v>
      </c>
      <c r="F822" s="80">
        <v>39263</v>
      </c>
      <c r="G822" s="1" t="s">
        <v>12284</v>
      </c>
      <c r="H822" s="1">
        <f>+Temporalidad[[#This Row],[ID]]</f>
        <v>811</v>
      </c>
    </row>
    <row r="823" spans="1:8" hidden="1" x14ac:dyDescent="0.25">
      <c r="A823">
        <v>812</v>
      </c>
      <c r="B823" t="s">
        <v>8362</v>
      </c>
      <c r="C823" s="1" t="s">
        <v>8343</v>
      </c>
      <c r="D823" s="1" t="s">
        <v>8344</v>
      </c>
      <c r="E823" s="80">
        <v>39448</v>
      </c>
      <c r="F823" s="80">
        <v>39629</v>
      </c>
      <c r="G823" s="1" t="s">
        <v>12285</v>
      </c>
      <c r="H823" s="1">
        <f>+Temporalidad[[#This Row],[ID]]</f>
        <v>812</v>
      </c>
    </row>
    <row r="824" spans="1:8" hidden="1" x14ac:dyDescent="0.25">
      <c r="A824">
        <v>813</v>
      </c>
      <c r="B824" t="s">
        <v>8363</v>
      </c>
      <c r="C824" s="1" t="s">
        <v>8343</v>
      </c>
      <c r="D824" s="1" t="s">
        <v>8344</v>
      </c>
      <c r="E824" s="80">
        <v>39814</v>
      </c>
      <c r="F824" s="80">
        <v>39994</v>
      </c>
      <c r="G824" s="1" t="s">
        <v>12286</v>
      </c>
      <c r="H824" s="1">
        <f>+Temporalidad[[#This Row],[ID]]</f>
        <v>813</v>
      </c>
    </row>
    <row r="825" spans="1:8" hidden="1" x14ac:dyDescent="0.25">
      <c r="A825">
        <v>814</v>
      </c>
      <c r="B825" t="s">
        <v>8364</v>
      </c>
      <c r="C825" s="1" t="s">
        <v>8343</v>
      </c>
      <c r="D825" s="1" t="s">
        <v>8344</v>
      </c>
      <c r="E825" s="80">
        <v>40179</v>
      </c>
      <c r="F825" s="80">
        <v>40359</v>
      </c>
      <c r="G825" s="1" t="s">
        <v>12287</v>
      </c>
      <c r="H825" s="1">
        <f>+Temporalidad[[#This Row],[ID]]</f>
        <v>814</v>
      </c>
    </row>
    <row r="826" spans="1:8" hidden="1" x14ac:dyDescent="0.25">
      <c r="A826">
        <v>815</v>
      </c>
      <c r="B826" t="s">
        <v>8365</v>
      </c>
      <c r="C826" s="1" t="s">
        <v>8343</v>
      </c>
      <c r="D826" s="1" t="s">
        <v>8344</v>
      </c>
      <c r="E826" s="80">
        <v>40544</v>
      </c>
      <c r="F826" s="80">
        <v>40724</v>
      </c>
      <c r="G826" s="1" t="s">
        <v>12288</v>
      </c>
      <c r="H826" s="1">
        <f>+Temporalidad[[#This Row],[ID]]</f>
        <v>815</v>
      </c>
    </row>
    <row r="827" spans="1:8" hidden="1" x14ac:dyDescent="0.25">
      <c r="A827">
        <v>816</v>
      </c>
      <c r="B827" t="s">
        <v>8366</v>
      </c>
      <c r="C827" s="1" t="s">
        <v>8343</v>
      </c>
      <c r="D827" s="1" t="s">
        <v>8344</v>
      </c>
      <c r="E827" s="80">
        <v>40909</v>
      </c>
      <c r="F827" s="80">
        <v>41090</v>
      </c>
      <c r="G827" s="1" t="s">
        <v>12289</v>
      </c>
      <c r="H827" s="1">
        <f>+Temporalidad[[#This Row],[ID]]</f>
        <v>816</v>
      </c>
    </row>
    <row r="828" spans="1:8" hidden="1" x14ac:dyDescent="0.25">
      <c r="A828">
        <v>817</v>
      </c>
      <c r="B828" t="s">
        <v>8367</v>
      </c>
      <c r="C828" s="1" t="s">
        <v>8343</v>
      </c>
      <c r="D828" s="1" t="s">
        <v>8344</v>
      </c>
      <c r="E828" s="80">
        <v>41275</v>
      </c>
      <c r="F828" s="80">
        <v>41455</v>
      </c>
      <c r="G828" s="1" t="s">
        <v>12290</v>
      </c>
      <c r="H828" s="1">
        <f>+Temporalidad[[#This Row],[ID]]</f>
        <v>817</v>
      </c>
    </row>
    <row r="829" spans="1:8" hidden="1" x14ac:dyDescent="0.25">
      <c r="A829">
        <v>818</v>
      </c>
      <c r="B829" t="s">
        <v>8368</v>
      </c>
      <c r="C829" s="1" t="s">
        <v>8343</v>
      </c>
      <c r="D829" s="1" t="s">
        <v>8344</v>
      </c>
      <c r="E829" s="80">
        <v>41640</v>
      </c>
      <c r="F829" s="80">
        <v>41820</v>
      </c>
      <c r="G829" s="1" t="s">
        <v>12291</v>
      </c>
      <c r="H829" s="1">
        <f>+Temporalidad[[#This Row],[ID]]</f>
        <v>818</v>
      </c>
    </row>
    <row r="830" spans="1:8" hidden="1" x14ac:dyDescent="0.25">
      <c r="A830">
        <v>819</v>
      </c>
      <c r="B830" t="s">
        <v>8369</v>
      </c>
      <c r="C830" s="1" t="s">
        <v>8343</v>
      </c>
      <c r="D830" s="1" t="s">
        <v>8344</v>
      </c>
      <c r="E830" s="80">
        <v>42005</v>
      </c>
      <c r="F830" s="80">
        <v>42185</v>
      </c>
      <c r="G830" s="1" t="s">
        <v>12292</v>
      </c>
      <c r="H830" s="1">
        <f>+Temporalidad[[#This Row],[ID]]</f>
        <v>819</v>
      </c>
    </row>
    <row r="831" spans="1:8" hidden="1" x14ac:dyDescent="0.25">
      <c r="A831">
        <v>820</v>
      </c>
      <c r="B831" t="s">
        <v>8370</v>
      </c>
      <c r="C831" s="1" t="s">
        <v>8343</v>
      </c>
      <c r="D831" s="1" t="s">
        <v>8344</v>
      </c>
      <c r="E831" s="80">
        <v>42370</v>
      </c>
      <c r="F831" s="80">
        <v>42551</v>
      </c>
      <c r="G831" s="1" t="s">
        <v>12293</v>
      </c>
      <c r="H831" s="1">
        <f>+Temporalidad[[#This Row],[ID]]</f>
        <v>820</v>
      </c>
    </row>
    <row r="832" spans="1:8" hidden="1" x14ac:dyDescent="0.25">
      <c r="A832">
        <v>821</v>
      </c>
      <c r="B832" t="s">
        <v>8371</v>
      </c>
      <c r="C832" s="1" t="s">
        <v>8343</v>
      </c>
      <c r="D832" s="1" t="s">
        <v>8344</v>
      </c>
      <c r="E832" s="80">
        <v>42736</v>
      </c>
      <c r="F832" s="80">
        <v>42916</v>
      </c>
      <c r="G832" s="1" t="s">
        <v>12294</v>
      </c>
      <c r="H832" s="1">
        <f>+Temporalidad[[#This Row],[ID]]</f>
        <v>821</v>
      </c>
    </row>
    <row r="833" spans="1:8" hidden="1" x14ac:dyDescent="0.25">
      <c r="A833">
        <v>822</v>
      </c>
      <c r="B833" t="s">
        <v>8372</v>
      </c>
      <c r="C833" s="1" t="s">
        <v>8343</v>
      </c>
      <c r="D833" s="1" t="s">
        <v>8344</v>
      </c>
      <c r="E833" s="80">
        <v>43101</v>
      </c>
      <c r="F833" s="80">
        <v>43281</v>
      </c>
      <c r="G833" s="1" t="s">
        <v>12295</v>
      </c>
      <c r="H833" s="1">
        <f>+Temporalidad[[#This Row],[ID]]</f>
        <v>822</v>
      </c>
    </row>
    <row r="834" spans="1:8" hidden="1" x14ac:dyDescent="0.25">
      <c r="A834">
        <v>823</v>
      </c>
      <c r="B834" t="s">
        <v>8373</v>
      </c>
      <c r="C834" s="1" t="s">
        <v>8343</v>
      </c>
      <c r="D834" s="1" t="s">
        <v>8344</v>
      </c>
      <c r="E834" s="80">
        <v>43466</v>
      </c>
      <c r="F834" s="80">
        <v>43646</v>
      </c>
      <c r="G834" s="1" t="s">
        <v>12296</v>
      </c>
      <c r="H834" s="1">
        <f>+Temporalidad[[#This Row],[ID]]</f>
        <v>823</v>
      </c>
    </row>
    <row r="835" spans="1:8" hidden="1" x14ac:dyDescent="0.25">
      <c r="A835">
        <v>824</v>
      </c>
      <c r="B835" t="s">
        <v>8374</v>
      </c>
      <c r="C835" s="1" t="s">
        <v>8343</v>
      </c>
      <c r="D835" s="1" t="s">
        <v>8344</v>
      </c>
      <c r="E835" s="80">
        <v>43831</v>
      </c>
      <c r="F835" s="80">
        <v>44012</v>
      </c>
      <c r="G835" s="1" t="s">
        <v>12297</v>
      </c>
      <c r="H835" s="1">
        <f>+Temporalidad[[#This Row],[ID]]</f>
        <v>824</v>
      </c>
    </row>
    <row r="836" spans="1:8" hidden="1" x14ac:dyDescent="0.25">
      <c r="A836">
        <v>825</v>
      </c>
      <c r="B836" t="s">
        <v>8375</v>
      </c>
      <c r="C836" s="1" t="s">
        <v>8343</v>
      </c>
      <c r="D836" s="1" t="s">
        <v>8344</v>
      </c>
      <c r="E836" s="80">
        <v>44197</v>
      </c>
      <c r="F836" s="80">
        <v>44377</v>
      </c>
      <c r="G836" s="1" t="s">
        <v>12298</v>
      </c>
      <c r="H836" s="1">
        <f>+Temporalidad[[#This Row],[ID]]</f>
        <v>825</v>
      </c>
    </row>
    <row r="837" spans="1:8" hidden="1" x14ac:dyDescent="0.25">
      <c r="A837">
        <v>826</v>
      </c>
      <c r="B837" t="s">
        <v>8376</v>
      </c>
      <c r="C837" s="1" t="s">
        <v>8343</v>
      </c>
      <c r="D837" s="1" t="s">
        <v>8344</v>
      </c>
      <c r="E837" s="80">
        <v>44562</v>
      </c>
      <c r="F837" s="80">
        <v>44742</v>
      </c>
      <c r="G837" s="1" t="s">
        <v>12299</v>
      </c>
      <c r="H837" s="1">
        <f>+Temporalidad[[#This Row],[ID]]</f>
        <v>826</v>
      </c>
    </row>
    <row r="838" spans="1:8" hidden="1" x14ac:dyDescent="0.25">
      <c r="A838">
        <v>827</v>
      </c>
      <c r="B838" t="s">
        <v>8377</v>
      </c>
      <c r="C838" s="1" t="s">
        <v>8343</v>
      </c>
      <c r="D838" s="1" t="s">
        <v>8344</v>
      </c>
      <c r="E838" s="80">
        <v>44927</v>
      </c>
      <c r="F838" s="80">
        <v>45107</v>
      </c>
      <c r="G838" s="1" t="s">
        <v>12300</v>
      </c>
      <c r="H838" s="1">
        <f>+Temporalidad[[#This Row],[ID]]</f>
        <v>827</v>
      </c>
    </row>
    <row r="839" spans="1:8" hidden="1" x14ac:dyDescent="0.25">
      <c r="A839">
        <v>828</v>
      </c>
      <c r="B839" t="s">
        <v>8378</v>
      </c>
      <c r="C839" s="1" t="s">
        <v>8343</v>
      </c>
      <c r="D839" s="1" t="s">
        <v>8344</v>
      </c>
      <c r="E839" s="80">
        <v>45292</v>
      </c>
      <c r="F839" s="80">
        <v>45473</v>
      </c>
      <c r="G839" s="1" t="s">
        <v>12301</v>
      </c>
      <c r="H839" s="1">
        <f>+Temporalidad[[#This Row],[ID]]</f>
        <v>828</v>
      </c>
    </row>
    <row r="840" spans="1:8" hidden="1" x14ac:dyDescent="0.25">
      <c r="A840">
        <v>829</v>
      </c>
      <c r="B840" t="s">
        <v>8379</v>
      </c>
      <c r="C840" s="1" t="s">
        <v>8343</v>
      </c>
      <c r="D840" s="1" t="s">
        <v>8344</v>
      </c>
      <c r="E840" s="80">
        <v>45658</v>
      </c>
      <c r="F840" s="80">
        <v>45838</v>
      </c>
      <c r="G840" s="1" t="s">
        <v>12302</v>
      </c>
      <c r="H840" s="1">
        <f>+Temporalidad[[#This Row],[ID]]</f>
        <v>829</v>
      </c>
    </row>
    <row r="841" spans="1:8" hidden="1" x14ac:dyDescent="0.25">
      <c r="A841">
        <v>830</v>
      </c>
      <c r="B841" t="s">
        <v>8380</v>
      </c>
      <c r="C841" s="1" t="s">
        <v>8343</v>
      </c>
      <c r="D841" s="1" t="s">
        <v>8344</v>
      </c>
      <c r="E841" s="80">
        <v>46023</v>
      </c>
      <c r="F841" s="80">
        <v>46203</v>
      </c>
      <c r="G841" s="1" t="s">
        <v>12303</v>
      </c>
      <c r="H841" s="1">
        <f>+Temporalidad[[#This Row],[ID]]</f>
        <v>830</v>
      </c>
    </row>
    <row r="842" spans="1:8" hidden="1" x14ac:dyDescent="0.25">
      <c r="A842">
        <v>831</v>
      </c>
      <c r="B842" t="s">
        <v>8381</v>
      </c>
      <c r="C842" s="1" t="s">
        <v>8343</v>
      </c>
      <c r="D842" s="1" t="s">
        <v>8344</v>
      </c>
      <c r="E842" s="80">
        <v>46388</v>
      </c>
      <c r="F842" s="80">
        <v>46568</v>
      </c>
      <c r="G842" s="1" t="s">
        <v>12304</v>
      </c>
      <c r="H842" s="1">
        <f>+Temporalidad[[#This Row],[ID]]</f>
        <v>831</v>
      </c>
    </row>
    <row r="843" spans="1:8" hidden="1" x14ac:dyDescent="0.25">
      <c r="A843">
        <v>832</v>
      </c>
      <c r="B843" t="s">
        <v>8382</v>
      </c>
      <c r="C843" s="1" t="s">
        <v>8343</v>
      </c>
      <c r="D843" s="1" t="s">
        <v>8344</v>
      </c>
      <c r="E843" s="80">
        <v>46753</v>
      </c>
      <c r="F843" s="80">
        <v>46934</v>
      </c>
      <c r="G843" s="1" t="s">
        <v>12305</v>
      </c>
      <c r="H843" s="1">
        <f>+Temporalidad[[#This Row],[ID]]</f>
        <v>832</v>
      </c>
    </row>
    <row r="844" spans="1:8" hidden="1" x14ac:dyDescent="0.25">
      <c r="A844">
        <v>833</v>
      </c>
      <c r="B844" t="s">
        <v>8383</v>
      </c>
      <c r="C844" s="1" t="s">
        <v>8343</v>
      </c>
      <c r="D844" s="1" t="s">
        <v>8344</v>
      </c>
      <c r="E844" s="80">
        <v>47119</v>
      </c>
      <c r="F844" s="80">
        <v>47299</v>
      </c>
      <c r="G844" s="1" t="s">
        <v>12306</v>
      </c>
      <c r="H844" s="1">
        <f>+Temporalidad[[#This Row],[ID]]</f>
        <v>833</v>
      </c>
    </row>
    <row r="845" spans="1:8" hidden="1" x14ac:dyDescent="0.25">
      <c r="A845">
        <v>834</v>
      </c>
      <c r="B845" t="s">
        <v>8384</v>
      </c>
      <c r="C845" s="1" t="s">
        <v>8343</v>
      </c>
      <c r="D845" s="1" t="s">
        <v>8344</v>
      </c>
      <c r="E845" s="80">
        <v>47484</v>
      </c>
      <c r="F845" s="80">
        <v>47664</v>
      </c>
      <c r="G845" s="1" t="s">
        <v>12307</v>
      </c>
      <c r="H845" s="1">
        <f>+Temporalidad[[#This Row],[ID]]</f>
        <v>834</v>
      </c>
    </row>
    <row r="846" spans="1:8" hidden="1" x14ac:dyDescent="0.25">
      <c r="A846">
        <v>835</v>
      </c>
      <c r="B846" t="s">
        <v>8385</v>
      </c>
      <c r="C846" s="1" t="s">
        <v>8343</v>
      </c>
      <c r="D846" s="1" t="s">
        <v>8344</v>
      </c>
      <c r="E846" s="80">
        <v>47849</v>
      </c>
      <c r="F846" s="80">
        <v>48029</v>
      </c>
      <c r="G846" s="1" t="s">
        <v>12308</v>
      </c>
      <c r="H846" s="1">
        <f>+Temporalidad[[#This Row],[ID]]</f>
        <v>835</v>
      </c>
    </row>
    <row r="847" spans="1:8" hidden="1" x14ac:dyDescent="0.25">
      <c r="A847">
        <v>836</v>
      </c>
      <c r="B847" t="s">
        <v>8386</v>
      </c>
      <c r="C847" s="1" t="s">
        <v>8343</v>
      </c>
      <c r="D847" s="1" t="s">
        <v>8344</v>
      </c>
      <c r="E847" s="80">
        <v>48214</v>
      </c>
      <c r="F847" s="80">
        <v>48395</v>
      </c>
      <c r="G847" s="1" t="s">
        <v>12309</v>
      </c>
      <c r="H847" s="1">
        <f>+Temporalidad[[#This Row],[ID]]</f>
        <v>836</v>
      </c>
    </row>
    <row r="848" spans="1:8" hidden="1" x14ac:dyDescent="0.25">
      <c r="A848">
        <v>837</v>
      </c>
      <c r="B848" t="s">
        <v>8387</v>
      </c>
      <c r="C848" s="1" t="s">
        <v>8343</v>
      </c>
      <c r="D848" s="1" t="s">
        <v>8344</v>
      </c>
      <c r="E848" s="80">
        <v>48580</v>
      </c>
      <c r="F848" s="80">
        <v>48760</v>
      </c>
      <c r="G848" s="1" t="s">
        <v>12310</v>
      </c>
      <c r="H848" s="1">
        <f>+Temporalidad[[#This Row],[ID]]</f>
        <v>837</v>
      </c>
    </row>
    <row r="849" spans="1:8" hidden="1" x14ac:dyDescent="0.25">
      <c r="A849">
        <v>838</v>
      </c>
      <c r="B849" t="s">
        <v>8388</v>
      </c>
      <c r="C849" s="1" t="s">
        <v>8343</v>
      </c>
      <c r="D849" s="1" t="s">
        <v>8344</v>
      </c>
      <c r="E849" s="80">
        <v>48945</v>
      </c>
      <c r="F849" s="80">
        <v>49125</v>
      </c>
      <c r="G849" s="1" t="s">
        <v>12311</v>
      </c>
      <c r="H849" s="1">
        <f>+Temporalidad[[#This Row],[ID]]</f>
        <v>838</v>
      </c>
    </row>
    <row r="850" spans="1:8" hidden="1" x14ac:dyDescent="0.25">
      <c r="A850">
        <v>839</v>
      </c>
      <c r="B850" t="s">
        <v>8389</v>
      </c>
      <c r="C850" s="1" t="s">
        <v>8343</v>
      </c>
      <c r="D850" s="1" t="s">
        <v>8344</v>
      </c>
      <c r="E850" s="80">
        <v>49310</v>
      </c>
      <c r="F850" s="80">
        <v>49490</v>
      </c>
      <c r="G850" s="1" t="s">
        <v>12312</v>
      </c>
      <c r="H850" s="1">
        <f>+Temporalidad[[#This Row],[ID]]</f>
        <v>839</v>
      </c>
    </row>
    <row r="851" spans="1:8" hidden="1" x14ac:dyDescent="0.25">
      <c r="A851">
        <v>840</v>
      </c>
      <c r="B851" t="s">
        <v>8390</v>
      </c>
      <c r="C851" s="1" t="s">
        <v>8343</v>
      </c>
      <c r="D851" s="1" t="s">
        <v>8344</v>
      </c>
      <c r="E851" s="80">
        <v>49675</v>
      </c>
      <c r="F851" s="80">
        <v>49856</v>
      </c>
      <c r="G851" s="1" t="s">
        <v>12313</v>
      </c>
      <c r="H851" s="1">
        <f>+Temporalidad[[#This Row],[ID]]</f>
        <v>840</v>
      </c>
    </row>
    <row r="852" spans="1:8" hidden="1" x14ac:dyDescent="0.25">
      <c r="A852">
        <v>841</v>
      </c>
      <c r="B852" t="s">
        <v>8391</v>
      </c>
      <c r="C852" s="1" t="s">
        <v>8343</v>
      </c>
      <c r="D852" s="1" t="s">
        <v>8344</v>
      </c>
      <c r="E852" s="80">
        <v>50041</v>
      </c>
      <c r="F852" s="80">
        <v>50221</v>
      </c>
      <c r="G852" s="1" t="s">
        <v>12314</v>
      </c>
      <c r="H852" s="1">
        <f>+Temporalidad[[#This Row],[ID]]</f>
        <v>841</v>
      </c>
    </row>
    <row r="853" spans="1:8" hidden="1" x14ac:dyDescent="0.25">
      <c r="A853">
        <v>842</v>
      </c>
      <c r="B853" t="s">
        <v>8392</v>
      </c>
      <c r="C853" s="1" t="s">
        <v>8343</v>
      </c>
      <c r="D853" s="1" t="s">
        <v>8344</v>
      </c>
      <c r="E853" s="80">
        <v>50406</v>
      </c>
      <c r="F853" s="80">
        <v>50586</v>
      </c>
      <c r="G853" s="1" t="s">
        <v>12315</v>
      </c>
      <c r="H853" s="1">
        <f>+Temporalidad[[#This Row],[ID]]</f>
        <v>842</v>
      </c>
    </row>
    <row r="854" spans="1:8" hidden="1" x14ac:dyDescent="0.25">
      <c r="A854">
        <v>843</v>
      </c>
      <c r="B854" t="s">
        <v>8393</v>
      </c>
      <c r="C854" s="1" t="s">
        <v>8343</v>
      </c>
      <c r="D854" s="1" t="s">
        <v>8344</v>
      </c>
      <c r="E854" s="80">
        <v>50771</v>
      </c>
      <c r="F854" s="80">
        <v>50951</v>
      </c>
      <c r="G854" s="1" t="s">
        <v>12316</v>
      </c>
      <c r="H854" s="1">
        <f>+Temporalidad[[#This Row],[ID]]</f>
        <v>843</v>
      </c>
    </row>
    <row r="855" spans="1:8" hidden="1" x14ac:dyDescent="0.25">
      <c r="A855">
        <v>844</v>
      </c>
      <c r="B855" t="s">
        <v>8394</v>
      </c>
      <c r="C855" s="1" t="s">
        <v>8343</v>
      </c>
      <c r="D855" s="1" t="s">
        <v>8344</v>
      </c>
      <c r="E855" s="80">
        <v>51136</v>
      </c>
      <c r="F855" s="80">
        <v>51317</v>
      </c>
      <c r="G855" s="1" t="s">
        <v>12317</v>
      </c>
      <c r="H855" s="1">
        <f>+Temporalidad[[#This Row],[ID]]</f>
        <v>844</v>
      </c>
    </row>
    <row r="856" spans="1:8" hidden="1" x14ac:dyDescent="0.25">
      <c r="A856">
        <v>845</v>
      </c>
      <c r="B856" t="s">
        <v>8395</v>
      </c>
      <c r="C856" s="1" t="s">
        <v>8343</v>
      </c>
      <c r="D856" s="1" t="s">
        <v>8344</v>
      </c>
      <c r="E856" s="80">
        <v>51502</v>
      </c>
      <c r="F856" s="80">
        <v>51682</v>
      </c>
      <c r="G856" s="1" t="s">
        <v>12318</v>
      </c>
      <c r="H856" s="1">
        <f>+Temporalidad[[#This Row],[ID]]</f>
        <v>845</v>
      </c>
    </row>
    <row r="857" spans="1:8" hidden="1" x14ac:dyDescent="0.25">
      <c r="A857">
        <v>846</v>
      </c>
      <c r="B857" t="s">
        <v>8396</v>
      </c>
      <c r="C857" s="1" t="s">
        <v>8343</v>
      </c>
      <c r="D857" s="1" t="s">
        <v>8344</v>
      </c>
      <c r="E857" s="80">
        <v>51867</v>
      </c>
      <c r="F857" s="80">
        <v>52047</v>
      </c>
      <c r="G857" s="1" t="s">
        <v>12319</v>
      </c>
      <c r="H857" s="1">
        <f>+Temporalidad[[#This Row],[ID]]</f>
        <v>846</v>
      </c>
    </row>
    <row r="858" spans="1:8" hidden="1" x14ac:dyDescent="0.25">
      <c r="A858">
        <v>847</v>
      </c>
      <c r="B858" t="s">
        <v>8397</v>
      </c>
      <c r="C858" s="1" t="s">
        <v>8343</v>
      </c>
      <c r="D858" s="1" t="s">
        <v>8344</v>
      </c>
      <c r="E858" s="80">
        <v>52232</v>
      </c>
      <c r="F858" s="80">
        <v>52412</v>
      </c>
      <c r="G858" s="1" t="s">
        <v>12320</v>
      </c>
      <c r="H858" s="1">
        <f>+Temporalidad[[#This Row],[ID]]</f>
        <v>847</v>
      </c>
    </row>
    <row r="859" spans="1:8" hidden="1" x14ac:dyDescent="0.25">
      <c r="A859">
        <v>848</v>
      </c>
      <c r="B859" t="s">
        <v>8398</v>
      </c>
      <c r="C859" s="1" t="s">
        <v>8343</v>
      </c>
      <c r="D859" s="1" t="s">
        <v>8344</v>
      </c>
      <c r="E859" s="80">
        <v>52597</v>
      </c>
      <c r="F859" s="80">
        <v>52778</v>
      </c>
      <c r="G859" s="1" t="s">
        <v>12321</v>
      </c>
      <c r="H859" s="1">
        <f>+Temporalidad[[#This Row],[ID]]</f>
        <v>848</v>
      </c>
    </row>
    <row r="860" spans="1:8" hidden="1" x14ac:dyDescent="0.25">
      <c r="A860">
        <v>849</v>
      </c>
      <c r="B860" t="s">
        <v>8399</v>
      </c>
      <c r="C860" s="1" t="s">
        <v>8343</v>
      </c>
      <c r="D860" s="1" t="s">
        <v>8344</v>
      </c>
      <c r="E860" s="80">
        <v>52963</v>
      </c>
      <c r="F860" s="80">
        <v>53143</v>
      </c>
      <c r="G860" s="1" t="s">
        <v>12322</v>
      </c>
      <c r="H860" s="1">
        <f>+Temporalidad[[#This Row],[ID]]</f>
        <v>849</v>
      </c>
    </row>
    <row r="861" spans="1:8" hidden="1" x14ac:dyDescent="0.25">
      <c r="A861">
        <v>850</v>
      </c>
      <c r="B861" t="s">
        <v>8400</v>
      </c>
      <c r="C861" s="1" t="s">
        <v>8343</v>
      </c>
      <c r="D861" s="1" t="s">
        <v>8344</v>
      </c>
      <c r="E861" s="80">
        <v>53328</v>
      </c>
      <c r="F861" s="80">
        <v>53508</v>
      </c>
      <c r="G861" s="1" t="s">
        <v>12323</v>
      </c>
      <c r="H861" s="1">
        <f>+Temporalidad[[#This Row],[ID]]</f>
        <v>850</v>
      </c>
    </row>
    <row r="862" spans="1:8" hidden="1" x14ac:dyDescent="0.25">
      <c r="A862">
        <v>851</v>
      </c>
      <c r="B862" t="s">
        <v>8401</v>
      </c>
      <c r="C862" s="1" t="s">
        <v>8343</v>
      </c>
      <c r="D862" s="1" t="s">
        <v>8344</v>
      </c>
      <c r="E862" s="80">
        <v>53693</v>
      </c>
      <c r="F862" s="80">
        <v>53873</v>
      </c>
      <c r="G862" s="1" t="s">
        <v>12324</v>
      </c>
      <c r="H862" s="1">
        <f>+Temporalidad[[#This Row],[ID]]</f>
        <v>851</v>
      </c>
    </row>
    <row r="863" spans="1:8" hidden="1" x14ac:dyDescent="0.25">
      <c r="A863">
        <v>852</v>
      </c>
      <c r="B863" t="s">
        <v>8402</v>
      </c>
      <c r="C863" s="1" t="s">
        <v>8343</v>
      </c>
      <c r="D863" s="1" t="s">
        <v>8344</v>
      </c>
      <c r="E863" s="80">
        <v>54058</v>
      </c>
      <c r="F863" s="80">
        <v>54239</v>
      </c>
      <c r="G863" s="1" t="s">
        <v>12325</v>
      </c>
      <c r="H863" s="1">
        <f>+Temporalidad[[#This Row],[ID]]</f>
        <v>852</v>
      </c>
    </row>
    <row r="864" spans="1:8" hidden="1" x14ac:dyDescent="0.25">
      <c r="A864">
        <v>853</v>
      </c>
      <c r="B864" t="s">
        <v>8403</v>
      </c>
      <c r="C864" s="1" t="s">
        <v>8343</v>
      </c>
      <c r="D864" s="1" t="s">
        <v>8344</v>
      </c>
      <c r="E864" s="80">
        <v>54424</v>
      </c>
      <c r="F864" s="80">
        <v>54604</v>
      </c>
      <c r="G864" s="1" t="s">
        <v>12326</v>
      </c>
      <c r="H864" s="1">
        <f>+Temporalidad[[#This Row],[ID]]</f>
        <v>853</v>
      </c>
    </row>
    <row r="865" spans="1:8" hidden="1" x14ac:dyDescent="0.25">
      <c r="A865">
        <v>854</v>
      </c>
      <c r="B865" t="s">
        <v>8404</v>
      </c>
      <c r="C865" s="1" t="s">
        <v>8343</v>
      </c>
      <c r="D865" s="1" t="s">
        <v>8344</v>
      </c>
      <c r="E865" s="80">
        <v>54789</v>
      </c>
      <c r="F865" s="80">
        <v>54969</v>
      </c>
      <c r="G865" s="1" t="s">
        <v>12327</v>
      </c>
      <c r="H865" s="1">
        <f>+Temporalidad[[#This Row],[ID]]</f>
        <v>854</v>
      </c>
    </row>
    <row r="866" spans="1:8" hidden="1" x14ac:dyDescent="0.25">
      <c r="A866">
        <v>855</v>
      </c>
      <c r="B866" t="s">
        <v>8405</v>
      </c>
      <c r="C866" s="1" t="s">
        <v>8343</v>
      </c>
      <c r="D866" s="1" t="s">
        <v>8344</v>
      </c>
      <c r="E866" s="80">
        <v>33055</v>
      </c>
      <c r="F866" s="80">
        <v>33238</v>
      </c>
      <c r="G866" s="1" t="s">
        <v>12328</v>
      </c>
      <c r="H866" s="1">
        <f>+Temporalidad[[#This Row],[ID]]</f>
        <v>855</v>
      </c>
    </row>
    <row r="867" spans="1:8" hidden="1" x14ac:dyDescent="0.25">
      <c r="A867">
        <v>856</v>
      </c>
      <c r="B867" t="s">
        <v>8406</v>
      </c>
      <c r="C867" s="1" t="s">
        <v>8343</v>
      </c>
      <c r="D867" s="1" t="s">
        <v>8344</v>
      </c>
      <c r="E867" s="80">
        <v>33420</v>
      </c>
      <c r="F867" s="80">
        <v>33603</v>
      </c>
      <c r="G867" s="1" t="s">
        <v>12329</v>
      </c>
      <c r="H867" s="1">
        <f>+Temporalidad[[#This Row],[ID]]</f>
        <v>856</v>
      </c>
    </row>
    <row r="868" spans="1:8" hidden="1" x14ac:dyDescent="0.25">
      <c r="A868">
        <v>857</v>
      </c>
      <c r="B868" t="s">
        <v>8407</v>
      </c>
      <c r="C868" s="1" t="s">
        <v>8343</v>
      </c>
      <c r="D868" s="1" t="s">
        <v>8344</v>
      </c>
      <c r="E868" s="80">
        <v>33786</v>
      </c>
      <c r="F868" s="80">
        <v>33969</v>
      </c>
      <c r="G868" s="1" t="s">
        <v>12330</v>
      </c>
      <c r="H868" s="1">
        <f>+Temporalidad[[#This Row],[ID]]</f>
        <v>857</v>
      </c>
    </row>
    <row r="869" spans="1:8" hidden="1" x14ac:dyDescent="0.25">
      <c r="A869">
        <v>858</v>
      </c>
      <c r="B869" t="s">
        <v>8408</v>
      </c>
      <c r="C869" s="1" t="s">
        <v>8343</v>
      </c>
      <c r="D869" s="1" t="s">
        <v>8344</v>
      </c>
      <c r="E869" s="80">
        <v>34151</v>
      </c>
      <c r="F869" s="80">
        <v>34334</v>
      </c>
      <c r="G869" s="1" t="s">
        <v>12331</v>
      </c>
      <c r="H869" s="1">
        <f>+Temporalidad[[#This Row],[ID]]</f>
        <v>858</v>
      </c>
    </row>
    <row r="870" spans="1:8" hidden="1" x14ac:dyDescent="0.25">
      <c r="A870">
        <v>859</v>
      </c>
      <c r="B870" t="s">
        <v>8409</v>
      </c>
      <c r="C870" s="1" t="s">
        <v>8343</v>
      </c>
      <c r="D870" s="1" t="s">
        <v>8344</v>
      </c>
      <c r="E870" s="80">
        <v>34516</v>
      </c>
      <c r="F870" s="80">
        <v>34699</v>
      </c>
      <c r="G870" s="1" t="s">
        <v>12332</v>
      </c>
      <c r="H870" s="1">
        <f>+Temporalidad[[#This Row],[ID]]</f>
        <v>859</v>
      </c>
    </row>
    <row r="871" spans="1:8" hidden="1" x14ac:dyDescent="0.25">
      <c r="A871">
        <v>860</v>
      </c>
      <c r="B871" t="s">
        <v>8410</v>
      </c>
      <c r="C871" s="1" t="s">
        <v>8343</v>
      </c>
      <c r="D871" s="1" t="s">
        <v>8344</v>
      </c>
      <c r="E871" s="80">
        <v>34881</v>
      </c>
      <c r="F871" s="80">
        <v>35064</v>
      </c>
      <c r="G871" s="1" t="s">
        <v>12333</v>
      </c>
      <c r="H871" s="1">
        <f>+Temporalidad[[#This Row],[ID]]</f>
        <v>860</v>
      </c>
    </row>
    <row r="872" spans="1:8" hidden="1" x14ac:dyDescent="0.25">
      <c r="A872">
        <v>861</v>
      </c>
      <c r="B872" t="s">
        <v>8411</v>
      </c>
      <c r="C872" s="1" t="s">
        <v>8343</v>
      </c>
      <c r="D872" s="1" t="s">
        <v>8344</v>
      </c>
      <c r="E872" s="80">
        <v>35247</v>
      </c>
      <c r="F872" s="80">
        <v>35430</v>
      </c>
      <c r="G872" s="1" t="s">
        <v>12334</v>
      </c>
      <c r="H872" s="1">
        <f>+Temporalidad[[#This Row],[ID]]</f>
        <v>861</v>
      </c>
    </row>
    <row r="873" spans="1:8" hidden="1" x14ac:dyDescent="0.25">
      <c r="A873">
        <v>862</v>
      </c>
      <c r="B873" t="s">
        <v>8412</v>
      </c>
      <c r="C873" s="1" t="s">
        <v>8343</v>
      </c>
      <c r="D873" s="1" t="s">
        <v>8344</v>
      </c>
      <c r="E873" s="80">
        <v>35612</v>
      </c>
      <c r="F873" s="80">
        <v>35795</v>
      </c>
      <c r="G873" s="1" t="s">
        <v>12335</v>
      </c>
      <c r="H873" s="1">
        <f>+Temporalidad[[#This Row],[ID]]</f>
        <v>862</v>
      </c>
    </row>
    <row r="874" spans="1:8" hidden="1" x14ac:dyDescent="0.25">
      <c r="A874">
        <v>863</v>
      </c>
      <c r="B874" t="s">
        <v>8413</v>
      </c>
      <c r="C874" s="1" t="s">
        <v>8343</v>
      </c>
      <c r="D874" s="1" t="s">
        <v>8344</v>
      </c>
      <c r="E874" s="80">
        <v>35977</v>
      </c>
      <c r="F874" s="80">
        <v>36160</v>
      </c>
      <c r="G874" s="1" t="s">
        <v>12336</v>
      </c>
      <c r="H874" s="1">
        <f>+Temporalidad[[#This Row],[ID]]</f>
        <v>863</v>
      </c>
    </row>
    <row r="875" spans="1:8" hidden="1" x14ac:dyDescent="0.25">
      <c r="A875">
        <v>864</v>
      </c>
      <c r="B875" t="s">
        <v>8414</v>
      </c>
      <c r="C875" s="1" t="s">
        <v>8343</v>
      </c>
      <c r="D875" s="1" t="s">
        <v>8344</v>
      </c>
      <c r="E875" s="80">
        <v>36342</v>
      </c>
      <c r="F875" s="80">
        <v>36525</v>
      </c>
      <c r="G875" s="1" t="s">
        <v>12337</v>
      </c>
      <c r="H875" s="1">
        <f>+Temporalidad[[#This Row],[ID]]</f>
        <v>864</v>
      </c>
    </row>
    <row r="876" spans="1:8" hidden="1" x14ac:dyDescent="0.25">
      <c r="A876">
        <v>865</v>
      </c>
      <c r="B876" t="s">
        <v>8415</v>
      </c>
      <c r="C876" s="1" t="s">
        <v>8343</v>
      </c>
      <c r="D876" s="1" t="s">
        <v>8344</v>
      </c>
      <c r="E876" s="80">
        <v>36708</v>
      </c>
      <c r="F876" s="80">
        <v>36891</v>
      </c>
      <c r="G876" s="1" t="s">
        <v>12338</v>
      </c>
      <c r="H876" s="1">
        <f>+Temporalidad[[#This Row],[ID]]</f>
        <v>865</v>
      </c>
    </row>
    <row r="877" spans="1:8" hidden="1" x14ac:dyDescent="0.25">
      <c r="A877">
        <v>866</v>
      </c>
      <c r="B877" t="s">
        <v>8416</v>
      </c>
      <c r="C877" s="1" t="s">
        <v>8343</v>
      </c>
      <c r="D877" s="1" t="s">
        <v>8344</v>
      </c>
      <c r="E877" s="80">
        <v>37073</v>
      </c>
      <c r="F877" s="80">
        <v>37256</v>
      </c>
      <c r="G877" s="1" t="s">
        <v>12339</v>
      </c>
      <c r="H877" s="1">
        <f>+Temporalidad[[#This Row],[ID]]</f>
        <v>866</v>
      </c>
    </row>
    <row r="878" spans="1:8" hidden="1" x14ac:dyDescent="0.25">
      <c r="A878">
        <v>867</v>
      </c>
      <c r="B878" t="s">
        <v>8417</v>
      </c>
      <c r="C878" s="1" t="s">
        <v>8343</v>
      </c>
      <c r="D878" s="1" t="s">
        <v>8344</v>
      </c>
      <c r="E878" s="80">
        <v>37438</v>
      </c>
      <c r="F878" s="80">
        <v>37621</v>
      </c>
      <c r="G878" s="1" t="s">
        <v>12340</v>
      </c>
      <c r="H878" s="1">
        <f>+Temporalidad[[#This Row],[ID]]</f>
        <v>867</v>
      </c>
    </row>
    <row r="879" spans="1:8" hidden="1" x14ac:dyDescent="0.25">
      <c r="A879">
        <v>868</v>
      </c>
      <c r="B879" t="s">
        <v>8418</v>
      </c>
      <c r="C879" s="1" t="s">
        <v>8343</v>
      </c>
      <c r="D879" s="1" t="s">
        <v>8344</v>
      </c>
      <c r="E879" s="80">
        <v>37803</v>
      </c>
      <c r="F879" s="80">
        <v>37986</v>
      </c>
      <c r="G879" s="1" t="s">
        <v>12341</v>
      </c>
      <c r="H879" s="1">
        <f>+Temporalidad[[#This Row],[ID]]</f>
        <v>868</v>
      </c>
    </row>
    <row r="880" spans="1:8" hidden="1" x14ac:dyDescent="0.25">
      <c r="A880">
        <v>869</v>
      </c>
      <c r="B880" t="s">
        <v>8419</v>
      </c>
      <c r="C880" s="1" t="s">
        <v>8343</v>
      </c>
      <c r="D880" s="1" t="s">
        <v>8344</v>
      </c>
      <c r="E880" s="80">
        <v>38169</v>
      </c>
      <c r="F880" s="80">
        <v>38352</v>
      </c>
      <c r="G880" s="1" t="s">
        <v>12342</v>
      </c>
      <c r="H880" s="1">
        <f>+Temporalidad[[#This Row],[ID]]</f>
        <v>869</v>
      </c>
    </row>
    <row r="881" spans="1:8" hidden="1" x14ac:dyDescent="0.25">
      <c r="A881">
        <v>870</v>
      </c>
      <c r="B881" t="s">
        <v>8420</v>
      </c>
      <c r="C881" s="1" t="s">
        <v>8343</v>
      </c>
      <c r="D881" s="1" t="s">
        <v>8344</v>
      </c>
      <c r="E881" s="80">
        <v>38534</v>
      </c>
      <c r="F881" s="80">
        <v>38717</v>
      </c>
      <c r="G881" s="1" t="s">
        <v>12343</v>
      </c>
      <c r="H881" s="1">
        <f>+Temporalidad[[#This Row],[ID]]</f>
        <v>870</v>
      </c>
    </row>
    <row r="882" spans="1:8" hidden="1" x14ac:dyDescent="0.25">
      <c r="A882">
        <v>871</v>
      </c>
      <c r="B882" t="s">
        <v>8421</v>
      </c>
      <c r="C882" s="1" t="s">
        <v>8343</v>
      </c>
      <c r="D882" s="1" t="s">
        <v>8344</v>
      </c>
      <c r="E882" s="80">
        <v>38899</v>
      </c>
      <c r="F882" s="80">
        <v>39082</v>
      </c>
      <c r="G882" s="1" t="s">
        <v>12344</v>
      </c>
      <c r="H882" s="1">
        <f>+Temporalidad[[#This Row],[ID]]</f>
        <v>871</v>
      </c>
    </row>
    <row r="883" spans="1:8" hidden="1" x14ac:dyDescent="0.25">
      <c r="A883">
        <v>872</v>
      </c>
      <c r="B883" t="s">
        <v>8422</v>
      </c>
      <c r="C883" s="1" t="s">
        <v>8343</v>
      </c>
      <c r="D883" s="1" t="s">
        <v>8344</v>
      </c>
      <c r="E883" s="80">
        <v>39264</v>
      </c>
      <c r="F883" s="80">
        <v>39447</v>
      </c>
      <c r="G883" s="1" t="s">
        <v>12345</v>
      </c>
      <c r="H883" s="1">
        <f>+Temporalidad[[#This Row],[ID]]</f>
        <v>872</v>
      </c>
    </row>
    <row r="884" spans="1:8" hidden="1" x14ac:dyDescent="0.25">
      <c r="A884">
        <v>873</v>
      </c>
      <c r="B884" t="s">
        <v>8423</v>
      </c>
      <c r="C884" s="1" t="s">
        <v>8343</v>
      </c>
      <c r="D884" s="1" t="s">
        <v>8344</v>
      </c>
      <c r="E884" s="80">
        <v>39630</v>
      </c>
      <c r="F884" s="80">
        <v>39813</v>
      </c>
      <c r="G884" s="1" t="s">
        <v>12346</v>
      </c>
      <c r="H884" s="1">
        <f>+Temporalidad[[#This Row],[ID]]</f>
        <v>873</v>
      </c>
    </row>
    <row r="885" spans="1:8" hidden="1" x14ac:dyDescent="0.25">
      <c r="A885">
        <v>874</v>
      </c>
      <c r="B885" t="s">
        <v>8424</v>
      </c>
      <c r="C885" s="1" t="s">
        <v>8343</v>
      </c>
      <c r="D885" s="1" t="s">
        <v>8344</v>
      </c>
      <c r="E885" s="80">
        <v>39995</v>
      </c>
      <c r="F885" s="80">
        <v>40178</v>
      </c>
      <c r="G885" s="1" t="s">
        <v>12347</v>
      </c>
      <c r="H885" s="1">
        <f>+Temporalidad[[#This Row],[ID]]</f>
        <v>874</v>
      </c>
    </row>
    <row r="886" spans="1:8" hidden="1" x14ac:dyDescent="0.25">
      <c r="A886">
        <v>875</v>
      </c>
      <c r="B886" t="s">
        <v>8425</v>
      </c>
      <c r="C886" s="1" t="s">
        <v>8343</v>
      </c>
      <c r="D886" s="1" t="s">
        <v>8344</v>
      </c>
      <c r="E886" s="80">
        <v>40360</v>
      </c>
      <c r="F886" s="80">
        <v>40543</v>
      </c>
      <c r="G886" s="1" t="s">
        <v>12348</v>
      </c>
      <c r="H886" s="1">
        <f>+Temporalidad[[#This Row],[ID]]</f>
        <v>875</v>
      </c>
    </row>
    <row r="887" spans="1:8" hidden="1" x14ac:dyDescent="0.25">
      <c r="A887">
        <v>876</v>
      </c>
      <c r="B887" t="s">
        <v>8426</v>
      </c>
      <c r="C887" s="1" t="s">
        <v>8343</v>
      </c>
      <c r="D887" s="1" t="s">
        <v>8344</v>
      </c>
      <c r="E887" s="80">
        <v>40725</v>
      </c>
      <c r="F887" s="80">
        <v>40908</v>
      </c>
      <c r="G887" s="1" t="s">
        <v>12349</v>
      </c>
      <c r="H887" s="1">
        <f>+Temporalidad[[#This Row],[ID]]</f>
        <v>876</v>
      </c>
    </row>
    <row r="888" spans="1:8" hidden="1" x14ac:dyDescent="0.25">
      <c r="A888">
        <v>877</v>
      </c>
      <c r="B888" t="s">
        <v>8427</v>
      </c>
      <c r="C888" s="1" t="s">
        <v>8343</v>
      </c>
      <c r="D888" s="1" t="s">
        <v>8344</v>
      </c>
      <c r="E888" s="80">
        <v>41091</v>
      </c>
      <c r="F888" s="80">
        <v>41274</v>
      </c>
      <c r="G888" s="1" t="s">
        <v>12350</v>
      </c>
      <c r="H888" s="1">
        <f>+Temporalidad[[#This Row],[ID]]</f>
        <v>877</v>
      </c>
    </row>
    <row r="889" spans="1:8" hidden="1" x14ac:dyDescent="0.25">
      <c r="A889">
        <v>878</v>
      </c>
      <c r="B889" t="s">
        <v>8428</v>
      </c>
      <c r="C889" s="1" t="s">
        <v>8343</v>
      </c>
      <c r="D889" s="1" t="s">
        <v>8344</v>
      </c>
      <c r="E889" s="80">
        <v>41456</v>
      </c>
      <c r="F889" s="80">
        <v>41639</v>
      </c>
      <c r="G889" s="1" t="s">
        <v>12351</v>
      </c>
      <c r="H889" s="1">
        <f>+Temporalidad[[#This Row],[ID]]</f>
        <v>878</v>
      </c>
    </row>
    <row r="890" spans="1:8" hidden="1" x14ac:dyDescent="0.25">
      <c r="A890">
        <v>879</v>
      </c>
      <c r="B890" t="s">
        <v>8429</v>
      </c>
      <c r="C890" s="1" t="s">
        <v>8343</v>
      </c>
      <c r="D890" s="1" t="s">
        <v>8344</v>
      </c>
      <c r="E890" s="80">
        <v>41821</v>
      </c>
      <c r="F890" s="80">
        <v>42004</v>
      </c>
      <c r="G890" s="1" t="s">
        <v>12352</v>
      </c>
      <c r="H890" s="1">
        <f>+Temporalidad[[#This Row],[ID]]</f>
        <v>879</v>
      </c>
    </row>
    <row r="891" spans="1:8" hidden="1" x14ac:dyDescent="0.25">
      <c r="A891">
        <v>880</v>
      </c>
      <c r="B891" t="s">
        <v>8430</v>
      </c>
      <c r="C891" s="1" t="s">
        <v>8343</v>
      </c>
      <c r="D891" s="1" t="s">
        <v>8344</v>
      </c>
      <c r="E891" s="80">
        <v>42186</v>
      </c>
      <c r="F891" s="80">
        <v>42369</v>
      </c>
      <c r="G891" s="1" t="s">
        <v>12353</v>
      </c>
      <c r="H891" s="1">
        <f>+Temporalidad[[#This Row],[ID]]</f>
        <v>880</v>
      </c>
    </row>
    <row r="892" spans="1:8" hidden="1" x14ac:dyDescent="0.25">
      <c r="A892">
        <v>881</v>
      </c>
      <c r="B892" t="s">
        <v>8431</v>
      </c>
      <c r="C892" s="1" t="s">
        <v>8343</v>
      </c>
      <c r="D892" s="1" t="s">
        <v>8344</v>
      </c>
      <c r="E892" s="80">
        <v>42552</v>
      </c>
      <c r="F892" s="80">
        <v>42735</v>
      </c>
      <c r="G892" s="1" t="s">
        <v>12354</v>
      </c>
      <c r="H892" s="1">
        <f>+Temporalidad[[#This Row],[ID]]</f>
        <v>881</v>
      </c>
    </row>
    <row r="893" spans="1:8" hidden="1" x14ac:dyDescent="0.25">
      <c r="A893">
        <v>882</v>
      </c>
      <c r="B893" t="s">
        <v>8432</v>
      </c>
      <c r="C893" s="1" t="s">
        <v>8343</v>
      </c>
      <c r="D893" s="1" t="s">
        <v>8344</v>
      </c>
      <c r="E893" s="80">
        <v>42917</v>
      </c>
      <c r="F893" s="80">
        <v>43100</v>
      </c>
      <c r="G893" s="1" t="s">
        <v>12355</v>
      </c>
      <c r="H893" s="1">
        <f>+Temporalidad[[#This Row],[ID]]</f>
        <v>882</v>
      </c>
    </row>
    <row r="894" spans="1:8" hidden="1" x14ac:dyDescent="0.25">
      <c r="A894">
        <v>883</v>
      </c>
      <c r="B894" t="s">
        <v>8433</v>
      </c>
      <c r="C894" s="1" t="s">
        <v>8343</v>
      </c>
      <c r="D894" s="1" t="s">
        <v>8344</v>
      </c>
      <c r="E894" s="80">
        <v>43282</v>
      </c>
      <c r="F894" s="80">
        <v>43465</v>
      </c>
      <c r="G894" s="1" t="s">
        <v>12356</v>
      </c>
      <c r="H894" s="1">
        <f>+Temporalidad[[#This Row],[ID]]</f>
        <v>883</v>
      </c>
    </row>
    <row r="895" spans="1:8" hidden="1" x14ac:dyDescent="0.25">
      <c r="A895">
        <v>884</v>
      </c>
      <c r="B895" t="s">
        <v>8434</v>
      </c>
      <c r="C895" s="1" t="s">
        <v>8343</v>
      </c>
      <c r="D895" s="1" t="s">
        <v>8344</v>
      </c>
      <c r="E895" s="80">
        <v>43647</v>
      </c>
      <c r="F895" s="80">
        <v>43830</v>
      </c>
      <c r="G895" s="1" t="s">
        <v>12357</v>
      </c>
      <c r="H895" s="1">
        <f>+Temporalidad[[#This Row],[ID]]</f>
        <v>884</v>
      </c>
    </row>
    <row r="896" spans="1:8" hidden="1" x14ac:dyDescent="0.25">
      <c r="A896">
        <v>885</v>
      </c>
      <c r="B896" t="s">
        <v>8435</v>
      </c>
      <c r="C896" s="1" t="s">
        <v>8343</v>
      </c>
      <c r="D896" s="1" t="s">
        <v>8344</v>
      </c>
      <c r="E896" s="80">
        <v>44013</v>
      </c>
      <c r="F896" s="80">
        <v>44196</v>
      </c>
      <c r="G896" s="1" t="s">
        <v>12358</v>
      </c>
      <c r="H896" s="1">
        <f>+Temporalidad[[#This Row],[ID]]</f>
        <v>885</v>
      </c>
    </row>
    <row r="897" spans="1:8" hidden="1" x14ac:dyDescent="0.25">
      <c r="A897">
        <v>886</v>
      </c>
      <c r="B897" t="s">
        <v>8436</v>
      </c>
      <c r="C897" s="1" t="s">
        <v>8343</v>
      </c>
      <c r="D897" s="1" t="s">
        <v>8344</v>
      </c>
      <c r="E897" s="80">
        <v>44378</v>
      </c>
      <c r="F897" s="80">
        <v>44561</v>
      </c>
      <c r="G897" s="1" t="s">
        <v>12359</v>
      </c>
      <c r="H897" s="1">
        <f>+Temporalidad[[#This Row],[ID]]</f>
        <v>886</v>
      </c>
    </row>
    <row r="898" spans="1:8" hidden="1" x14ac:dyDescent="0.25">
      <c r="A898">
        <v>887</v>
      </c>
      <c r="B898" t="s">
        <v>8437</v>
      </c>
      <c r="C898" s="1" t="s">
        <v>8343</v>
      </c>
      <c r="D898" s="1" t="s">
        <v>8344</v>
      </c>
      <c r="E898" s="80">
        <v>44743</v>
      </c>
      <c r="F898" s="80">
        <v>44926</v>
      </c>
      <c r="G898" s="1" t="s">
        <v>12360</v>
      </c>
      <c r="H898" s="1">
        <f>+Temporalidad[[#This Row],[ID]]</f>
        <v>887</v>
      </c>
    </row>
    <row r="899" spans="1:8" hidden="1" x14ac:dyDescent="0.25">
      <c r="A899">
        <v>888</v>
      </c>
      <c r="B899" t="s">
        <v>8438</v>
      </c>
      <c r="C899" s="1" t="s">
        <v>8343</v>
      </c>
      <c r="D899" s="1" t="s">
        <v>8344</v>
      </c>
      <c r="E899" s="80">
        <v>45108</v>
      </c>
      <c r="F899" s="80">
        <v>45291</v>
      </c>
      <c r="G899" s="1" t="s">
        <v>12361</v>
      </c>
      <c r="H899" s="1">
        <f>+Temporalidad[[#This Row],[ID]]</f>
        <v>888</v>
      </c>
    </row>
    <row r="900" spans="1:8" hidden="1" x14ac:dyDescent="0.25">
      <c r="A900">
        <v>889</v>
      </c>
      <c r="B900" t="s">
        <v>8439</v>
      </c>
      <c r="C900" s="1" t="s">
        <v>8343</v>
      </c>
      <c r="D900" s="1" t="s">
        <v>8344</v>
      </c>
      <c r="E900" s="80">
        <v>45474</v>
      </c>
      <c r="F900" s="80">
        <v>45657</v>
      </c>
      <c r="G900" s="1" t="s">
        <v>12362</v>
      </c>
      <c r="H900" s="1">
        <f>+Temporalidad[[#This Row],[ID]]</f>
        <v>889</v>
      </c>
    </row>
    <row r="901" spans="1:8" hidden="1" x14ac:dyDescent="0.25">
      <c r="A901">
        <v>890</v>
      </c>
      <c r="B901" t="s">
        <v>8440</v>
      </c>
      <c r="C901" s="1" t="s">
        <v>8343</v>
      </c>
      <c r="D901" s="1" t="s">
        <v>8344</v>
      </c>
      <c r="E901" s="80">
        <v>45839</v>
      </c>
      <c r="F901" s="80">
        <v>46022</v>
      </c>
      <c r="G901" s="1" t="s">
        <v>12363</v>
      </c>
      <c r="H901" s="1">
        <f>+Temporalidad[[#This Row],[ID]]</f>
        <v>890</v>
      </c>
    </row>
    <row r="902" spans="1:8" hidden="1" x14ac:dyDescent="0.25">
      <c r="A902">
        <v>891</v>
      </c>
      <c r="B902" t="s">
        <v>8441</v>
      </c>
      <c r="C902" s="1" t="s">
        <v>8343</v>
      </c>
      <c r="D902" s="1" t="s">
        <v>8344</v>
      </c>
      <c r="E902" s="80">
        <v>46204</v>
      </c>
      <c r="F902" s="80">
        <v>46387</v>
      </c>
      <c r="G902" s="1" t="s">
        <v>12364</v>
      </c>
      <c r="H902" s="1">
        <f>+Temporalidad[[#This Row],[ID]]</f>
        <v>891</v>
      </c>
    </row>
    <row r="903" spans="1:8" hidden="1" x14ac:dyDescent="0.25">
      <c r="A903">
        <v>892</v>
      </c>
      <c r="B903" t="s">
        <v>8442</v>
      </c>
      <c r="C903" s="1" t="s">
        <v>8343</v>
      </c>
      <c r="D903" s="1" t="s">
        <v>8344</v>
      </c>
      <c r="E903" s="80">
        <v>46569</v>
      </c>
      <c r="F903" s="80">
        <v>46752</v>
      </c>
      <c r="G903" s="1" t="s">
        <v>12365</v>
      </c>
      <c r="H903" s="1">
        <f>+Temporalidad[[#This Row],[ID]]</f>
        <v>892</v>
      </c>
    </row>
    <row r="904" spans="1:8" hidden="1" x14ac:dyDescent="0.25">
      <c r="A904">
        <v>893</v>
      </c>
      <c r="B904" t="s">
        <v>8443</v>
      </c>
      <c r="C904" s="1" t="s">
        <v>8343</v>
      </c>
      <c r="D904" s="1" t="s">
        <v>8344</v>
      </c>
      <c r="E904" s="80">
        <v>46935</v>
      </c>
      <c r="F904" s="80">
        <v>47118</v>
      </c>
      <c r="G904" s="1" t="s">
        <v>12366</v>
      </c>
      <c r="H904" s="1">
        <f>+Temporalidad[[#This Row],[ID]]</f>
        <v>893</v>
      </c>
    </row>
    <row r="905" spans="1:8" hidden="1" x14ac:dyDescent="0.25">
      <c r="A905">
        <v>894</v>
      </c>
      <c r="B905" t="s">
        <v>8444</v>
      </c>
      <c r="C905" s="1" t="s">
        <v>8343</v>
      </c>
      <c r="D905" s="1" t="s">
        <v>8344</v>
      </c>
      <c r="E905" s="80">
        <v>47300</v>
      </c>
      <c r="F905" s="80">
        <v>47483</v>
      </c>
      <c r="G905" s="1" t="s">
        <v>12367</v>
      </c>
      <c r="H905" s="1">
        <f>+Temporalidad[[#This Row],[ID]]</f>
        <v>894</v>
      </c>
    </row>
    <row r="906" spans="1:8" hidden="1" x14ac:dyDescent="0.25">
      <c r="A906">
        <v>895</v>
      </c>
      <c r="B906" t="s">
        <v>8445</v>
      </c>
      <c r="C906" s="1" t="s">
        <v>8343</v>
      </c>
      <c r="D906" s="1" t="s">
        <v>8344</v>
      </c>
      <c r="E906" s="80">
        <v>47665</v>
      </c>
      <c r="F906" s="80">
        <v>47848</v>
      </c>
      <c r="G906" s="1" t="s">
        <v>12368</v>
      </c>
      <c r="H906" s="1">
        <f>+Temporalidad[[#This Row],[ID]]</f>
        <v>895</v>
      </c>
    </row>
    <row r="907" spans="1:8" hidden="1" x14ac:dyDescent="0.25">
      <c r="A907">
        <v>896</v>
      </c>
      <c r="B907" t="s">
        <v>8446</v>
      </c>
      <c r="C907" s="1" t="s">
        <v>8343</v>
      </c>
      <c r="D907" s="1" t="s">
        <v>8344</v>
      </c>
      <c r="E907" s="80">
        <v>48030</v>
      </c>
      <c r="F907" s="80">
        <v>48213</v>
      </c>
      <c r="G907" s="1" t="s">
        <v>12369</v>
      </c>
      <c r="H907" s="1">
        <f>+Temporalidad[[#This Row],[ID]]</f>
        <v>896</v>
      </c>
    </row>
    <row r="908" spans="1:8" hidden="1" x14ac:dyDescent="0.25">
      <c r="A908">
        <v>897</v>
      </c>
      <c r="B908" t="s">
        <v>8447</v>
      </c>
      <c r="C908" s="1" t="s">
        <v>8343</v>
      </c>
      <c r="D908" s="1" t="s">
        <v>8344</v>
      </c>
      <c r="E908" s="80">
        <v>48396</v>
      </c>
      <c r="F908" s="80">
        <v>48579</v>
      </c>
      <c r="G908" s="1" t="s">
        <v>12370</v>
      </c>
      <c r="H908" s="1">
        <f>+Temporalidad[[#This Row],[ID]]</f>
        <v>897</v>
      </c>
    </row>
    <row r="909" spans="1:8" hidden="1" x14ac:dyDescent="0.25">
      <c r="A909">
        <v>898</v>
      </c>
      <c r="B909" t="s">
        <v>8448</v>
      </c>
      <c r="C909" s="1" t="s">
        <v>8343</v>
      </c>
      <c r="D909" s="1" t="s">
        <v>8344</v>
      </c>
      <c r="E909" s="80">
        <v>48761</v>
      </c>
      <c r="F909" s="80">
        <v>48944</v>
      </c>
      <c r="G909" s="1" t="s">
        <v>12371</v>
      </c>
      <c r="H909" s="1">
        <f>+Temporalidad[[#This Row],[ID]]</f>
        <v>898</v>
      </c>
    </row>
    <row r="910" spans="1:8" hidden="1" x14ac:dyDescent="0.25">
      <c r="A910">
        <v>899</v>
      </c>
      <c r="B910" t="s">
        <v>8449</v>
      </c>
      <c r="C910" s="1" t="s">
        <v>8343</v>
      </c>
      <c r="D910" s="1" t="s">
        <v>8344</v>
      </c>
      <c r="E910" s="80">
        <v>49126</v>
      </c>
      <c r="F910" s="80">
        <v>49309</v>
      </c>
      <c r="G910" s="1" t="s">
        <v>12372</v>
      </c>
      <c r="H910" s="1">
        <f>+Temporalidad[[#This Row],[ID]]</f>
        <v>899</v>
      </c>
    </row>
    <row r="911" spans="1:8" hidden="1" x14ac:dyDescent="0.25">
      <c r="A911">
        <v>900</v>
      </c>
      <c r="B911" t="s">
        <v>8450</v>
      </c>
      <c r="C911" s="1" t="s">
        <v>8343</v>
      </c>
      <c r="D911" s="1" t="s">
        <v>8344</v>
      </c>
      <c r="E911" s="80">
        <v>49491</v>
      </c>
      <c r="F911" s="80">
        <v>49674</v>
      </c>
      <c r="G911" s="1" t="s">
        <v>12373</v>
      </c>
      <c r="H911" s="1">
        <f>+Temporalidad[[#This Row],[ID]]</f>
        <v>900</v>
      </c>
    </row>
    <row r="912" spans="1:8" hidden="1" x14ac:dyDescent="0.25">
      <c r="A912">
        <v>901</v>
      </c>
      <c r="B912" t="s">
        <v>8451</v>
      </c>
      <c r="C912" s="1" t="s">
        <v>8343</v>
      </c>
      <c r="D912" s="1" t="s">
        <v>8344</v>
      </c>
      <c r="E912" s="80">
        <v>49857</v>
      </c>
      <c r="F912" s="80">
        <v>50040</v>
      </c>
      <c r="G912" s="1" t="s">
        <v>12374</v>
      </c>
      <c r="H912" s="1">
        <f>+Temporalidad[[#This Row],[ID]]</f>
        <v>901</v>
      </c>
    </row>
    <row r="913" spans="1:8" hidden="1" x14ac:dyDescent="0.25">
      <c r="A913">
        <v>902</v>
      </c>
      <c r="B913" t="s">
        <v>8452</v>
      </c>
      <c r="C913" s="1" t="s">
        <v>8343</v>
      </c>
      <c r="D913" s="1" t="s">
        <v>8344</v>
      </c>
      <c r="E913" s="80">
        <v>50222</v>
      </c>
      <c r="F913" s="80">
        <v>50405</v>
      </c>
      <c r="G913" s="1" t="s">
        <v>12375</v>
      </c>
      <c r="H913" s="1">
        <f>+Temporalidad[[#This Row],[ID]]</f>
        <v>902</v>
      </c>
    </row>
    <row r="914" spans="1:8" hidden="1" x14ac:dyDescent="0.25">
      <c r="A914">
        <v>903</v>
      </c>
      <c r="B914" t="s">
        <v>8453</v>
      </c>
      <c r="C914" s="1" t="s">
        <v>8343</v>
      </c>
      <c r="D914" s="1" t="s">
        <v>8344</v>
      </c>
      <c r="E914" s="80">
        <v>50587</v>
      </c>
      <c r="F914" s="80">
        <v>50770</v>
      </c>
      <c r="G914" s="1" t="s">
        <v>12376</v>
      </c>
      <c r="H914" s="1">
        <f>+Temporalidad[[#This Row],[ID]]</f>
        <v>903</v>
      </c>
    </row>
    <row r="915" spans="1:8" hidden="1" x14ac:dyDescent="0.25">
      <c r="A915">
        <v>904</v>
      </c>
      <c r="B915" t="s">
        <v>8454</v>
      </c>
      <c r="C915" s="1" t="s">
        <v>8343</v>
      </c>
      <c r="D915" s="1" t="s">
        <v>8344</v>
      </c>
      <c r="E915" s="80">
        <v>50952</v>
      </c>
      <c r="F915" s="80">
        <v>51135</v>
      </c>
      <c r="G915" s="1" t="s">
        <v>12377</v>
      </c>
      <c r="H915" s="1">
        <f>+Temporalidad[[#This Row],[ID]]</f>
        <v>904</v>
      </c>
    </row>
    <row r="916" spans="1:8" hidden="1" x14ac:dyDescent="0.25">
      <c r="A916">
        <v>905</v>
      </c>
      <c r="B916" t="s">
        <v>8455</v>
      </c>
      <c r="C916" s="1" t="s">
        <v>8343</v>
      </c>
      <c r="D916" s="1" t="s">
        <v>8344</v>
      </c>
      <c r="E916" s="80">
        <v>51318</v>
      </c>
      <c r="F916" s="80">
        <v>51501</v>
      </c>
      <c r="G916" s="1" t="s">
        <v>12378</v>
      </c>
      <c r="H916" s="1">
        <f>+Temporalidad[[#This Row],[ID]]</f>
        <v>905</v>
      </c>
    </row>
    <row r="917" spans="1:8" hidden="1" x14ac:dyDescent="0.25">
      <c r="A917">
        <v>906</v>
      </c>
      <c r="B917" t="s">
        <v>8456</v>
      </c>
      <c r="C917" s="1" t="s">
        <v>8343</v>
      </c>
      <c r="D917" s="1" t="s">
        <v>8344</v>
      </c>
      <c r="E917" s="80">
        <v>51683</v>
      </c>
      <c r="F917" s="80">
        <v>51866</v>
      </c>
      <c r="G917" s="1" t="s">
        <v>12379</v>
      </c>
      <c r="H917" s="1">
        <f>+Temporalidad[[#This Row],[ID]]</f>
        <v>906</v>
      </c>
    </row>
    <row r="918" spans="1:8" hidden="1" x14ac:dyDescent="0.25">
      <c r="A918">
        <v>907</v>
      </c>
      <c r="B918" t="s">
        <v>8457</v>
      </c>
      <c r="C918" s="1" t="s">
        <v>8343</v>
      </c>
      <c r="D918" s="1" t="s">
        <v>8344</v>
      </c>
      <c r="E918" s="80">
        <v>52048</v>
      </c>
      <c r="F918" s="80">
        <v>52231</v>
      </c>
      <c r="G918" s="1" t="s">
        <v>12380</v>
      </c>
      <c r="H918" s="1">
        <f>+Temporalidad[[#This Row],[ID]]</f>
        <v>907</v>
      </c>
    </row>
    <row r="919" spans="1:8" hidden="1" x14ac:dyDescent="0.25">
      <c r="A919">
        <v>908</v>
      </c>
      <c r="B919" t="s">
        <v>8458</v>
      </c>
      <c r="C919" s="1" t="s">
        <v>8343</v>
      </c>
      <c r="D919" s="1" t="s">
        <v>8344</v>
      </c>
      <c r="E919" s="80">
        <v>52413</v>
      </c>
      <c r="F919" s="80">
        <v>52596</v>
      </c>
      <c r="G919" s="1" t="s">
        <v>12381</v>
      </c>
      <c r="H919" s="1">
        <f>+Temporalidad[[#This Row],[ID]]</f>
        <v>908</v>
      </c>
    </row>
    <row r="920" spans="1:8" hidden="1" x14ac:dyDescent="0.25">
      <c r="A920">
        <v>909</v>
      </c>
      <c r="B920" t="s">
        <v>8459</v>
      </c>
      <c r="C920" s="1" t="s">
        <v>8343</v>
      </c>
      <c r="D920" s="1" t="s">
        <v>8344</v>
      </c>
      <c r="E920" s="80">
        <v>52779</v>
      </c>
      <c r="F920" s="80">
        <v>52962</v>
      </c>
      <c r="G920" s="1" t="s">
        <v>12382</v>
      </c>
      <c r="H920" s="1">
        <f>+Temporalidad[[#This Row],[ID]]</f>
        <v>909</v>
      </c>
    </row>
    <row r="921" spans="1:8" hidden="1" x14ac:dyDescent="0.25">
      <c r="A921">
        <v>910</v>
      </c>
      <c r="B921" t="s">
        <v>8460</v>
      </c>
      <c r="C921" s="1" t="s">
        <v>8343</v>
      </c>
      <c r="D921" s="1" t="s">
        <v>8344</v>
      </c>
      <c r="E921" s="80">
        <v>53144</v>
      </c>
      <c r="F921" s="80">
        <v>53327</v>
      </c>
      <c r="G921" s="1" t="s">
        <v>12383</v>
      </c>
      <c r="H921" s="1">
        <f>+Temporalidad[[#This Row],[ID]]</f>
        <v>910</v>
      </c>
    </row>
    <row r="922" spans="1:8" hidden="1" x14ac:dyDescent="0.25">
      <c r="A922">
        <v>911</v>
      </c>
      <c r="B922" t="s">
        <v>8461</v>
      </c>
      <c r="C922" s="1" t="s">
        <v>8343</v>
      </c>
      <c r="D922" s="1" t="s">
        <v>8344</v>
      </c>
      <c r="E922" s="80">
        <v>53509</v>
      </c>
      <c r="F922" s="80">
        <v>53692</v>
      </c>
      <c r="G922" s="1" t="s">
        <v>12384</v>
      </c>
      <c r="H922" s="1">
        <f>+Temporalidad[[#This Row],[ID]]</f>
        <v>911</v>
      </c>
    </row>
    <row r="923" spans="1:8" hidden="1" x14ac:dyDescent="0.25">
      <c r="A923">
        <v>912</v>
      </c>
      <c r="B923" t="s">
        <v>8462</v>
      </c>
      <c r="C923" s="1" t="s">
        <v>8343</v>
      </c>
      <c r="D923" s="1" t="s">
        <v>8344</v>
      </c>
      <c r="E923" s="80">
        <v>53874</v>
      </c>
      <c r="F923" s="80">
        <v>54057</v>
      </c>
      <c r="G923" s="1" t="s">
        <v>12385</v>
      </c>
      <c r="H923" s="1">
        <f>+Temporalidad[[#This Row],[ID]]</f>
        <v>912</v>
      </c>
    </row>
    <row r="924" spans="1:8" hidden="1" x14ac:dyDescent="0.25">
      <c r="A924">
        <v>913</v>
      </c>
      <c r="B924" t="s">
        <v>8463</v>
      </c>
      <c r="C924" s="1" t="s">
        <v>8343</v>
      </c>
      <c r="D924" s="1" t="s">
        <v>8344</v>
      </c>
      <c r="E924" s="80">
        <v>54240</v>
      </c>
      <c r="F924" s="80">
        <v>54423</v>
      </c>
      <c r="G924" s="1" t="s">
        <v>12386</v>
      </c>
      <c r="H924" s="1">
        <f>+Temporalidad[[#This Row],[ID]]</f>
        <v>913</v>
      </c>
    </row>
    <row r="925" spans="1:8" hidden="1" x14ac:dyDescent="0.25">
      <c r="A925">
        <v>914</v>
      </c>
      <c r="B925" t="s">
        <v>8464</v>
      </c>
      <c r="C925" s="1" t="s">
        <v>8343</v>
      </c>
      <c r="D925" s="1" t="s">
        <v>8344</v>
      </c>
      <c r="E925" s="80">
        <v>54605</v>
      </c>
      <c r="F925" s="80">
        <v>54788</v>
      </c>
      <c r="G925" s="1" t="s">
        <v>12387</v>
      </c>
      <c r="H925" s="1">
        <f>+Temporalidad[[#This Row],[ID]]</f>
        <v>914</v>
      </c>
    </row>
    <row r="926" spans="1:8" hidden="1" x14ac:dyDescent="0.25">
      <c r="A926">
        <v>915</v>
      </c>
      <c r="B926" t="s">
        <v>8465</v>
      </c>
      <c r="C926" s="1" t="s">
        <v>8343</v>
      </c>
      <c r="D926" s="1" t="s">
        <v>8344</v>
      </c>
      <c r="E926" s="80">
        <v>54970</v>
      </c>
      <c r="F926" s="80">
        <v>55153</v>
      </c>
      <c r="G926" s="1" t="s">
        <v>12388</v>
      </c>
      <c r="H926" s="1">
        <f>+Temporalidad[[#This Row],[ID]]</f>
        <v>915</v>
      </c>
    </row>
    <row r="927" spans="1:8" hidden="1" x14ac:dyDescent="0.25">
      <c r="A927">
        <v>916</v>
      </c>
      <c r="B927" t="s">
        <v>8466</v>
      </c>
      <c r="C927" s="1" t="s">
        <v>8467</v>
      </c>
      <c r="D927" s="1" t="s">
        <v>8468</v>
      </c>
      <c r="E927" s="80">
        <v>32874</v>
      </c>
      <c r="F927" s="80">
        <v>32963</v>
      </c>
      <c r="G927" s="1" t="s">
        <v>12389</v>
      </c>
      <c r="H927" s="1">
        <f>+Temporalidad[[#This Row],[ID]]</f>
        <v>916</v>
      </c>
    </row>
    <row r="928" spans="1:8" hidden="1" x14ac:dyDescent="0.25">
      <c r="A928">
        <v>917</v>
      </c>
      <c r="B928" t="s">
        <v>8469</v>
      </c>
      <c r="C928" s="1" t="s">
        <v>8467</v>
      </c>
      <c r="D928" s="1" t="s">
        <v>8468</v>
      </c>
      <c r="E928" s="80">
        <v>33239</v>
      </c>
      <c r="F928" s="80">
        <v>33328</v>
      </c>
      <c r="G928" s="1" t="s">
        <v>12390</v>
      </c>
      <c r="H928" s="1">
        <f>+Temporalidad[[#This Row],[ID]]</f>
        <v>917</v>
      </c>
    </row>
    <row r="929" spans="1:8" hidden="1" x14ac:dyDescent="0.25">
      <c r="A929">
        <v>918</v>
      </c>
      <c r="B929" t="s">
        <v>8470</v>
      </c>
      <c r="C929" s="1" t="s">
        <v>8467</v>
      </c>
      <c r="D929" s="1" t="s">
        <v>8468</v>
      </c>
      <c r="E929" s="80">
        <v>33604</v>
      </c>
      <c r="F929" s="80">
        <v>33694</v>
      </c>
      <c r="G929" s="1" t="s">
        <v>12391</v>
      </c>
      <c r="H929" s="1">
        <f>+Temporalidad[[#This Row],[ID]]</f>
        <v>918</v>
      </c>
    </row>
    <row r="930" spans="1:8" hidden="1" x14ac:dyDescent="0.25">
      <c r="A930">
        <v>919</v>
      </c>
      <c r="B930" t="s">
        <v>8471</v>
      </c>
      <c r="C930" s="1" t="s">
        <v>8467</v>
      </c>
      <c r="D930" s="1" t="s">
        <v>8468</v>
      </c>
      <c r="E930" s="80">
        <v>33970</v>
      </c>
      <c r="F930" s="80">
        <v>34059</v>
      </c>
      <c r="G930" s="1" t="s">
        <v>12392</v>
      </c>
      <c r="H930" s="1">
        <f>+Temporalidad[[#This Row],[ID]]</f>
        <v>919</v>
      </c>
    </row>
    <row r="931" spans="1:8" hidden="1" x14ac:dyDescent="0.25">
      <c r="A931">
        <v>920</v>
      </c>
      <c r="B931" t="s">
        <v>8472</v>
      </c>
      <c r="C931" s="1" t="s">
        <v>8467</v>
      </c>
      <c r="D931" s="1" t="s">
        <v>8468</v>
      </c>
      <c r="E931" s="80">
        <v>34335</v>
      </c>
      <c r="F931" s="80">
        <v>34424</v>
      </c>
      <c r="G931" s="1" t="s">
        <v>12393</v>
      </c>
      <c r="H931" s="1">
        <f>+Temporalidad[[#This Row],[ID]]</f>
        <v>920</v>
      </c>
    </row>
    <row r="932" spans="1:8" hidden="1" x14ac:dyDescent="0.25">
      <c r="A932">
        <v>921</v>
      </c>
      <c r="B932" t="s">
        <v>8473</v>
      </c>
      <c r="C932" s="1" t="s">
        <v>8467</v>
      </c>
      <c r="D932" s="1" t="s">
        <v>8468</v>
      </c>
      <c r="E932" s="80">
        <v>34700</v>
      </c>
      <c r="F932" s="80">
        <v>34789</v>
      </c>
      <c r="G932" s="1" t="s">
        <v>12394</v>
      </c>
      <c r="H932" s="1">
        <f>+Temporalidad[[#This Row],[ID]]</f>
        <v>921</v>
      </c>
    </row>
    <row r="933" spans="1:8" hidden="1" x14ac:dyDescent="0.25">
      <c r="A933">
        <v>922</v>
      </c>
      <c r="B933" t="s">
        <v>8474</v>
      </c>
      <c r="C933" s="1" t="s">
        <v>8467</v>
      </c>
      <c r="D933" s="1" t="s">
        <v>8468</v>
      </c>
      <c r="E933" s="80">
        <v>35065</v>
      </c>
      <c r="F933" s="80">
        <v>35155</v>
      </c>
      <c r="G933" s="1" t="s">
        <v>12395</v>
      </c>
      <c r="H933" s="1">
        <f>+Temporalidad[[#This Row],[ID]]</f>
        <v>922</v>
      </c>
    </row>
    <row r="934" spans="1:8" hidden="1" x14ac:dyDescent="0.25">
      <c r="A934">
        <v>923</v>
      </c>
      <c r="B934" t="s">
        <v>8475</v>
      </c>
      <c r="C934" s="1" t="s">
        <v>8467</v>
      </c>
      <c r="D934" s="1" t="s">
        <v>8468</v>
      </c>
      <c r="E934" s="80">
        <v>35431</v>
      </c>
      <c r="F934" s="80">
        <v>35520</v>
      </c>
      <c r="G934" s="1" t="s">
        <v>12396</v>
      </c>
      <c r="H934" s="1">
        <f>+Temporalidad[[#This Row],[ID]]</f>
        <v>923</v>
      </c>
    </row>
    <row r="935" spans="1:8" hidden="1" x14ac:dyDescent="0.25">
      <c r="A935">
        <v>924</v>
      </c>
      <c r="B935" t="s">
        <v>8476</v>
      </c>
      <c r="C935" s="1" t="s">
        <v>8467</v>
      </c>
      <c r="D935" s="1" t="s">
        <v>8468</v>
      </c>
      <c r="E935" s="80">
        <v>35796</v>
      </c>
      <c r="F935" s="80">
        <v>35885</v>
      </c>
      <c r="G935" s="1" t="s">
        <v>12397</v>
      </c>
      <c r="H935" s="1">
        <f>+Temporalidad[[#This Row],[ID]]</f>
        <v>924</v>
      </c>
    </row>
    <row r="936" spans="1:8" hidden="1" x14ac:dyDescent="0.25">
      <c r="A936">
        <v>925</v>
      </c>
      <c r="B936" t="s">
        <v>8477</v>
      </c>
      <c r="C936" s="1" t="s">
        <v>8467</v>
      </c>
      <c r="D936" s="1" t="s">
        <v>8468</v>
      </c>
      <c r="E936" s="80">
        <v>36161</v>
      </c>
      <c r="F936" s="80">
        <v>36250</v>
      </c>
      <c r="G936" s="1" t="s">
        <v>12398</v>
      </c>
      <c r="H936" s="1">
        <f>+Temporalidad[[#This Row],[ID]]</f>
        <v>925</v>
      </c>
    </row>
    <row r="937" spans="1:8" hidden="1" x14ac:dyDescent="0.25">
      <c r="A937">
        <v>926</v>
      </c>
      <c r="B937" t="s">
        <v>8478</v>
      </c>
      <c r="C937" s="1" t="s">
        <v>8467</v>
      </c>
      <c r="D937" s="1" t="s">
        <v>8468</v>
      </c>
      <c r="E937" s="80">
        <v>36526</v>
      </c>
      <c r="F937" s="80">
        <v>36616</v>
      </c>
      <c r="G937" s="1" t="s">
        <v>12399</v>
      </c>
      <c r="H937" s="1">
        <f>+Temporalidad[[#This Row],[ID]]</f>
        <v>926</v>
      </c>
    </row>
    <row r="938" spans="1:8" hidden="1" x14ac:dyDescent="0.25">
      <c r="A938">
        <v>927</v>
      </c>
      <c r="B938" t="s">
        <v>8479</v>
      </c>
      <c r="C938" s="1" t="s">
        <v>8467</v>
      </c>
      <c r="D938" s="1" t="s">
        <v>8468</v>
      </c>
      <c r="E938" s="80">
        <v>36892</v>
      </c>
      <c r="F938" s="80">
        <v>36981</v>
      </c>
      <c r="G938" s="1" t="s">
        <v>12400</v>
      </c>
      <c r="H938" s="1">
        <f>+Temporalidad[[#This Row],[ID]]</f>
        <v>927</v>
      </c>
    </row>
    <row r="939" spans="1:8" hidden="1" x14ac:dyDescent="0.25">
      <c r="A939">
        <v>928</v>
      </c>
      <c r="B939" t="s">
        <v>8480</v>
      </c>
      <c r="C939" s="1" t="s">
        <v>8467</v>
      </c>
      <c r="D939" s="1" t="s">
        <v>8468</v>
      </c>
      <c r="E939" s="80">
        <v>37257</v>
      </c>
      <c r="F939" s="80">
        <v>37346</v>
      </c>
      <c r="G939" s="1" t="s">
        <v>12401</v>
      </c>
      <c r="H939" s="1">
        <f>+Temporalidad[[#This Row],[ID]]</f>
        <v>928</v>
      </c>
    </row>
    <row r="940" spans="1:8" hidden="1" x14ac:dyDescent="0.25">
      <c r="A940">
        <v>929</v>
      </c>
      <c r="B940" t="s">
        <v>8481</v>
      </c>
      <c r="C940" s="1" t="s">
        <v>8467</v>
      </c>
      <c r="D940" s="1" t="s">
        <v>8468</v>
      </c>
      <c r="E940" s="80">
        <v>37622</v>
      </c>
      <c r="F940" s="80">
        <v>37711</v>
      </c>
      <c r="G940" s="1" t="s">
        <v>12402</v>
      </c>
      <c r="H940" s="1">
        <f>+Temporalidad[[#This Row],[ID]]</f>
        <v>929</v>
      </c>
    </row>
    <row r="941" spans="1:8" hidden="1" x14ac:dyDescent="0.25">
      <c r="A941">
        <v>930</v>
      </c>
      <c r="B941" t="s">
        <v>8482</v>
      </c>
      <c r="C941" s="1" t="s">
        <v>8467</v>
      </c>
      <c r="D941" s="1" t="s">
        <v>8468</v>
      </c>
      <c r="E941" s="80">
        <v>37987</v>
      </c>
      <c r="F941" s="80">
        <v>38077</v>
      </c>
      <c r="G941" s="1" t="s">
        <v>12403</v>
      </c>
      <c r="H941" s="1">
        <f>+Temporalidad[[#This Row],[ID]]</f>
        <v>930</v>
      </c>
    </row>
    <row r="942" spans="1:8" hidden="1" x14ac:dyDescent="0.25">
      <c r="A942">
        <v>931</v>
      </c>
      <c r="B942" t="s">
        <v>8483</v>
      </c>
      <c r="C942" s="1" t="s">
        <v>8467</v>
      </c>
      <c r="D942" s="1" t="s">
        <v>8468</v>
      </c>
      <c r="E942" s="80">
        <v>38353</v>
      </c>
      <c r="F942" s="80">
        <v>38442</v>
      </c>
      <c r="G942" s="1" t="s">
        <v>12404</v>
      </c>
      <c r="H942" s="1">
        <f>+Temporalidad[[#This Row],[ID]]</f>
        <v>931</v>
      </c>
    </row>
    <row r="943" spans="1:8" hidden="1" x14ac:dyDescent="0.25">
      <c r="A943">
        <v>932</v>
      </c>
      <c r="B943" t="s">
        <v>8484</v>
      </c>
      <c r="C943" s="1" t="s">
        <v>8467</v>
      </c>
      <c r="D943" s="1" t="s">
        <v>8468</v>
      </c>
      <c r="E943" s="80">
        <v>38718</v>
      </c>
      <c r="F943" s="80">
        <v>38807</v>
      </c>
      <c r="G943" s="1" t="s">
        <v>12405</v>
      </c>
      <c r="H943" s="1">
        <f>+Temporalidad[[#This Row],[ID]]</f>
        <v>932</v>
      </c>
    </row>
    <row r="944" spans="1:8" hidden="1" x14ac:dyDescent="0.25">
      <c r="A944">
        <v>933</v>
      </c>
      <c r="B944" t="s">
        <v>8485</v>
      </c>
      <c r="C944" s="1" t="s">
        <v>8467</v>
      </c>
      <c r="D944" s="1" t="s">
        <v>8468</v>
      </c>
      <c r="E944" s="80">
        <v>39083</v>
      </c>
      <c r="F944" s="80">
        <v>39172</v>
      </c>
      <c r="G944" s="1" t="s">
        <v>12406</v>
      </c>
      <c r="H944" s="1">
        <f>+Temporalidad[[#This Row],[ID]]</f>
        <v>933</v>
      </c>
    </row>
    <row r="945" spans="1:8" hidden="1" x14ac:dyDescent="0.25">
      <c r="A945">
        <v>934</v>
      </c>
      <c r="B945" t="s">
        <v>8486</v>
      </c>
      <c r="C945" s="1" t="s">
        <v>8467</v>
      </c>
      <c r="D945" s="1" t="s">
        <v>8468</v>
      </c>
      <c r="E945" s="80">
        <v>39448</v>
      </c>
      <c r="F945" s="80">
        <v>39538</v>
      </c>
      <c r="G945" s="1" t="s">
        <v>12407</v>
      </c>
      <c r="H945" s="1">
        <f>+Temporalidad[[#This Row],[ID]]</f>
        <v>934</v>
      </c>
    </row>
    <row r="946" spans="1:8" hidden="1" x14ac:dyDescent="0.25">
      <c r="A946">
        <v>935</v>
      </c>
      <c r="B946" t="s">
        <v>8487</v>
      </c>
      <c r="C946" s="1" t="s">
        <v>8467</v>
      </c>
      <c r="D946" s="1" t="s">
        <v>8468</v>
      </c>
      <c r="E946" s="80">
        <v>39814</v>
      </c>
      <c r="F946" s="80">
        <v>39903</v>
      </c>
      <c r="G946" s="1" t="s">
        <v>12408</v>
      </c>
      <c r="H946" s="1">
        <f>+Temporalidad[[#This Row],[ID]]</f>
        <v>935</v>
      </c>
    </row>
    <row r="947" spans="1:8" hidden="1" x14ac:dyDescent="0.25">
      <c r="A947">
        <v>936</v>
      </c>
      <c r="B947" t="s">
        <v>8488</v>
      </c>
      <c r="C947" s="1" t="s">
        <v>8467</v>
      </c>
      <c r="D947" s="1" t="s">
        <v>8468</v>
      </c>
      <c r="E947" s="80">
        <v>40179</v>
      </c>
      <c r="F947" s="80">
        <v>40268</v>
      </c>
      <c r="G947" s="1" t="s">
        <v>12409</v>
      </c>
      <c r="H947" s="1">
        <f>+Temporalidad[[#This Row],[ID]]</f>
        <v>936</v>
      </c>
    </row>
    <row r="948" spans="1:8" hidden="1" x14ac:dyDescent="0.25">
      <c r="A948">
        <v>937</v>
      </c>
      <c r="B948" t="s">
        <v>8489</v>
      </c>
      <c r="C948" s="1" t="s">
        <v>8467</v>
      </c>
      <c r="D948" s="1" t="s">
        <v>8468</v>
      </c>
      <c r="E948" s="80">
        <v>40544</v>
      </c>
      <c r="F948" s="80">
        <v>40633</v>
      </c>
      <c r="G948" s="1" t="s">
        <v>12410</v>
      </c>
      <c r="H948" s="1">
        <f>+Temporalidad[[#This Row],[ID]]</f>
        <v>937</v>
      </c>
    </row>
    <row r="949" spans="1:8" hidden="1" x14ac:dyDescent="0.25">
      <c r="A949">
        <v>938</v>
      </c>
      <c r="B949" t="s">
        <v>8490</v>
      </c>
      <c r="C949" s="1" t="s">
        <v>8467</v>
      </c>
      <c r="D949" s="1" t="s">
        <v>8468</v>
      </c>
      <c r="E949" s="80">
        <v>40909</v>
      </c>
      <c r="F949" s="80">
        <v>40999</v>
      </c>
      <c r="G949" s="1" t="s">
        <v>12411</v>
      </c>
      <c r="H949" s="1">
        <f>+Temporalidad[[#This Row],[ID]]</f>
        <v>938</v>
      </c>
    </row>
    <row r="950" spans="1:8" hidden="1" x14ac:dyDescent="0.25">
      <c r="A950">
        <v>939</v>
      </c>
      <c r="B950" t="s">
        <v>8491</v>
      </c>
      <c r="C950" s="1" t="s">
        <v>8467</v>
      </c>
      <c r="D950" s="1" t="s">
        <v>8468</v>
      </c>
      <c r="E950" s="80">
        <v>41275</v>
      </c>
      <c r="F950" s="80">
        <v>41364</v>
      </c>
      <c r="G950" s="1" t="s">
        <v>12412</v>
      </c>
      <c r="H950" s="1">
        <f>+Temporalidad[[#This Row],[ID]]</f>
        <v>939</v>
      </c>
    </row>
    <row r="951" spans="1:8" hidden="1" x14ac:dyDescent="0.25">
      <c r="A951">
        <v>940</v>
      </c>
      <c r="B951" t="s">
        <v>8492</v>
      </c>
      <c r="C951" s="1" t="s">
        <v>8467</v>
      </c>
      <c r="D951" s="1" t="s">
        <v>8468</v>
      </c>
      <c r="E951" s="80">
        <v>41640</v>
      </c>
      <c r="F951" s="80">
        <v>41729</v>
      </c>
      <c r="G951" s="1" t="s">
        <v>12413</v>
      </c>
      <c r="H951" s="1">
        <f>+Temporalidad[[#This Row],[ID]]</f>
        <v>940</v>
      </c>
    </row>
    <row r="952" spans="1:8" hidden="1" x14ac:dyDescent="0.25">
      <c r="A952">
        <v>941</v>
      </c>
      <c r="B952" t="s">
        <v>8493</v>
      </c>
      <c r="C952" s="1" t="s">
        <v>8467</v>
      </c>
      <c r="D952" s="1" t="s">
        <v>8468</v>
      </c>
      <c r="E952" s="80">
        <v>42005</v>
      </c>
      <c r="F952" s="80">
        <v>42094</v>
      </c>
      <c r="G952" s="1" t="s">
        <v>12414</v>
      </c>
      <c r="H952" s="1">
        <f>+Temporalidad[[#This Row],[ID]]</f>
        <v>941</v>
      </c>
    </row>
    <row r="953" spans="1:8" hidden="1" x14ac:dyDescent="0.25">
      <c r="A953">
        <v>942</v>
      </c>
      <c r="B953" t="s">
        <v>8494</v>
      </c>
      <c r="C953" s="1" t="s">
        <v>8467</v>
      </c>
      <c r="D953" s="1" t="s">
        <v>8468</v>
      </c>
      <c r="E953" s="80">
        <v>42370</v>
      </c>
      <c r="F953" s="80">
        <v>42460</v>
      </c>
      <c r="G953" s="1" t="s">
        <v>12415</v>
      </c>
      <c r="H953" s="1">
        <f>+Temporalidad[[#This Row],[ID]]</f>
        <v>942</v>
      </c>
    </row>
    <row r="954" spans="1:8" hidden="1" x14ac:dyDescent="0.25">
      <c r="A954">
        <v>943</v>
      </c>
      <c r="B954" t="s">
        <v>8495</v>
      </c>
      <c r="C954" s="1" t="s">
        <v>8467</v>
      </c>
      <c r="D954" s="1" t="s">
        <v>8468</v>
      </c>
      <c r="E954" s="80">
        <v>42736</v>
      </c>
      <c r="F954" s="80">
        <v>42825</v>
      </c>
      <c r="G954" s="1" t="s">
        <v>12416</v>
      </c>
      <c r="H954" s="1">
        <f>+Temporalidad[[#This Row],[ID]]</f>
        <v>943</v>
      </c>
    </row>
    <row r="955" spans="1:8" hidden="1" x14ac:dyDescent="0.25">
      <c r="A955">
        <v>944</v>
      </c>
      <c r="B955" t="s">
        <v>8496</v>
      </c>
      <c r="C955" s="1" t="s">
        <v>8467</v>
      </c>
      <c r="D955" s="1" t="s">
        <v>8468</v>
      </c>
      <c r="E955" s="80">
        <v>43101</v>
      </c>
      <c r="F955" s="80">
        <v>43190</v>
      </c>
      <c r="G955" s="1" t="s">
        <v>12417</v>
      </c>
      <c r="H955" s="1">
        <f>+Temporalidad[[#This Row],[ID]]</f>
        <v>944</v>
      </c>
    </row>
    <row r="956" spans="1:8" hidden="1" x14ac:dyDescent="0.25">
      <c r="A956">
        <v>945</v>
      </c>
      <c r="B956" t="s">
        <v>8497</v>
      </c>
      <c r="C956" s="1" t="s">
        <v>8467</v>
      </c>
      <c r="D956" s="1" t="s">
        <v>8468</v>
      </c>
      <c r="E956" s="80">
        <v>43466</v>
      </c>
      <c r="F956" s="80">
        <v>43555</v>
      </c>
      <c r="G956" s="1" t="s">
        <v>12418</v>
      </c>
      <c r="H956" s="1">
        <f>+Temporalidad[[#This Row],[ID]]</f>
        <v>945</v>
      </c>
    </row>
    <row r="957" spans="1:8" hidden="1" x14ac:dyDescent="0.25">
      <c r="A957">
        <v>946</v>
      </c>
      <c r="B957" t="s">
        <v>8498</v>
      </c>
      <c r="C957" s="1" t="s">
        <v>8467</v>
      </c>
      <c r="D957" s="1" t="s">
        <v>8468</v>
      </c>
      <c r="E957" s="80">
        <v>43831</v>
      </c>
      <c r="F957" s="80">
        <v>43921</v>
      </c>
      <c r="G957" s="1" t="s">
        <v>12419</v>
      </c>
      <c r="H957" s="1">
        <f>+Temporalidad[[#This Row],[ID]]</f>
        <v>946</v>
      </c>
    </row>
    <row r="958" spans="1:8" hidden="1" x14ac:dyDescent="0.25">
      <c r="A958">
        <v>947</v>
      </c>
      <c r="B958" t="s">
        <v>8499</v>
      </c>
      <c r="C958" s="1" t="s">
        <v>8467</v>
      </c>
      <c r="D958" s="1" t="s">
        <v>8468</v>
      </c>
      <c r="E958" s="80">
        <v>44197</v>
      </c>
      <c r="F958" s="80">
        <v>44286</v>
      </c>
      <c r="G958" s="1" t="s">
        <v>12420</v>
      </c>
      <c r="H958" s="1">
        <f>+Temporalidad[[#This Row],[ID]]</f>
        <v>947</v>
      </c>
    </row>
    <row r="959" spans="1:8" hidden="1" x14ac:dyDescent="0.25">
      <c r="A959">
        <v>948</v>
      </c>
      <c r="B959" t="s">
        <v>8500</v>
      </c>
      <c r="C959" s="1" t="s">
        <v>8467</v>
      </c>
      <c r="D959" s="1" t="s">
        <v>8468</v>
      </c>
      <c r="E959" s="80">
        <v>44562</v>
      </c>
      <c r="F959" s="80">
        <v>44651</v>
      </c>
      <c r="G959" s="1" t="s">
        <v>12421</v>
      </c>
      <c r="H959" s="1">
        <f>+Temporalidad[[#This Row],[ID]]</f>
        <v>948</v>
      </c>
    </row>
    <row r="960" spans="1:8" hidden="1" x14ac:dyDescent="0.25">
      <c r="A960">
        <v>949</v>
      </c>
      <c r="B960" t="s">
        <v>8501</v>
      </c>
      <c r="C960" s="1" t="s">
        <v>8467</v>
      </c>
      <c r="D960" s="1" t="s">
        <v>8468</v>
      </c>
      <c r="E960" s="80">
        <v>44927</v>
      </c>
      <c r="F960" s="80">
        <v>45016</v>
      </c>
      <c r="G960" s="1" t="s">
        <v>12422</v>
      </c>
      <c r="H960" s="1">
        <f>+Temporalidad[[#This Row],[ID]]</f>
        <v>949</v>
      </c>
    </row>
    <row r="961" spans="1:8" hidden="1" x14ac:dyDescent="0.25">
      <c r="A961">
        <v>950</v>
      </c>
      <c r="B961" t="s">
        <v>8502</v>
      </c>
      <c r="C961" s="1" t="s">
        <v>8467</v>
      </c>
      <c r="D961" s="1" t="s">
        <v>8468</v>
      </c>
      <c r="E961" s="80">
        <v>45292</v>
      </c>
      <c r="F961" s="80">
        <v>45382</v>
      </c>
      <c r="G961" s="1" t="s">
        <v>12423</v>
      </c>
      <c r="H961" s="1">
        <f>+Temporalidad[[#This Row],[ID]]</f>
        <v>950</v>
      </c>
    </row>
    <row r="962" spans="1:8" hidden="1" x14ac:dyDescent="0.25">
      <c r="A962">
        <v>951</v>
      </c>
      <c r="B962" t="s">
        <v>8503</v>
      </c>
      <c r="C962" s="1" t="s">
        <v>8467</v>
      </c>
      <c r="D962" s="1" t="s">
        <v>8468</v>
      </c>
      <c r="E962" s="80">
        <v>45658</v>
      </c>
      <c r="F962" s="80">
        <v>45747</v>
      </c>
      <c r="G962" s="1" t="s">
        <v>12424</v>
      </c>
      <c r="H962" s="1">
        <f>+Temporalidad[[#This Row],[ID]]</f>
        <v>951</v>
      </c>
    </row>
    <row r="963" spans="1:8" hidden="1" x14ac:dyDescent="0.25">
      <c r="A963">
        <v>952</v>
      </c>
      <c r="B963" t="s">
        <v>8504</v>
      </c>
      <c r="C963" s="1" t="s">
        <v>8467</v>
      </c>
      <c r="D963" s="1" t="s">
        <v>8468</v>
      </c>
      <c r="E963" s="80">
        <v>46023</v>
      </c>
      <c r="F963" s="80">
        <v>46112</v>
      </c>
      <c r="G963" s="1" t="s">
        <v>12425</v>
      </c>
      <c r="H963" s="1">
        <f>+Temporalidad[[#This Row],[ID]]</f>
        <v>952</v>
      </c>
    </row>
    <row r="964" spans="1:8" hidden="1" x14ac:dyDescent="0.25">
      <c r="A964">
        <v>953</v>
      </c>
      <c r="B964" t="s">
        <v>8505</v>
      </c>
      <c r="C964" s="1" t="s">
        <v>8467</v>
      </c>
      <c r="D964" s="1" t="s">
        <v>8468</v>
      </c>
      <c r="E964" s="80">
        <v>46388</v>
      </c>
      <c r="F964" s="80">
        <v>46477</v>
      </c>
      <c r="G964" s="1" t="s">
        <v>12426</v>
      </c>
      <c r="H964" s="1">
        <f>+Temporalidad[[#This Row],[ID]]</f>
        <v>953</v>
      </c>
    </row>
    <row r="965" spans="1:8" hidden="1" x14ac:dyDescent="0.25">
      <c r="A965">
        <v>954</v>
      </c>
      <c r="B965" t="s">
        <v>8506</v>
      </c>
      <c r="C965" s="1" t="s">
        <v>8467</v>
      </c>
      <c r="D965" s="1" t="s">
        <v>8468</v>
      </c>
      <c r="E965" s="80">
        <v>46753</v>
      </c>
      <c r="F965" s="80">
        <v>46843</v>
      </c>
      <c r="G965" s="1" t="s">
        <v>12427</v>
      </c>
      <c r="H965" s="1">
        <f>+Temporalidad[[#This Row],[ID]]</f>
        <v>954</v>
      </c>
    </row>
    <row r="966" spans="1:8" hidden="1" x14ac:dyDescent="0.25">
      <c r="A966">
        <v>955</v>
      </c>
      <c r="B966" t="s">
        <v>8507</v>
      </c>
      <c r="C966" s="1" t="s">
        <v>8467</v>
      </c>
      <c r="D966" s="1" t="s">
        <v>8468</v>
      </c>
      <c r="E966" s="80">
        <v>47119</v>
      </c>
      <c r="F966" s="80">
        <v>47208</v>
      </c>
      <c r="G966" s="1" t="s">
        <v>12428</v>
      </c>
      <c r="H966" s="1">
        <f>+Temporalidad[[#This Row],[ID]]</f>
        <v>955</v>
      </c>
    </row>
    <row r="967" spans="1:8" hidden="1" x14ac:dyDescent="0.25">
      <c r="A967">
        <v>956</v>
      </c>
      <c r="B967" t="s">
        <v>8508</v>
      </c>
      <c r="C967" s="1" t="s">
        <v>8467</v>
      </c>
      <c r="D967" s="1" t="s">
        <v>8468</v>
      </c>
      <c r="E967" s="80">
        <v>47484</v>
      </c>
      <c r="F967" s="80">
        <v>47573</v>
      </c>
      <c r="G967" s="1" t="s">
        <v>12429</v>
      </c>
      <c r="H967" s="1">
        <f>+Temporalidad[[#This Row],[ID]]</f>
        <v>956</v>
      </c>
    </row>
    <row r="968" spans="1:8" hidden="1" x14ac:dyDescent="0.25">
      <c r="A968">
        <v>957</v>
      </c>
      <c r="B968" t="s">
        <v>8509</v>
      </c>
      <c r="C968" s="1" t="s">
        <v>8467</v>
      </c>
      <c r="D968" s="1" t="s">
        <v>8468</v>
      </c>
      <c r="E968" s="80">
        <v>47849</v>
      </c>
      <c r="F968" s="80">
        <v>47938</v>
      </c>
      <c r="G968" s="1" t="s">
        <v>12430</v>
      </c>
      <c r="H968" s="1">
        <f>+Temporalidad[[#This Row],[ID]]</f>
        <v>957</v>
      </c>
    </row>
    <row r="969" spans="1:8" hidden="1" x14ac:dyDescent="0.25">
      <c r="A969">
        <v>958</v>
      </c>
      <c r="B969" t="s">
        <v>8510</v>
      </c>
      <c r="C969" s="1" t="s">
        <v>8467</v>
      </c>
      <c r="D969" s="1" t="s">
        <v>8468</v>
      </c>
      <c r="E969" s="80">
        <v>48214</v>
      </c>
      <c r="F969" s="80">
        <v>48304</v>
      </c>
      <c r="G969" s="1" t="s">
        <v>12431</v>
      </c>
      <c r="H969" s="1">
        <f>+Temporalidad[[#This Row],[ID]]</f>
        <v>958</v>
      </c>
    </row>
    <row r="970" spans="1:8" hidden="1" x14ac:dyDescent="0.25">
      <c r="A970">
        <v>959</v>
      </c>
      <c r="B970" t="s">
        <v>8511</v>
      </c>
      <c r="C970" s="1" t="s">
        <v>8467</v>
      </c>
      <c r="D970" s="1" t="s">
        <v>8468</v>
      </c>
      <c r="E970" s="80">
        <v>48580</v>
      </c>
      <c r="F970" s="80">
        <v>48669</v>
      </c>
      <c r="G970" s="1" t="s">
        <v>12432</v>
      </c>
      <c r="H970" s="1">
        <f>+Temporalidad[[#This Row],[ID]]</f>
        <v>959</v>
      </c>
    </row>
    <row r="971" spans="1:8" hidden="1" x14ac:dyDescent="0.25">
      <c r="A971">
        <v>960</v>
      </c>
      <c r="B971" t="s">
        <v>8512</v>
      </c>
      <c r="C971" s="1" t="s">
        <v>8467</v>
      </c>
      <c r="D971" s="1" t="s">
        <v>8468</v>
      </c>
      <c r="E971" s="80">
        <v>48945</v>
      </c>
      <c r="F971" s="80">
        <v>49034</v>
      </c>
      <c r="G971" s="1" t="s">
        <v>12433</v>
      </c>
      <c r="H971" s="1">
        <f>+Temporalidad[[#This Row],[ID]]</f>
        <v>960</v>
      </c>
    </row>
    <row r="972" spans="1:8" hidden="1" x14ac:dyDescent="0.25">
      <c r="A972">
        <v>961</v>
      </c>
      <c r="B972" t="s">
        <v>8513</v>
      </c>
      <c r="C972" s="1" t="s">
        <v>8467</v>
      </c>
      <c r="D972" s="1" t="s">
        <v>8468</v>
      </c>
      <c r="E972" s="80">
        <v>49310</v>
      </c>
      <c r="F972" s="80">
        <v>49399</v>
      </c>
      <c r="G972" s="1" t="s">
        <v>12434</v>
      </c>
      <c r="H972" s="1">
        <f>+Temporalidad[[#This Row],[ID]]</f>
        <v>961</v>
      </c>
    </row>
    <row r="973" spans="1:8" hidden="1" x14ac:dyDescent="0.25">
      <c r="A973">
        <v>962</v>
      </c>
      <c r="B973" t="s">
        <v>8514</v>
      </c>
      <c r="C973" s="1" t="s">
        <v>8467</v>
      </c>
      <c r="D973" s="1" t="s">
        <v>8468</v>
      </c>
      <c r="E973" s="80">
        <v>49675</v>
      </c>
      <c r="F973" s="80">
        <v>49765</v>
      </c>
      <c r="G973" s="1" t="s">
        <v>12435</v>
      </c>
      <c r="H973" s="1">
        <f>+Temporalidad[[#This Row],[ID]]</f>
        <v>962</v>
      </c>
    </row>
    <row r="974" spans="1:8" hidden="1" x14ac:dyDescent="0.25">
      <c r="A974">
        <v>963</v>
      </c>
      <c r="B974" t="s">
        <v>8515</v>
      </c>
      <c r="C974" s="1" t="s">
        <v>8467</v>
      </c>
      <c r="D974" s="1" t="s">
        <v>8468</v>
      </c>
      <c r="E974" s="80">
        <v>50041</v>
      </c>
      <c r="F974" s="80">
        <v>50130</v>
      </c>
      <c r="G974" s="1" t="s">
        <v>12436</v>
      </c>
      <c r="H974" s="1">
        <f>+Temporalidad[[#This Row],[ID]]</f>
        <v>963</v>
      </c>
    </row>
    <row r="975" spans="1:8" hidden="1" x14ac:dyDescent="0.25">
      <c r="A975">
        <v>964</v>
      </c>
      <c r="B975" t="s">
        <v>8516</v>
      </c>
      <c r="C975" s="1" t="s">
        <v>8467</v>
      </c>
      <c r="D975" s="1" t="s">
        <v>8468</v>
      </c>
      <c r="E975" s="80">
        <v>50406</v>
      </c>
      <c r="F975" s="80">
        <v>50495</v>
      </c>
      <c r="G975" s="1" t="s">
        <v>12437</v>
      </c>
      <c r="H975" s="1">
        <f>+Temporalidad[[#This Row],[ID]]</f>
        <v>964</v>
      </c>
    </row>
    <row r="976" spans="1:8" hidden="1" x14ac:dyDescent="0.25">
      <c r="A976">
        <v>965</v>
      </c>
      <c r="B976" t="s">
        <v>8517</v>
      </c>
      <c r="C976" s="1" t="s">
        <v>8467</v>
      </c>
      <c r="D976" s="1" t="s">
        <v>8468</v>
      </c>
      <c r="E976" s="80">
        <v>50771</v>
      </c>
      <c r="F976" s="80">
        <v>50860</v>
      </c>
      <c r="G976" s="1" t="s">
        <v>12438</v>
      </c>
      <c r="H976" s="1">
        <f>+Temporalidad[[#This Row],[ID]]</f>
        <v>965</v>
      </c>
    </row>
    <row r="977" spans="1:8" hidden="1" x14ac:dyDescent="0.25">
      <c r="A977">
        <v>966</v>
      </c>
      <c r="B977" t="s">
        <v>8518</v>
      </c>
      <c r="C977" s="1" t="s">
        <v>8467</v>
      </c>
      <c r="D977" s="1" t="s">
        <v>8468</v>
      </c>
      <c r="E977" s="80">
        <v>51136</v>
      </c>
      <c r="F977" s="80">
        <v>51226</v>
      </c>
      <c r="G977" s="1" t="s">
        <v>12439</v>
      </c>
      <c r="H977" s="1">
        <f>+Temporalidad[[#This Row],[ID]]</f>
        <v>966</v>
      </c>
    </row>
    <row r="978" spans="1:8" hidden="1" x14ac:dyDescent="0.25">
      <c r="A978">
        <v>967</v>
      </c>
      <c r="B978" t="s">
        <v>8519</v>
      </c>
      <c r="C978" s="1" t="s">
        <v>8467</v>
      </c>
      <c r="D978" s="1" t="s">
        <v>8468</v>
      </c>
      <c r="E978" s="80">
        <v>51502</v>
      </c>
      <c r="F978" s="80">
        <v>51591</v>
      </c>
      <c r="G978" s="1" t="s">
        <v>12440</v>
      </c>
      <c r="H978" s="1">
        <f>+Temporalidad[[#This Row],[ID]]</f>
        <v>967</v>
      </c>
    </row>
    <row r="979" spans="1:8" hidden="1" x14ac:dyDescent="0.25">
      <c r="A979">
        <v>968</v>
      </c>
      <c r="B979" t="s">
        <v>8520</v>
      </c>
      <c r="C979" s="1" t="s">
        <v>8467</v>
      </c>
      <c r="D979" s="1" t="s">
        <v>8468</v>
      </c>
      <c r="E979" s="80">
        <v>51867</v>
      </c>
      <c r="F979" s="80">
        <v>51956</v>
      </c>
      <c r="G979" s="1" t="s">
        <v>12441</v>
      </c>
      <c r="H979" s="1">
        <f>+Temporalidad[[#This Row],[ID]]</f>
        <v>968</v>
      </c>
    </row>
    <row r="980" spans="1:8" hidden="1" x14ac:dyDescent="0.25">
      <c r="A980">
        <v>969</v>
      </c>
      <c r="B980" t="s">
        <v>8521</v>
      </c>
      <c r="C980" s="1" t="s">
        <v>8467</v>
      </c>
      <c r="D980" s="1" t="s">
        <v>8468</v>
      </c>
      <c r="E980" s="80">
        <v>52232</v>
      </c>
      <c r="F980" s="80">
        <v>52321</v>
      </c>
      <c r="G980" s="1" t="s">
        <v>12442</v>
      </c>
      <c r="H980" s="1">
        <f>+Temporalidad[[#This Row],[ID]]</f>
        <v>969</v>
      </c>
    </row>
    <row r="981" spans="1:8" hidden="1" x14ac:dyDescent="0.25">
      <c r="A981">
        <v>970</v>
      </c>
      <c r="B981" t="s">
        <v>8522</v>
      </c>
      <c r="C981" s="1" t="s">
        <v>8467</v>
      </c>
      <c r="D981" s="1" t="s">
        <v>8468</v>
      </c>
      <c r="E981" s="80">
        <v>52597</v>
      </c>
      <c r="F981" s="80">
        <v>52687</v>
      </c>
      <c r="G981" s="1" t="s">
        <v>12443</v>
      </c>
      <c r="H981" s="1">
        <f>+Temporalidad[[#This Row],[ID]]</f>
        <v>970</v>
      </c>
    </row>
    <row r="982" spans="1:8" hidden="1" x14ac:dyDescent="0.25">
      <c r="A982">
        <v>971</v>
      </c>
      <c r="B982" t="s">
        <v>8523</v>
      </c>
      <c r="C982" s="1" t="s">
        <v>8467</v>
      </c>
      <c r="D982" s="1" t="s">
        <v>8468</v>
      </c>
      <c r="E982" s="80">
        <v>52963</v>
      </c>
      <c r="F982" s="80">
        <v>53052</v>
      </c>
      <c r="G982" s="1" t="s">
        <v>12444</v>
      </c>
      <c r="H982" s="1">
        <f>+Temporalidad[[#This Row],[ID]]</f>
        <v>971</v>
      </c>
    </row>
    <row r="983" spans="1:8" hidden="1" x14ac:dyDescent="0.25">
      <c r="A983">
        <v>972</v>
      </c>
      <c r="B983" t="s">
        <v>8524</v>
      </c>
      <c r="C983" s="1" t="s">
        <v>8467</v>
      </c>
      <c r="D983" s="1" t="s">
        <v>8468</v>
      </c>
      <c r="E983" s="80">
        <v>53328</v>
      </c>
      <c r="F983" s="80">
        <v>53417</v>
      </c>
      <c r="G983" s="1" t="s">
        <v>12445</v>
      </c>
      <c r="H983" s="1">
        <f>+Temporalidad[[#This Row],[ID]]</f>
        <v>972</v>
      </c>
    </row>
    <row r="984" spans="1:8" hidden="1" x14ac:dyDescent="0.25">
      <c r="A984">
        <v>973</v>
      </c>
      <c r="B984" t="s">
        <v>8525</v>
      </c>
      <c r="C984" s="1" t="s">
        <v>8467</v>
      </c>
      <c r="D984" s="1" t="s">
        <v>8468</v>
      </c>
      <c r="E984" s="80">
        <v>53693</v>
      </c>
      <c r="F984" s="80">
        <v>53782</v>
      </c>
      <c r="G984" s="1" t="s">
        <v>12446</v>
      </c>
      <c r="H984" s="1">
        <f>+Temporalidad[[#This Row],[ID]]</f>
        <v>973</v>
      </c>
    </row>
    <row r="985" spans="1:8" hidden="1" x14ac:dyDescent="0.25">
      <c r="A985">
        <v>974</v>
      </c>
      <c r="B985" t="s">
        <v>8526</v>
      </c>
      <c r="C985" s="1" t="s">
        <v>8467</v>
      </c>
      <c r="D985" s="1" t="s">
        <v>8468</v>
      </c>
      <c r="E985" s="80">
        <v>54058</v>
      </c>
      <c r="F985" s="80">
        <v>54148</v>
      </c>
      <c r="G985" s="1" t="s">
        <v>12447</v>
      </c>
      <c r="H985" s="1">
        <f>+Temporalidad[[#This Row],[ID]]</f>
        <v>974</v>
      </c>
    </row>
    <row r="986" spans="1:8" hidden="1" x14ac:dyDescent="0.25">
      <c r="A986">
        <v>975</v>
      </c>
      <c r="B986" t="s">
        <v>8527</v>
      </c>
      <c r="C986" s="1" t="s">
        <v>8467</v>
      </c>
      <c r="D986" s="1" t="s">
        <v>8468</v>
      </c>
      <c r="E986" s="80">
        <v>54424</v>
      </c>
      <c r="F986" s="80">
        <v>54513</v>
      </c>
      <c r="G986" s="1" t="s">
        <v>12448</v>
      </c>
      <c r="H986" s="1">
        <f>+Temporalidad[[#This Row],[ID]]</f>
        <v>975</v>
      </c>
    </row>
    <row r="987" spans="1:8" hidden="1" x14ac:dyDescent="0.25">
      <c r="A987">
        <v>976</v>
      </c>
      <c r="B987" t="s">
        <v>8528</v>
      </c>
      <c r="C987" s="1" t="s">
        <v>8467</v>
      </c>
      <c r="D987" s="1" t="s">
        <v>8468</v>
      </c>
      <c r="E987" s="80">
        <v>54789</v>
      </c>
      <c r="F987" s="80">
        <v>54878</v>
      </c>
      <c r="G987" s="1" t="s">
        <v>12449</v>
      </c>
      <c r="H987" s="1">
        <f>+Temporalidad[[#This Row],[ID]]</f>
        <v>976</v>
      </c>
    </row>
    <row r="988" spans="1:8" hidden="1" x14ac:dyDescent="0.25">
      <c r="A988">
        <v>977</v>
      </c>
      <c r="B988" t="s">
        <v>8529</v>
      </c>
      <c r="C988" s="1" t="s">
        <v>8467</v>
      </c>
      <c r="D988" s="1" t="s">
        <v>8468</v>
      </c>
      <c r="E988" s="80">
        <v>32964</v>
      </c>
      <c r="F988" s="80">
        <v>33054</v>
      </c>
      <c r="G988" s="1" t="s">
        <v>12450</v>
      </c>
      <c r="H988" s="1">
        <f>+Temporalidad[[#This Row],[ID]]</f>
        <v>977</v>
      </c>
    </row>
    <row r="989" spans="1:8" hidden="1" x14ac:dyDescent="0.25">
      <c r="A989">
        <v>978</v>
      </c>
      <c r="B989" t="s">
        <v>8530</v>
      </c>
      <c r="C989" s="1" t="s">
        <v>8467</v>
      </c>
      <c r="D989" s="1" t="s">
        <v>8468</v>
      </c>
      <c r="E989" s="80">
        <v>33329</v>
      </c>
      <c r="F989" s="80">
        <v>33419</v>
      </c>
      <c r="G989" s="1" t="s">
        <v>12451</v>
      </c>
      <c r="H989" s="1">
        <f>+Temporalidad[[#This Row],[ID]]</f>
        <v>978</v>
      </c>
    </row>
    <row r="990" spans="1:8" hidden="1" x14ac:dyDescent="0.25">
      <c r="A990">
        <v>979</v>
      </c>
      <c r="B990" t="s">
        <v>8531</v>
      </c>
      <c r="C990" s="1" t="s">
        <v>8467</v>
      </c>
      <c r="D990" s="1" t="s">
        <v>8468</v>
      </c>
      <c r="E990" s="80">
        <v>33695</v>
      </c>
      <c r="F990" s="80">
        <v>33785</v>
      </c>
      <c r="G990" s="1" t="s">
        <v>12452</v>
      </c>
      <c r="H990" s="1">
        <f>+Temporalidad[[#This Row],[ID]]</f>
        <v>979</v>
      </c>
    </row>
    <row r="991" spans="1:8" hidden="1" x14ac:dyDescent="0.25">
      <c r="A991">
        <v>980</v>
      </c>
      <c r="B991" t="s">
        <v>8532</v>
      </c>
      <c r="C991" s="1" t="s">
        <v>8467</v>
      </c>
      <c r="D991" s="1" t="s">
        <v>8468</v>
      </c>
      <c r="E991" s="80">
        <v>34060</v>
      </c>
      <c r="F991" s="80">
        <v>34150</v>
      </c>
      <c r="G991" s="1" t="s">
        <v>12453</v>
      </c>
      <c r="H991" s="1">
        <f>+Temporalidad[[#This Row],[ID]]</f>
        <v>980</v>
      </c>
    </row>
    <row r="992" spans="1:8" hidden="1" x14ac:dyDescent="0.25">
      <c r="A992">
        <v>981</v>
      </c>
      <c r="B992" t="s">
        <v>8533</v>
      </c>
      <c r="C992" s="1" t="s">
        <v>8467</v>
      </c>
      <c r="D992" s="1" t="s">
        <v>8468</v>
      </c>
      <c r="E992" s="80">
        <v>34425</v>
      </c>
      <c r="F992" s="80">
        <v>34515</v>
      </c>
      <c r="G992" s="1" t="s">
        <v>12454</v>
      </c>
      <c r="H992" s="1">
        <f>+Temporalidad[[#This Row],[ID]]</f>
        <v>981</v>
      </c>
    </row>
    <row r="993" spans="1:8" hidden="1" x14ac:dyDescent="0.25">
      <c r="A993">
        <v>982</v>
      </c>
      <c r="B993" t="s">
        <v>8534</v>
      </c>
      <c r="C993" s="1" t="s">
        <v>8467</v>
      </c>
      <c r="D993" s="1" t="s">
        <v>8468</v>
      </c>
      <c r="E993" s="80">
        <v>34790</v>
      </c>
      <c r="F993" s="80">
        <v>34880</v>
      </c>
      <c r="G993" s="1" t="s">
        <v>12455</v>
      </c>
      <c r="H993" s="1">
        <f>+Temporalidad[[#This Row],[ID]]</f>
        <v>982</v>
      </c>
    </row>
    <row r="994" spans="1:8" hidden="1" x14ac:dyDescent="0.25">
      <c r="A994">
        <v>983</v>
      </c>
      <c r="B994" t="s">
        <v>8535</v>
      </c>
      <c r="C994" s="1" t="s">
        <v>8467</v>
      </c>
      <c r="D994" s="1" t="s">
        <v>8468</v>
      </c>
      <c r="E994" s="80">
        <v>35156</v>
      </c>
      <c r="F994" s="80">
        <v>35246</v>
      </c>
      <c r="G994" s="1" t="s">
        <v>12456</v>
      </c>
      <c r="H994" s="1">
        <f>+Temporalidad[[#This Row],[ID]]</f>
        <v>983</v>
      </c>
    </row>
    <row r="995" spans="1:8" hidden="1" x14ac:dyDescent="0.25">
      <c r="A995">
        <v>984</v>
      </c>
      <c r="B995" t="s">
        <v>8536</v>
      </c>
      <c r="C995" s="1" t="s">
        <v>8467</v>
      </c>
      <c r="D995" s="1" t="s">
        <v>8468</v>
      </c>
      <c r="E995" s="80">
        <v>35521</v>
      </c>
      <c r="F995" s="80">
        <v>35611</v>
      </c>
      <c r="G995" s="1" t="s">
        <v>12457</v>
      </c>
      <c r="H995" s="1">
        <f>+Temporalidad[[#This Row],[ID]]</f>
        <v>984</v>
      </c>
    </row>
    <row r="996" spans="1:8" hidden="1" x14ac:dyDescent="0.25">
      <c r="A996">
        <v>985</v>
      </c>
      <c r="B996" t="s">
        <v>8537</v>
      </c>
      <c r="C996" s="1" t="s">
        <v>8467</v>
      </c>
      <c r="D996" s="1" t="s">
        <v>8468</v>
      </c>
      <c r="E996" s="80">
        <v>35886</v>
      </c>
      <c r="F996" s="80">
        <v>35976</v>
      </c>
      <c r="G996" s="1" t="s">
        <v>12458</v>
      </c>
      <c r="H996" s="1">
        <f>+Temporalidad[[#This Row],[ID]]</f>
        <v>985</v>
      </c>
    </row>
    <row r="997" spans="1:8" hidden="1" x14ac:dyDescent="0.25">
      <c r="A997">
        <v>986</v>
      </c>
      <c r="B997" t="s">
        <v>8538</v>
      </c>
      <c r="C997" s="1" t="s">
        <v>8467</v>
      </c>
      <c r="D997" s="1" t="s">
        <v>8468</v>
      </c>
      <c r="E997" s="80">
        <v>36251</v>
      </c>
      <c r="F997" s="80">
        <v>36341</v>
      </c>
      <c r="G997" s="1" t="s">
        <v>12459</v>
      </c>
      <c r="H997" s="1">
        <f>+Temporalidad[[#This Row],[ID]]</f>
        <v>986</v>
      </c>
    </row>
    <row r="998" spans="1:8" hidden="1" x14ac:dyDescent="0.25">
      <c r="A998">
        <v>987</v>
      </c>
      <c r="B998" t="s">
        <v>8539</v>
      </c>
      <c r="C998" s="1" t="s">
        <v>8467</v>
      </c>
      <c r="D998" s="1" t="s">
        <v>8468</v>
      </c>
      <c r="E998" s="80">
        <v>36617</v>
      </c>
      <c r="F998" s="80">
        <v>36707</v>
      </c>
      <c r="G998" s="1" t="s">
        <v>12460</v>
      </c>
      <c r="H998" s="1">
        <f>+Temporalidad[[#This Row],[ID]]</f>
        <v>987</v>
      </c>
    </row>
    <row r="999" spans="1:8" hidden="1" x14ac:dyDescent="0.25">
      <c r="A999">
        <v>988</v>
      </c>
      <c r="B999" t="s">
        <v>8540</v>
      </c>
      <c r="C999" s="1" t="s">
        <v>8467</v>
      </c>
      <c r="D999" s="1" t="s">
        <v>8468</v>
      </c>
      <c r="E999" s="80">
        <v>36982</v>
      </c>
      <c r="F999" s="80">
        <v>37072</v>
      </c>
      <c r="G999" s="1" t="s">
        <v>12461</v>
      </c>
      <c r="H999" s="1">
        <f>+Temporalidad[[#This Row],[ID]]</f>
        <v>988</v>
      </c>
    </row>
    <row r="1000" spans="1:8" hidden="1" x14ac:dyDescent="0.25">
      <c r="A1000">
        <v>989</v>
      </c>
      <c r="B1000" t="s">
        <v>8541</v>
      </c>
      <c r="C1000" s="1" t="s">
        <v>8467</v>
      </c>
      <c r="D1000" s="1" t="s">
        <v>8468</v>
      </c>
      <c r="E1000" s="80">
        <v>37347</v>
      </c>
      <c r="F1000" s="80">
        <v>37437</v>
      </c>
      <c r="G1000" s="1" t="s">
        <v>12462</v>
      </c>
      <c r="H1000" s="1">
        <f>+Temporalidad[[#This Row],[ID]]</f>
        <v>989</v>
      </c>
    </row>
    <row r="1001" spans="1:8" hidden="1" x14ac:dyDescent="0.25">
      <c r="A1001">
        <v>990</v>
      </c>
      <c r="B1001" t="s">
        <v>8542</v>
      </c>
      <c r="C1001" s="1" t="s">
        <v>8467</v>
      </c>
      <c r="D1001" s="1" t="s">
        <v>8468</v>
      </c>
      <c r="E1001" s="80">
        <v>37712</v>
      </c>
      <c r="F1001" s="80">
        <v>37802</v>
      </c>
      <c r="G1001" s="1" t="s">
        <v>12463</v>
      </c>
      <c r="H1001" s="1">
        <f>+Temporalidad[[#This Row],[ID]]</f>
        <v>990</v>
      </c>
    </row>
    <row r="1002" spans="1:8" hidden="1" x14ac:dyDescent="0.25">
      <c r="A1002">
        <v>991</v>
      </c>
      <c r="B1002" t="s">
        <v>8543</v>
      </c>
      <c r="C1002" s="1" t="s">
        <v>8467</v>
      </c>
      <c r="D1002" s="1" t="s">
        <v>8468</v>
      </c>
      <c r="E1002" s="80">
        <v>38078</v>
      </c>
      <c r="F1002" s="80">
        <v>38168</v>
      </c>
      <c r="G1002" s="1" t="s">
        <v>12464</v>
      </c>
      <c r="H1002" s="1">
        <f>+Temporalidad[[#This Row],[ID]]</f>
        <v>991</v>
      </c>
    </row>
    <row r="1003" spans="1:8" hidden="1" x14ac:dyDescent="0.25">
      <c r="A1003">
        <v>992</v>
      </c>
      <c r="B1003" t="s">
        <v>8544</v>
      </c>
      <c r="C1003" s="1" t="s">
        <v>8467</v>
      </c>
      <c r="D1003" s="1" t="s">
        <v>8468</v>
      </c>
      <c r="E1003" s="80">
        <v>38443</v>
      </c>
      <c r="F1003" s="80">
        <v>38533</v>
      </c>
      <c r="G1003" s="1" t="s">
        <v>12465</v>
      </c>
      <c r="H1003" s="1">
        <f>+Temporalidad[[#This Row],[ID]]</f>
        <v>992</v>
      </c>
    </row>
    <row r="1004" spans="1:8" hidden="1" x14ac:dyDescent="0.25">
      <c r="A1004">
        <v>993</v>
      </c>
      <c r="B1004" t="s">
        <v>8545</v>
      </c>
      <c r="C1004" s="1" t="s">
        <v>8467</v>
      </c>
      <c r="D1004" s="1" t="s">
        <v>8468</v>
      </c>
      <c r="E1004" s="80">
        <v>38808</v>
      </c>
      <c r="F1004" s="80">
        <v>38898</v>
      </c>
      <c r="G1004" s="1" t="s">
        <v>12466</v>
      </c>
      <c r="H1004" s="1">
        <f>+Temporalidad[[#This Row],[ID]]</f>
        <v>993</v>
      </c>
    </row>
    <row r="1005" spans="1:8" hidden="1" x14ac:dyDescent="0.25">
      <c r="A1005">
        <v>994</v>
      </c>
      <c r="B1005" t="s">
        <v>8546</v>
      </c>
      <c r="C1005" s="1" t="s">
        <v>8467</v>
      </c>
      <c r="D1005" s="1" t="s">
        <v>8468</v>
      </c>
      <c r="E1005" s="80">
        <v>39173</v>
      </c>
      <c r="F1005" s="80">
        <v>39263</v>
      </c>
      <c r="G1005" s="1" t="s">
        <v>12467</v>
      </c>
      <c r="H1005" s="1">
        <f>+Temporalidad[[#This Row],[ID]]</f>
        <v>994</v>
      </c>
    </row>
    <row r="1006" spans="1:8" hidden="1" x14ac:dyDescent="0.25">
      <c r="A1006">
        <v>995</v>
      </c>
      <c r="B1006" t="s">
        <v>8547</v>
      </c>
      <c r="C1006" s="1" t="s">
        <v>8467</v>
      </c>
      <c r="D1006" s="1" t="s">
        <v>8468</v>
      </c>
      <c r="E1006" s="80">
        <v>39539</v>
      </c>
      <c r="F1006" s="80">
        <v>39629</v>
      </c>
      <c r="G1006" s="1" t="s">
        <v>12468</v>
      </c>
      <c r="H1006" s="1">
        <f>+Temporalidad[[#This Row],[ID]]</f>
        <v>995</v>
      </c>
    </row>
    <row r="1007" spans="1:8" hidden="1" x14ac:dyDescent="0.25">
      <c r="A1007">
        <v>996</v>
      </c>
      <c r="B1007" t="s">
        <v>8548</v>
      </c>
      <c r="C1007" s="1" t="s">
        <v>8467</v>
      </c>
      <c r="D1007" s="1" t="s">
        <v>8468</v>
      </c>
      <c r="E1007" s="80">
        <v>39904</v>
      </c>
      <c r="F1007" s="80">
        <v>39994</v>
      </c>
      <c r="G1007" s="1" t="s">
        <v>12469</v>
      </c>
      <c r="H1007" s="1">
        <f>+Temporalidad[[#This Row],[ID]]</f>
        <v>996</v>
      </c>
    </row>
    <row r="1008" spans="1:8" hidden="1" x14ac:dyDescent="0.25">
      <c r="A1008">
        <v>997</v>
      </c>
      <c r="B1008" t="s">
        <v>8549</v>
      </c>
      <c r="C1008" s="1" t="s">
        <v>8467</v>
      </c>
      <c r="D1008" s="1" t="s">
        <v>8468</v>
      </c>
      <c r="E1008" s="80">
        <v>40269</v>
      </c>
      <c r="F1008" s="80">
        <v>40359</v>
      </c>
      <c r="G1008" s="1" t="s">
        <v>12470</v>
      </c>
      <c r="H1008" s="1">
        <f>+Temporalidad[[#This Row],[ID]]</f>
        <v>997</v>
      </c>
    </row>
    <row r="1009" spans="1:8" hidden="1" x14ac:dyDescent="0.25">
      <c r="A1009">
        <v>998</v>
      </c>
      <c r="B1009" t="s">
        <v>8550</v>
      </c>
      <c r="C1009" s="1" t="s">
        <v>8467</v>
      </c>
      <c r="D1009" s="1" t="s">
        <v>8468</v>
      </c>
      <c r="E1009" s="80">
        <v>40634</v>
      </c>
      <c r="F1009" s="80">
        <v>40724</v>
      </c>
      <c r="G1009" s="1" t="s">
        <v>12471</v>
      </c>
      <c r="H1009" s="1">
        <f>+Temporalidad[[#This Row],[ID]]</f>
        <v>998</v>
      </c>
    </row>
    <row r="1010" spans="1:8" hidden="1" x14ac:dyDescent="0.25">
      <c r="A1010">
        <v>999</v>
      </c>
      <c r="B1010" t="s">
        <v>8551</v>
      </c>
      <c r="C1010" s="1" t="s">
        <v>8467</v>
      </c>
      <c r="D1010" s="1" t="s">
        <v>8468</v>
      </c>
      <c r="E1010" s="80">
        <v>41000</v>
      </c>
      <c r="F1010" s="80">
        <v>41090</v>
      </c>
      <c r="G1010" s="1" t="s">
        <v>12472</v>
      </c>
      <c r="H1010" s="1">
        <f>+Temporalidad[[#This Row],[ID]]</f>
        <v>999</v>
      </c>
    </row>
    <row r="1011" spans="1:8" hidden="1" x14ac:dyDescent="0.25">
      <c r="A1011">
        <v>1000</v>
      </c>
      <c r="B1011" t="s">
        <v>8552</v>
      </c>
      <c r="C1011" s="1" t="s">
        <v>8467</v>
      </c>
      <c r="D1011" s="1" t="s">
        <v>8468</v>
      </c>
      <c r="E1011" s="80">
        <v>41365</v>
      </c>
      <c r="F1011" s="80">
        <v>41455</v>
      </c>
      <c r="G1011" s="1" t="s">
        <v>12473</v>
      </c>
      <c r="H1011" s="1">
        <f>+Temporalidad[[#This Row],[ID]]</f>
        <v>1000</v>
      </c>
    </row>
    <row r="1012" spans="1:8" hidden="1" x14ac:dyDescent="0.25">
      <c r="A1012">
        <v>1001</v>
      </c>
      <c r="B1012" t="s">
        <v>8553</v>
      </c>
      <c r="C1012" s="1" t="s">
        <v>8467</v>
      </c>
      <c r="D1012" s="1" t="s">
        <v>8468</v>
      </c>
      <c r="E1012" s="80">
        <v>41730</v>
      </c>
      <c r="F1012" s="80">
        <v>41820</v>
      </c>
      <c r="G1012" s="1" t="s">
        <v>12474</v>
      </c>
      <c r="H1012" s="1">
        <f>+Temporalidad[[#This Row],[ID]]</f>
        <v>1001</v>
      </c>
    </row>
    <row r="1013" spans="1:8" hidden="1" x14ac:dyDescent="0.25">
      <c r="A1013">
        <v>1002</v>
      </c>
      <c r="B1013" t="s">
        <v>8554</v>
      </c>
      <c r="C1013" s="1" t="s">
        <v>8467</v>
      </c>
      <c r="D1013" s="1" t="s">
        <v>8468</v>
      </c>
      <c r="E1013" s="80">
        <v>42095</v>
      </c>
      <c r="F1013" s="80">
        <v>42185</v>
      </c>
      <c r="G1013" s="1" t="s">
        <v>12475</v>
      </c>
      <c r="H1013" s="1">
        <f>+Temporalidad[[#This Row],[ID]]</f>
        <v>1002</v>
      </c>
    </row>
    <row r="1014" spans="1:8" hidden="1" x14ac:dyDescent="0.25">
      <c r="A1014">
        <v>1003</v>
      </c>
      <c r="B1014" t="s">
        <v>8555</v>
      </c>
      <c r="C1014" s="1" t="s">
        <v>8467</v>
      </c>
      <c r="D1014" s="1" t="s">
        <v>8468</v>
      </c>
      <c r="E1014" s="80">
        <v>42461</v>
      </c>
      <c r="F1014" s="80">
        <v>42551</v>
      </c>
      <c r="G1014" s="1" t="s">
        <v>12476</v>
      </c>
      <c r="H1014" s="1">
        <f>+Temporalidad[[#This Row],[ID]]</f>
        <v>1003</v>
      </c>
    </row>
    <row r="1015" spans="1:8" hidden="1" x14ac:dyDescent="0.25">
      <c r="A1015">
        <v>1004</v>
      </c>
      <c r="B1015" t="s">
        <v>8556</v>
      </c>
      <c r="C1015" s="1" t="s">
        <v>8467</v>
      </c>
      <c r="D1015" s="1" t="s">
        <v>8468</v>
      </c>
      <c r="E1015" s="80">
        <v>42826</v>
      </c>
      <c r="F1015" s="80">
        <v>42916</v>
      </c>
      <c r="G1015" s="1" t="s">
        <v>12477</v>
      </c>
      <c r="H1015" s="1">
        <f>+Temporalidad[[#This Row],[ID]]</f>
        <v>1004</v>
      </c>
    </row>
    <row r="1016" spans="1:8" hidden="1" x14ac:dyDescent="0.25">
      <c r="A1016">
        <v>1005</v>
      </c>
      <c r="B1016" t="s">
        <v>8557</v>
      </c>
      <c r="C1016" s="1" t="s">
        <v>8467</v>
      </c>
      <c r="D1016" s="1" t="s">
        <v>8468</v>
      </c>
      <c r="E1016" s="80">
        <v>43191</v>
      </c>
      <c r="F1016" s="80">
        <v>43281</v>
      </c>
      <c r="G1016" s="1" t="s">
        <v>12478</v>
      </c>
      <c r="H1016" s="1">
        <f>+Temporalidad[[#This Row],[ID]]</f>
        <v>1005</v>
      </c>
    </row>
    <row r="1017" spans="1:8" hidden="1" x14ac:dyDescent="0.25">
      <c r="A1017">
        <v>1006</v>
      </c>
      <c r="B1017" t="s">
        <v>8558</v>
      </c>
      <c r="C1017" s="1" t="s">
        <v>8467</v>
      </c>
      <c r="D1017" s="1" t="s">
        <v>8468</v>
      </c>
      <c r="E1017" s="80">
        <v>43556</v>
      </c>
      <c r="F1017" s="80">
        <v>43646</v>
      </c>
      <c r="G1017" s="1" t="s">
        <v>12479</v>
      </c>
      <c r="H1017" s="1">
        <f>+Temporalidad[[#This Row],[ID]]</f>
        <v>1006</v>
      </c>
    </row>
    <row r="1018" spans="1:8" hidden="1" x14ac:dyDescent="0.25">
      <c r="A1018">
        <v>1007</v>
      </c>
      <c r="B1018" t="s">
        <v>8559</v>
      </c>
      <c r="C1018" s="1" t="s">
        <v>8467</v>
      </c>
      <c r="D1018" s="1" t="s">
        <v>8468</v>
      </c>
      <c r="E1018" s="80">
        <v>43922</v>
      </c>
      <c r="F1018" s="80">
        <v>44012</v>
      </c>
      <c r="G1018" s="1" t="s">
        <v>12480</v>
      </c>
      <c r="H1018" s="1">
        <f>+Temporalidad[[#This Row],[ID]]</f>
        <v>1007</v>
      </c>
    </row>
    <row r="1019" spans="1:8" hidden="1" x14ac:dyDescent="0.25">
      <c r="A1019">
        <v>1008</v>
      </c>
      <c r="B1019" t="s">
        <v>8560</v>
      </c>
      <c r="C1019" s="1" t="s">
        <v>8467</v>
      </c>
      <c r="D1019" s="1" t="s">
        <v>8468</v>
      </c>
      <c r="E1019" s="80">
        <v>44287</v>
      </c>
      <c r="F1019" s="80">
        <v>44377</v>
      </c>
      <c r="G1019" s="1" t="s">
        <v>12481</v>
      </c>
      <c r="H1019" s="1">
        <f>+Temporalidad[[#This Row],[ID]]</f>
        <v>1008</v>
      </c>
    </row>
    <row r="1020" spans="1:8" hidden="1" x14ac:dyDescent="0.25">
      <c r="A1020">
        <v>1009</v>
      </c>
      <c r="B1020" t="s">
        <v>8561</v>
      </c>
      <c r="C1020" s="1" t="s">
        <v>8467</v>
      </c>
      <c r="D1020" s="1" t="s">
        <v>8468</v>
      </c>
      <c r="E1020" s="80">
        <v>44652</v>
      </c>
      <c r="F1020" s="80">
        <v>44742</v>
      </c>
      <c r="G1020" s="1" t="s">
        <v>12482</v>
      </c>
      <c r="H1020" s="1">
        <f>+Temporalidad[[#This Row],[ID]]</f>
        <v>1009</v>
      </c>
    </row>
    <row r="1021" spans="1:8" hidden="1" x14ac:dyDescent="0.25">
      <c r="A1021">
        <v>1010</v>
      </c>
      <c r="B1021" t="s">
        <v>8562</v>
      </c>
      <c r="C1021" s="1" t="s">
        <v>8467</v>
      </c>
      <c r="D1021" s="1" t="s">
        <v>8468</v>
      </c>
      <c r="E1021" s="80">
        <v>45017</v>
      </c>
      <c r="F1021" s="80">
        <v>45107</v>
      </c>
      <c r="G1021" s="1" t="s">
        <v>12483</v>
      </c>
      <c r="H1021" s="1">
        <f>+Temporalidad[[#This Row],[ID]]</f>
        <v>1010</v>
      </c>
    </row>
    <row r="1022" spans="1:8" hidden="1" x14ac:dyDescent="0.25">
      <c r="A1022">
        <v>1011</v>
      </c>
      <c r="B1022" t="s">
        <v>8563</v>
      </c>
      <c r="C1022" s="1" t="s">
        <v>8467</v>
      </c>
      <c r="D1022" s="1" t="s">
        <v>8468</v>
      </c>
      <c r="E1022" s="80">
        <v>45383</v>
      </c>
      <c r="F1022" s="80">
        <v>45473</v>
      </c>
      <c r="G1022" s="1" t="s">
        <v>12484</v>
      </c>
      <c r="H1022" s="1">
        <f>+Temporalidad[[#This Row],[ID]]</f>
        <v>1011</v>
      </c>
    </row>
    <row r="1023" spans="1:8" hidden="1" x14ac:dyDescent="0.25">
      <c r="A1023">
        <v>1012</v>
      </c>
      <c r="B1023" t="s">
        <v>8564</v>
      </c>
      <c r="C1023" s="1" t="s">
        <v>8467</v>
      </c>
      <c r="D1023" s="1" t="s">
        <v>8468</v>
      </c>
      <c r="E1023" s="80">
        <v>45748</v>
      </c>
      <c r="F1023" s="80">
        <v>45838</v>
      </c>
      <c r="G1023" s="1" t="s">
        <v>12485</v>
      </c>
      <c r="H1023" s="1">
        <f>+Temporalidad[[#This Row],[ID]]</f>
        <v>1012</v>
      </c>
    </row>
    <row r="1024" spans="1:8" hidden="1" x14ac:dyDescent="0.25">
      <c r="A1024">
        <v>1013</v>
      </c>
      <c r="B1024" t="s">
        <v>8565</v>
      </c>
      <c r="C1024" s="1" t="s">
        <v>8467</v>
      </c>
      <c r="D1024" s="1" t="s">
        <v>8468</v>
      </c>
      <c r="E1024" s="80">
        <v>46113</v>
      </c>
      <c r="F1024" s="80">
        <v>46203</v>
      </c>
      <c r="G1024" s="1" t="s">
        <v>12486</v>
      </c>
      <c r="H1024" s="1">
        <f>+Temporalidad[[#This Row],[ID]]</f>
        <v>1013</v>
      </c>
    </row>
    <row r="1025" spans="1:8" hidden="1" x14ac:dyDescent="0.25">
      <c r="A1025">
        <v>1014</v>
      </c>
      <c r="B1025" t="s">
        <v>8566</v>
      </c>
      <c r="C1025" s="1" t="s">
        <v>8467</v>
      </c>
      <c r="D1025" s="1" t="s">
        <v>8468</v>
      </c>
      <c r="E1025" s="80">
        <v>46478</v>
      </c>
      <c r="F1025" s="80">
        <v>46568</v>
      </c>
      <c r="G1025" s="1" t="s">
        <v>12487</v>
      </c>
      <c r="H1025" s="1">
        <f>+Temporalidad[[#This Row],[ID]]</f>
        <v>1014</v>
      </c>
    </row>
    <row r="1026" spans="1:8" hidden="1" x14ac:dyDescent="0.25">
      <c r="A1026">
        <v>1015</v>
      </c>
      <c r="B1026" t="s">
        <v>8567</v>
      </c>
      <c r="C1026" s="1" t="s">
        <v>8467</v>
      </c>
      <c r="D1026" s="1" t="s">
        <v>8468</v>
      </c>
      <c r="E1026" s="80">
        <v>46844</v>
      </c>
      <c r="F1026" s="80">
        <v>46934</v>
      </c>
      <c r="G1026" s="1" t="s">
        <v>12488</v>
      </c>
      <c r="H1026" s="1">
        <f>+Temporalidad[[#This Row],[ID]]</f>
        <v>1015</v>
      </c>
    </row>
    <row r="1027" spans="1:8" hidden="1" x14ac:dyDescent="0.25">
      <c r="A1027">
        <v>1016</v>
      </c>
      <c r="B1027" t="s">
        <v>8568</v>
      </c>
      <c r="C1027" s="1" t="s">
        <v>8467</v>
      </c>
      <c r="D1027" s="1" t="s">
        <v>8468</v>
      </c>
      <c r="E1027" s="80">
        <v>47209</v>
      </c>
      <c r="F1027" s="80">
        <v>47299</v>
      </c>
      <c r="G1027" s="1" t="s">
        <v>12489</v>
      </c>
      <c r="H1027" s="1">
        <f>+Temporalidad[[#This Row],[ID]]</f>
        <v>1016</v>
      </c>
    </row>
    <row r="1028" spans="1:8" hidden="1" x14ac:dyDescent="0.25">
      <c r="A1028">
        <v>1017</v>
      </c>
      <c r="B1028" t="s">
        <v>8569</v>
      </c>
      <c r="C1028" s="1" t="s">
        <v>8467</v>
      </c>
      <c r="D1028" s="1" t="s">
        <v>8468</v>
      </c>
      <c r="E1028" s="80">
        <v>47574</v>
      </c>
      <c r="F1028" s="80">
        <v>47664</v>
      </c>
      <c r="G1028" s="1" t="s">
        <v>12490</v>
      </c>
      <c r="H1028" s="1">
        <f>+Temporalidad[[#This Row],[ID]]</f>
        <v>1017</v>
      </c>
    </row>
    <row r="1029" spans="1:8" hidden="1" x14ac:dyDescent="0.25">
      <c r="A1029">
        <v>1018</v>
      </c>
      <c r="B1029" t="s">
        <v>8570</v>
      </c>
      <c r="C1029" s="1" t="s">
        <v>8467</v>
      </c>
      <c r="D1029" s="1" t="s">
        <v>8468</v>
      </c>
      <c r="E1029" s="80">
        <v>47939</v>
      </c>
      <c r="F1029" s="80">
        <v>48029</v>
      </c>
      <c r="G1029" s="1" t="s">
        <v>12491</v>
      </c>
      <c r="H1029" s="1">
        <f>+Temporalidad[[#This Row],[ID]]</f>
        <v>1018</v>
      </c>
    </row>
    <row r="1030" spans="1:8" hidden="1" x14ac:dyDescent="0.25">
      <c r="A1030">
        <v>1019</v>
      </c>
      <c r="B1030" t="s">
        <v>8571</v>
      </c>
      <c r="C1030" s="1" t="s">
        <v>8467</v>
      </c>
      <c r="D1030" s="1" t="s">
        <v>8468</v>
      </c>
      <c r="E1030" s="80">
        <v>48305</v>
      </c>
      <c r="F1030" s="80">
        <v>48395</v>
      </c>
      <c r="G1030" s="1" t="s">
        <v>12492</v>
      </c>
      <c r="H1030" s="1">
        <f>+Temporalidad[[#This Row],[ID]]</f>
        <v>1019</v>
      </c>
    </row>
    <row r="1031" spans="1:8" hidden="1" x14ac:dyDescent="0.25">
      <c r="A1031">
        <v>1020</v>
      </c>
      <c r="B1031" t="s">
        <v>8572</v>
      </c>
      <c r="C1031" s="1" t="s">
        <v>8467</v>
      </c>
      <c r="D1031" s="1" t="s">
        <v>8468</v>
      </c>
      <c r="E1031" s="80">
        <v>48670</v>
      </c>
      <c r="F1031" s="80">
        <v>48760</v>
      </c>
      <c r="G1031" s="1" t="s">
        <v>12493</v>
      </c>
      <c r="H1031" s="1">
        <f>+Temporalidad[[#This Row],[ID]]</f>
        <v>1020</v>
      </c>
    </row>
    <row r="1032" spans="1:8" hidden="1" x14ac:dyDescent="0.25">
      <c r="A1032">
        <v>1021</v>
      </c>
      <c r="B1032" t="s">
        <v>8573</v>
      </c>
      <c r="C1032" s="1" t="s">
        <v>8467</v>
      </c>
      <c r="D1032" s="1" t="s">
        <v>8468</v>
      </c>
      <c r="E1032" s="80">
        <v>49035</v>
      </c>
      <c r="F1032" s="80">
        <v>49125</v>
      </c>
      <c r="G1032" s="1" t="s">
        <v>12494</v>
      </c>
      <c r="H1032" s="1">
        <f>+Temporalidad[[#This Row],[ID]]</f>
        <v>1021</v>
      </c>
    </row>
    <row r="1033" spans="1:8" hidden="1" x14ac:dyDescent="0.25">
      <c r="A1033">
        <v>1022</v>
      </c>
      <c r="B1033" t="s">
        <v>8574</v>
      </c>
      <c r="C1033" s="1" t="s">
        <v>8467</v>
      </c>
      <c r="D1033" s="1" t="s">
        <v>8468</v>
      </c>
      <c r="E1033" s="80">
        <v>49400</v>
      </c>
      <c r="F1033" s="80">
        <v>49490</v>
      </c>
      <c r="G1033" s="1" t="s">
        <v>12495</v>
      </c>
      <c r="H1033" s="1">
        <f>+Temporalidad[[#This Row],[ID]]</f>
        <v>1022</v>
      </c>
    </row>
    <row r="1034" spans="1:8" hidden="1" x14ac:dyDescent="0.25">
      <c r="A1034">
        <v>1023</v>
      </c>
      <c r="B1034" t="s">
        <v>8575</v>
      </c>
      <c r="C1034" s="1" t="s">
        <v>8467</v>
      </c>
      <c r="D1034" s="1" t="s">
        <v>8468</v>
      </c>
      <c r="E1034" s="80">
        <v>49766</v>
      </c>
      <c r="F1034" s="80">
        <v>49856</v>
      </c>
      <c r="G1034" s="1" t="s">
        <v>12496</v>
      </c>
      <c r="H1034" s="1">
        <f>+Temporalidad[[#This Row],[ID]]</f>
        <v>1023</v>
      </c>
    </row>
    <row r="1035" spans="1:8" hidden="1" x14ac:dyDescent="0.25">
      <c r="A1035">
        <v>1024</v>
      </c>
      <c r="B1035" t="s">
        <v>8576</v>
      </c>
      <c r="C1035" s="1" t="s">
        <v>8467</v>
      </c>
      <c r="D1035" s="1" t="s">
        <v>8468</v>
      </c>
      <c r="E1035" s="80">
        <v>50131</v>
      </c>
      <c r="F1035" s="80">
        <v>50221</v>
      </c>
      <c r="G1035" s="1" t="s">
        <v>12497</v>
      </c>
      <c r="H1035" s="1">
        <f>+Temporalidad[[#This Row],[ID]]</f>
        <v>1024</v>
      </c>
    </row>
    <row r="1036" spans="1:8" hidden="1" x14ac:dyDescent="0.25">
      <c r="A1036">
        <v>1025</v>
      </c>
      <c r="B1036" t="s">
        <v>8577</v>
      </c>
      <c r="C1036" s="1" t="s">
        <v>8467</v>
      </c>
      <c r="D1036" s="1" t="s">
        <v>8468</v>
      </c>
      <c r="E1036" s="80">
        <v>50496</v>
      </c>
      <c r="F1036" s="80">
        <v>50586</v>
      </c>
      <c r="G1036" s="1" t="s">
        <v>12498</v>
      </c>
      <c r="H1036" s="1">
        <f>+Temporalidad[[#This Row],[ID]]</f>
        <v>1025</v>
      </c>
    </row>
    <row r="1037" spans="1:8" hidden="1" x14ac:dyDescent="0.25">
      <c r="A1037">
        <v>1026</v>
      </c>
      <c r="B1037" t="s">
        <v>8578</v>
      </c>
      <c r="C1037" s="1" t="s">
        <v>8467</v>
      </c>
      <c r="D1037" s="1" t="s">
        <v>8468</v>
      </c>
      <c r="E1037" s="80">
        <v>50861</v>
      </c>
      <c r="F1037" s="80">
        <v>50951</v>
      </c>
      <c r="G1037" s="1" t="s">
        <v>12499</v>
      </c>
      <c r="H1037" s="1">
        <f>+Temporalidad[[#This Row],[ID]]</f>
        <v>1026</v>
      </c>
    </row>
    <row r="1038" spans="1:8" hidden="1" x14ac:dyDescent="0.25">
      <c r="A1038">
        <v>1027</v>
      </c>
      <c r="B1038" t="s">
        <v>8579</v>
      </c>
      <c r="C1038" s="1" t="s">
        <v>8467</v>
      </c>
      <c r="D1038" s="1" t="s">
        <v>8468</v>
      </c>
      <c r="E1038" s="80">
        <v>51227</v>
      </c>
      <c r="F1038" s="80">
        <v>51317</v>
      </c>
      <c r="G1038" s="1" t="s">
        <v>12500</v>
      </c>
      <c r="H1038" s="1">
        <f>+Temporalidad[[#This Row],[ID]]</f>
        <v>1027</v>
      </c>
    </row>
    <row r="1039" spans="1:8" hidden="1" x14ac:dyDescent="0.25">
      <c r="A1039">
        <v>1028</v>
      </c>
      <c r="B1039" t="s">
        <v>8580</v>
      </c>
      <c r="C1039" s="1" t="s">
        <v>8467</v>
      </c>
      <c r="D1039" s="1" t="s">
        <v>8468</v>
      </c>
      <c r="E1039" s="80">
        <v>51592</v>
      </c>
      <c r="F1039" s="80">
        <v>51682</v>
      </c>
      <c r="G1039" s="1" t="s">
        <v>12501</v>
      </c>
      <c r="H1039" s="1">
        <f>+Temporalidad[[#This Row],[ID]]</f>
        <v>1028</v>
      </c>
    </row>
    <row r="1040" spans="1:8" hidden="1" x14ac:dyDescent="0.25">
      <c r="A1040">
        <v>1029</v>
      </c>
      <c r="B1040" t="s">
        <v>8581</v>
      </c>
      <c r="C1040" s="1" t="s">
        <v>8467</v>
      </c>
      <c r="D1040" s="1" t="s">
        <v>8468</v>
      </c>
      <c r="E1040" s="80">
        <v>51957</v>
      </c>
      <c r="F1040" s="80">
        <v>52047</v>
      </c>
      <c r="G1040" s="1" t="s">
        <v>12502</v>
      </c>
      <c r="H1040" s="1">
        <f>+Temporalidad[[#This Row],[ID]]</f>
        <v>1029</v>
      </c>
    </row>
    <row r="1041" spans="1:8" hidden="1" x14ac:dyDescent="0.25">
      <c r="A1041">
        <v>1030</v>
      </c>
      <c r="B1041" t="s">
        <v>8582</v>
      </c>
      <c r="C1041" s="1" t="s">
        <v>8467</v>
      </c>
      <c r="D1041" s="1" t="s">
        <v>8468</v>
      </c>
      <c r="E1041" s="80">
        <v>52322</v>
      </c>
      <c r="F1041" s="80">
        <v>52412</v>
      </c>
      <c r="G1041" s="1" t="s">
        <v>12503</v>
      </c>
      <c r="H1041" s="1">
        <f>+Temporalidad[[#This Row],[ID]]</f>
        <v>1030</v>
      </c>
    </row>
    <row r="1042" spans="1:8" hidden="1" x14ac:dyDescent="0.25">
      <c r="A1042">
        <v>1031</v>
      </c>
      <c r="B1042" t="s">
        <v>8583</v>
      </c>
      <c r="C1042" s="1" t="s">
        <v>8467</v>
      </c>
      <c r="D1042" s="1" t="s">
        <v>8468</v>
      </c>
      <c r="E1042" s="80">
        <v>52688</v>
      </c>
      <c r="F1042" s="80">
        <v>52778</v>
      </c>
      <c r="G1042" s="1" t="s">
        <v>12504</v>
      </c>
      <c r="H1042" s="1">
        <f>+Temporalidad[[#This Row],[ID]]</f>
        <v>1031</v>
      </c>
    </row>
    <row r="1043" spans="1:8" hidden="1" x14ac:dyDescent="0.25">
      <c r="A1043">
        <v>1032</v>
      </c>
      <c r="B1043" t="s">
        <v>8584</v>
      </c>
      <c r="C1043" s="1" t="s">
        <v>8467</v>
      </c>
      <c r="D1043" s="1" t="s">
        <v>8468</v>
      </c>
      <c r="E1043" s="80">
        <v>53053</v>
      </c>
      <c r="F1043" s="80">
        <v>53143</v>
      </c>
      <c r="G1043" s="1" t="s">
        <v>12505</v>
      </c>
      <c r="H1043" s="1">
        <f>+Temporalidad[[#This Row],[ID]]</f>
        <v>1032</v>
      </c>
    </row>
    <row r="1044" spans="1:8" hidden="1" x14ac:dyDescent="0.25">
      <c r="A1044">
        <v>1033</v>
      </c>
      <c r="B1044" t="s">
        <v>8585</v>
      </c>
      <c r="C1044" s="1" t="s">
        <v>8467</v>
      </c>
      <c r="D1044" s="1" t="s">
        <v>8468</v>
      </c>
      <c r="E1044" s="80">
        <v>53418</v>
      </c>
      <c r="F1044" s="80">
        <v>53508</v>
      </c>
      <c r="G1044" s="1" t="s">
        <v>12506</v>
      </c>
      <c r="H1044" s="1">
        <f>+Temporalidad[[#This Row],[ID]]</f>
        <v>1033</v>
      </c>
    </row>
    <row r="1045" spans="1:8" hidden="1" x14ac:dyDescent="0.25">
      <c r="A1045">
        <v>1034</v>
      </c>
      <c r="B1045" t="s">
        <v>8586</v>
      </c>
      <c r="C1045" s="1" t="s">
        <v>8467</v>
      </c>
      <c r="D1045" s="1" t="s">
        <v>8468</v>
      </c>
      <c r="E1045" s="80">
        <v>53783</v>
      </c>
      <c r="F1045" s="80">
        <v>53873</v>
      </c>
      <c r="G1045" s="1" t="s">
        <v>12507</v>
      </c>
      <c r="H1045" s="1">
        <f>+Temporalidad[[#This Row],[ID]]</f>
        <v>1034</v>
      </c>
    </row>
    <row r="1046" spans="1:8" hidden="1" x14ac:dyDescent="0.25">
      <c r="A1046">
        <v>1035</v>
      </c>
      <c r="B1046" t="s">
        <v>8587</v>
      </c>
      <c r="C1046" s="1" t="s">
        <v>8467</v>
      </c>
      <c r="D1046" s="1" t="s">
        <v>8468</v>
      </c>
      <c r="E1046" s="80">
        <v>54149</v>
      </c>
      <c r="F1046" s="80">
        <v>54239</v>
      </c>
      <c r="G1046" s="1" t="s">
        <v>12508</v>
      </c>
      <c r="H1046" s="1">
        <f>+Temporalidad[[#This Row],[ID]]</f>
        <v>1035</v>
      </c>
    </row>
    <row r="1047" spans="1:8" hidden="1" x14ac:dyDescent="0.25">
      <c r="A1047">
        <v>1036</v>
      </c>
      <c r="B1047" t="s">
        <v>8588</v>
      </c>
      <c r="C1047" s="1" t="s">
        <v>8467</v>
      </c>
      <c r="D1047" s="1" t="s">
        <v>8468</v>
      </c>
      <c r="E1047" s="80">
        <v>54514</v>
      </c>
      <c r="F1047" s="80">
        <v>54604</v>
      </c>
      <c r="G1047" s="1" t="s">
        <v>12509</v>
      </c>
      <c r="H1047" s="1">
        <f>+Temporalidad[[#This Row],[ID]]</f>
        <v>1036</v>
      </c>
    </row>
    <row r="1048" spans="1:8" hidden="1" x14ac:dyDescent="0.25">
      <c r="A1048">
        <v>1037</v>
      </c>
      <c r="B1048" t="s">
        <v>8589</v>
      </c>
      <c r="C1048" s="1" t="s">
        <v>8467</v>
      </c>
      <c r="D1048" s="1" t="s">
        <v>8468</v>
      </c>
      <c r="E1048" s="80">
        <v>54879</v>
      </c>
      <c r="F1048" s="80">
        <v>54969</v>
      </c>
      <c r="G1048" s="1" t="s">
        <v>12510</v>
      </c>
      <c r="H1048" s="1">
        <f>+Temporalidad[[#This Row],[ID]]</f>
        <v>1037</v>
      </c>
    </row>
    <row r="1049" spans="1:8" hidden="1" x14ac:dyDescent="0.25">
      <c r="A1049">
        <v>1038</v>
      </c>
      <c r="B1049" t="s">
        <v>8590</v>
      </c>
      <c r="C1049" s="1" t="s">
        <v>8467</v>
      </c>
      <c r="D1049" s="1" t="s">
        <v>8468</v>
      </c>
      <c r="E1049" s="80">
        <v>33055</v>
      </c>
      <c r="F1049" s="80">
        <v>33146</v>
      </c>
      <c r="G1049" s="1" t="s">
        <v>12511</v>
      </c>
      <c r="H1049" s="1">
        <f>+Temporalidad[[#This Row],[ID]]</f>
        <v>1038</v>
      </c>
    </row>
    <row r="1050" spans="1:8" hidden="1" x14ac:dyDescent="0.25">
      <c r="A1050">
        <v>1039</v>
      </c>
      <c r="B1050" t="s">
        <v>8591</v>
      </c>
      <c r="C1050" s="1" t="s">
        <v>8467</v>
      </c>
      <c r="D1050" s="1" t="s">
        <v>8468</v>
      </c>
      <c r="E1050" s="80">
        <v>33420</v>
      </c>
      <c r="F1050" s="80">
        <v>33511</v>
      </c>
      <c r="G1050" s="1" t="s">
        <v>12512</v>
      </c>
      <c r="H1050" s="1">
        <f>+Temporalidad[[#This Row],[ID]]</f>
        <v>1039</v>
      </c>
    </row>
    <row r="1051" spans="1:8" hidden="1" x14ac:dyDescent="0.25">
      <c r="A1051">
        <v>1040</v>
      </c>
      <c r="B1051" t="s">
        <v>8592</v>
      </c>
      <c r="C1051" s="1" t="s">
        <v>8467</v>
      </c>
      <c r="D1051" s="1" t="s">
        <v>8468</v>
      </c>
      <c r="E1051" s="80">
        <v>33786</v>
      </c>
      <c r="F1051" s="80">
        <v>33877</v>
      </c>
      <c r="G1051" s="1" t="s">
        <v>12513</v>
      </c>
      <c r="H1051" s="1">
        <f>+Temporalidad[[#This Row],[ID]]</f>
        <v>1040</v>
      </c>
    </row>
    <row r="1052" spans="1:8" hidden="1" x14ac:dyDescent="0.25">
      <c r="A1052">
        <v>1041</v>
      </c>
      <c r="B1052" t="s">
        <v>8593</v>
      </c>
      <c r="C1052" s="1" t="s">
        <v>8467</v>
      </c>
      <c r="D1052" s="1" t="s">
        <v>8468</v>
      </c>
      <c r="E1052" s="80">
        <v>34151</v>
      </c>
      <c r="F1052" s="80">
        <v>34242</v>
      </c>
      <c r="G1052" s="1" t="s">
        <v>12514</v>
      </c>
      <c r="H1052" s="1">
        <f>+Temporalidad[[#This Row],[ID]]</f>
        <v>1041</v>
      </c>
    </row>
    <row r="1053" spans="1:8" hidden="1" x14ac:dyDescent="0.25">
      <c r="A1053">
        <v>1042</v>
      </c>
      <c r="B1053" t="s">
        <v>8594</v>
      </c>
      <c r="C1053" s="1" t="s">
        <v>8467</v>
      </c>
      <c r="D1053" s="1" t="s">
        <v>8468</v>
      </c>
      <c r="E1053" s="80">
        <v>34516</v>
      </c>
      <c r="F1053" s="80">
        <v>34607</v>
      </c>
      <c r="G1053" s="1" t="s">
        <v>12515</v>
      </c>
      <c r="H1053" s="1">
        <f>+Temporalidad[[#This Row],[ID]]</f>
        <v>1042</v>
      </c>
    </row>
    <row r="1054" spans="1:8" hidden="1" x14ac:dyDescent="0.25">
      <c r="A1054">
        <v>1043</v>
      </c>
      <c r="B1054" t="s">
        <v>8595</v>
      </c>
      <c r="C1054" s="1" t="s">
        <v>8467</v>
      </c>
      <c r="D1054" s="1" t="s">
        <v>8468</v>
      </c>
      <c r="E1054" s="80">
        <v>34881</v>
      </c>
      <c r="F1054" s="80">
        <v>34972</v>
      </c>
      <c r="G1054" s="1" t="s">
        <v>12516</v>
      </c>
      <c r="H1054" s="1">
        <f>+Temporalidad[[#This Row],[ID]]</f>
        <v>1043</v>
      </c>
    </row>
    <row r="1055" spans="1:8" hidden="1" x14ac:dyDescent="0.25">
      <c r="A1055">
        <v>1044</v>
      </c>
      <c r="B1055" t="s">
        <v>8596</v>
      </c>
      <c r="C1055" s="1" t="s">
        <v>8467</v>
      </c>
      <c r="D1055" s="1" t="s">
        <v>8468</v>
      </c>
      <c r="E1055" s="80">
        <v>35247</v>
      </c>
      <c r="F1055" s="80">
        <v>35338</v>
      </c>
      <c r="G1055" s="1" t="s">
        <v>12517</v>
      </c>
      <c r="H1055" s="1">
        <f>+Temporalidad[[#This Row],[ID]]</f>
        <v>1044</v>
      </c>
    </row>
    <row r="1056" spans="1:8" hidden="1" x14ac:dyDescent="0.25">
      <c r="A1056">
        <v>1045</v>
      </c>
      <c r="B1056" t="s">
        <v>8597</v>
      </c>
      <c r="C1056" s="1" t="s">
        <v>8467</v>
      </c>
      <c r="D1056" s="1" t="s">
        <v>8468</v>
      </c>
      <c r="E1056" s="80">
        <v>35612</v>
      </c>
      <c r="F1056" s="80">
        <v>35703</v>
      </c>
      <c r="G1056" s="1" t="s">
        <v>12518</v>
      </c>
      <c r="H1056" s="1">
        <f>+Temporalidad[[#This Row],[ID]]</f>
        <v>1045</v>
      </c>
    </row>
    <row r="1057" spans="1:8" hidden="1" x14ac:dyDescent="0.25">
      <c r="A1057">
        <v>1046</v>
      </c>
      <c r="B1057" t="s">
        <v>8598</v>
      </c>
      <c r="C1057" s="1" t="s">
        <v>8467</v>
      </c>
      <c r="D1057" s="1" t="s">
        <v>8468</v>
      </c>
      <c r="E1057" s="80">
        <v>35977</v>
      </c>
      <c r="F1057" s="80">
        <v>36068</v>
      </c>
      <c r="G1057" s="1" t="s">
        <v>12519</v>
      </c>
      <c r="H1057" s="1">
        <f>+Temporalidad[[#This Row],[ID]]</f>
        <v>1046</v>
      </c>
    </row>
    <row r="1058" spans="1:8" hidden="1" x14ac:dyDescent="0.25">
      <c r="A1058">
        <v>1047</v>
      </c>
      <c r="B1058" t="s">
        <v>8599</v>
      </c>
      <c r="C1058" s="1" t="s">
        <v>8467</v>
      </c>
      <c r="D1058" s="1" t="s">
        <v>8468</v>
      </c>
      <c r="E1058" s="80">
        <v>36342</v>
      </c>
      <c r="F1058" s="80">
        <v>36433</v>
      </c>
      <c r="G1058" s="1" t="s">
        <v>12520</v>
      </c>
      <c r="H1058" s="1">
        <f>+Temporalidad[[#This Row],[ID]]</f>
        <v>1047</v>
      </c>
    </row>
    <row r="1059" spans="1:8" hidden="1" x14ac:dyDescent="0.25">
      <c r="A1059">
        <v>1048</v>
      </c>
      <c r="B1059" t="s">
        <v>8600</v>
      </c>
      <c r="C1059" s="1" t="s">
        <v>8467</v>
      </c>
      <c r="D1059" s="1" t="s">
        <v>8468</v>
      </c>
      <c r="E1059" s="80">
        <v>36708</v>
      </c>
      <c r="F1059" s="80">
        <v>36799</v>
      </c>
      <c r="G1059" s="1" t="s">
        <v>12521</v>
      </c>
      <c r="H1059" s="1">
        <f>+Temporalidad[[#This Row],[ID]]</f>
        <v>1048</v>
      </c>
    </row>
    <row r="1060" spans="1:8" hidden="1" x14ac:dyDescent="0.25">
      <c r="A1060">
        <v>1049</v>
      </c>
      <c r="B1060" t="s">
        <v>8601</v>
      </c>
      <c r="C1060" s="1" t="s">
        <v>8467</v>
      </c>
      <c r="D1060" s="1" t="s">
        <v>8468</v>
      </c>
      <c r="E1060" s="80">
        <v>37073</v>
      </c>
      <c r="F1060" s="80">
        <v>37164</v>
      </c>
      <c r="G1060" s="1" t="s">
        <v>12522</v>
      </c>
      <c r="H1060" s="1">
        <f>+Temporalidad[[#This Row],[ID]]</f>
        <v>1049</v>
      </c>
    </row>
    <row r="1061" spans="1:8" hidden="1" x14ac:dyDescent="0.25">
      <c r="A1061">
        <v>1050</v>
      </c>
      <c r="B1061" t="s">
        <v>8602</v>
      </c>
      <c r="C1061" s="1" t="s">
        <v>8467</v>
      </c>
      <c r="D1061" s="1" t="s">
        <v>8468</v>
      </c>
      <c r="E1061" s="80">
        <v>37438</v>
      </c>
      <c r="F1061" s="80">
        <v>37529</v>
      </c>
      <c r="G1061" s="1" t="s">
        <v>12523</v>
      </c>
      <c r="H1061" s="1">
        <f>+Temporalidad[[#This Row],[ID]]</f>
        <v>1050</v>
      </c>
    </row>
    <row r="1062" spans="1:8" hidden="1" x14ac:dyDescent="0.25">
      <c r="A1062">
        <v>1051</v>
      </c>
      <c r="B1062" t="s">
        <v>8603</v>
      </c>
      <c r="C1062" s="1" t="s">
        <v>8467</v>
      </c>
      <c r="D1062" s="1" t="s">
        <v>8468</v>
      </c>
      <c r="E1062" s="80">
        <v>37803</v>
      </c>
      <c r="F1062" s="80">
        <v>37894</v>
      </c>
      <c r="G1062" s="1" t="s">
        <v>12524</v>
      </c>
      <c r="H1062" s="1">
        <f>+Temporalidad[[#This Row],[ID]]</f>
        <v>1051</v>
      </c>
    </row>
    <row r="1063" spans="1:8" hidden="1" x14ac:dyDescent="0.25">
      <c r="A1063">
        <v>1052</v>
      </c>
      <c r="B1063" t="s">
        <v>8604</v>
      </c>
      <c r="C1063" s="1" t="s">
        <v>8467</v>
      </c>
      <c r="D1063" s="1" t="s">
        <v>8468</v>
      </c>
      <c r="E1063" s="80">
        <v>38169</v>
      </c>
      <c r="F1063" s="80">
        <v>38260</v>
      </c>
      <c r="G1063" s="1" t="s">
        <v>12525</v>
      </c>
      <c r="H1063" s="1">
        <f>+Temporalidad[[#This Row],[ID]]</f>
        <v>1052</v>
      </c>
    </row>
    <row r="1064" spans="1:8" hidden="1" x14ac:dyDescent="0.25">
      <c r="A1064">
        <v>1053</v>
      </c>
      <c r="B1064" t="s">
        <v>8605</v>
      </c>
      <c r="C1064" s="1" t="s">
        <v>8467</v>
      </c>
      <c r="D1064" s="1" t="s">
        <v>8468</v>
      </c>
      <c r="E1064" s="80">
        <v>38534</v>
      </c>
      <c r="F1064" s="80">
        <v>38625</v>
      </c>
      <c r="G1064" s="1" t="s">
        <v>12526</v>
      </c>
      <c r="H1064" s="1">
        <f>+Temporalidad[[#This Row],[ID]]</f>
        <v>1053</v>
      </c>
    </row>
    <row r="1065" spans="1:8" hidden="1" x14ac:dyDescent="0.25">
      <c r="A1065">
        <v>1054</v>
      </c>
      <c r="B1065" t="s">
        <v>8606</v>
      </c>
      <c r="C1065" s="1" t="s">
        <v>8467</v>
      </c>
      <c r="D1065" s="1" t="s">
        <v>8468</v>
      </c>
      <c r="E1065" s="80">
        <v>38899</v>
      </c>
      <c r="F1065" s="80">
        <v>38990</v>
      </c>
      <c r="G1065" s="1" t="s">
        <v>12527</v>
      </c>
      <c r="H1065" s="1">
        <f>+Temporalidad[[#This Row],[ID]]</f>
        <v>1054</v>
      </c>
    </row>
    <row r="1066" spans="1:8" hidden="1" x14ac:dyDescent="0.25">
      <c r="A1066">
        <v>1055</v>
      </c>
      <c r="B1066" t="s">
        <v>8607</v>
      </c>
      <c r="C1066" s="1" t="s">
        <v>8467</v>
      </c>
      <c r="D1066" s="1" t="s">
        <v>8468</v>
      </c>
      <c r="E1066" s="80">
        <v>39264</v>
      </c>
      <c r="F1066" s="80">
        <v>39355</v>
      </c>
      <c r="G1066" s="1" t="s">
        <v>12528</v>
      </c>
      <c r="H1066" s="1">
        <f>+Temporalidad[[#This Row],[ID]]</f>
        <v>1055</v>
      </c>
    </row>
    <row r="1067" spans="1:8" hidden="1" x14ac:dyDescent="0.25">
      <c r="A1067">
        <v>1056</v>
      </c>
      <c r="B1067" t="s">
        <v>8608</v>
      </c>
      <c r="C1067" s="1" t="s">
        <v>8467</v>
      </c>
      <c r="D1067" s="1" t="s">
        <v>8468</v>
      </c>
      <c r="E1067" s="80">
        <v>39630</v>
      </c>
      <c r="F1067" s="80">
        <v>39721</v>
      </c>
      <c r="G1067" s="1" t="s">
        <v>12529</v>
      </c>
      <c r="H1067" s="1">
        <f>+Temporalidad[[#This Row],[ID]]</f>
        <v>1056</v>
      </c>
    </row>
    <row r="1068" spans="1:8" hidden="1" x14ac:dyDescent="0.25">
      <c r="A1068">
        <v>1057</v>
      </c>
      <c r="B1068" t="s">
        <v>8609</v>
      </c>
      <c r="C1068" s="1" t="s">
        <v>8467</v>
      </c>
      <c r="D1068" s="1" t="s">
        <v>8468</v>
      </c>
      <c r="E1068" s="80">
        <v>39995</v>
      </c>
      <c r="F1068" s="80">
        <v>40086</v>
      </c>
      <c r="G1068" s="1" t="s">
        <v>12530</v>
      </c>
      <c r="H1068" s="1">
        <f>+Temporalidad[[#This Row],[ID]]</f>
        <v>1057</v>
      </c>
    </row>
    <row r="1069" spans="1:8" hidden="1" x14ac:dyDescent="0.25">
      <c r="A1069">
        <v>1058</v>
      </c>
      <c r="B1069" t="s">
        <v>8610</v>
      </c>
      <c r="C1069" s="1" t="s">
        <v>8467</v>
      </c>
      <c r="D1069" s="1" t="s">
        <v>8468</v>
      </c>
      <c r="E1069" s="80">
        <v>40360</v>
      </c>
      <c r="F1069" s="80">
        <v>40451</v>
      </c>
      <c r="G1069" s="1" t="s">
        <v>12531</v>
      </c>
      <c r="H1069" s="1">
        <f>+Temporalidad[[#This Row],[ID]]</f>
        <v>1058</v>
      </c>
    </row>
    <row r="1070" spans="1:8" hidden="1" x14ac:dyDescent="0.25">
      <c r="A1070">
        <v>1059</v>
      </c>
      <c r="B1070" t="s">
        <v>8611</v>
      </c>
      <c r="C1070" s="1" t="s">
        <v>8467</v>
      </c>
      <c r="D1070" s="1" t="s">
        <v>8468</v>
      </c>
      <c r="E1070" s="80">
        <v>40725</v>
      </c>
      <c r="F1070" s="80">
        <v>40816</v>
      </c>
      <c r="G1070" s="1" t="s">
        <v>12532</v>
      </c>
      <c r="H1070" s="1">
        <f>+Temporalidad[[#This Row],[ID]]</f>
        <v>1059</v>
      </c>
    </row>
    <row r="1071" spans="1:8" hidden="1" x14ac:dyDescent="0.25">
      <c r="A1071">
        <v>1060</v>
      </c>
      <c r="B1071" t="s">
        <v>8612</v>
      </c>
      <c r="C1071" s="1" t="s">
        <v>8467</v>
      </c>
      <c r="D1071" s="1" t="s">
        <v>8468</v>
      </c>
      <c r="E1071" s="80">
        <v>41091</v>
      </c>
      <c r="F1071" s="80">
        <v>41182</v>
      </c>
      <c r="G1071" s="1" t="s">
        <v>12533</v>
      </c>
      <c r="H1071" s="1">
        <f>+Temporalidad[[#This Row],[ID]]</f>
        <v>1060</v>
      </c>
    </row>
    <row r="1072" spans="1:8" hidden="1" x14ac:dyDescent="0.25">
      <c r="A1072">
        <v>1061</v>
      </c>
      <c r="B1072" t="s">
        <v>8613</v>
      </c>
      <c r="C1072" s="1" t="s">
        <v>8467</v>
      </c>
      <c r="D1072" s="1" t="s">
        <v>8468</v>
      </c>
      <c r="E1072" s="80">
        <v>41456</v>
      </c>
      <c r="F1072" s="80">
        <v>41547</v>
      </c>
      <c r="G1072" s="1" t="s">
        <v>12534</v>
      </c>
      <c r="H1072" s="1">
        <f>+Temporalidad[[#This Row],[ID]]</f>
        <v>1061</v>
      </c>
    </row>
    <row r="1073" spans="1:8" hidden="1" x14ac:dyDescent="0.25">
      <c r="A1073">
        <v>1062</v>
      </c>
      <c r="B1073" t="s">
        <v>8614</v>
      </c>
      <c r="C1073" s="1" t="s">
        <v>8467</v>
      </c>
      <c r="D1073" s="1" t="s">
        <v>8468</v>
      </c>
      <c r="E1073" s="80">
        <v>41821</v>
      </c>
      <c r="F1073" s="80">
        <v>41912</v>
      </c>
      <c r="G1073" s="1" t="s">
        <v>12535</v>
      </c>
      <c r="H1073" s="1">
        <f>+Temporalidad[[#This Row],[ID]]</f>
        <v>1062</v>
      </c>
    </row>
    <row r="1074" spans="1:8" hidden="1" x14ac:dyDescent="0.25">
      <c r="A1074">
        <v>1063</v>
      </c>
      <c r="B1074" t="s">
        <v>8615</v>
      </c>
      <c r="C1074" s="1" t="s">
        <v>8467</v>
      </c>
      <c r="D1074" s="1" t="s">
        <v>8468</v>
      </c>
      <c r="E1074" s="80">
        <v>42186</v>
      </c>
      <c r="F1074" s="80">
        <v>42277</v>
      </c>
      <c r="G1074" s="1" t="s">
        <v>12536</v>
      </c>
      <c r="H1074" s="1">
        <f>+Temporalidad[[#This Row],[ID]]</f>
        <v>1063</v>
      </c>
    </row>
    <row r="1075" spans="1:8" hidden="1" x14ac:dyDescent="0.25">
      <c r="A1075">
        <v>1064</v>
      </c>
      <c r="B1075" t="s">
        <v>8616</v>
      </c>
      <c r="C1075" s="1" t="s">
        <v>8467</v>
      </c>
      <c r="D1075" s="1" t="s">
        <v>8468</v>
      </c>
      <c r="E1075" s="80">
        <v>42552</v>
      </c>
      <c r="F1075" s="80">
        <v>42643</v>
      </c>
      <c r="G1075" s="1" t="s">
        <v>12537</v>
      </c>
      <c r="H1075" s="1">
        <f>+Temporalidad[[#This Row],[ID]]</f>
        <v>1064</v>
      </c>
    </row>
    <row r="1076" spans="1:8" hidden="1" x14ac:dyDescent="0.25">
      <c r="A1076">
        <v>1065</v>
      </c>
      <c r="B1076" t="s">
        <v>8617</v>
      </c>
      <c r="C1076" s="1" t="s">
        <v>8467</v>
      </c>
      <c r="D1076" s="1" t="s">
        <v>8468</v>
      </c>
      <c r="E1076" s="80">
        <v>42917</v>
      </c>
      <c r="F1076" s="80">
        <v>43008</v>
      </c>
      <c r="G1076" s="1" t="s">
        <v>12538</v>
      </c>
      <c r="H1076" s="1">
        <f>+Temporalidad[[#This Row],[ID]]</f>
        <v>1065</v>
      </c>
    </row>
    <row r="1077" spans="1:8" hidden="1" x14ac:dyDescent="0.25">
      <c r="A1077">
        <v>1066</v>
      </c>
      <c r="B1077" t="s">
        <v>8618</v>
      </c>
      <c r="C1077" s="1" t="s">
        <v>8467</v>
      </c>
      <c r="D1077" s="1" t="s">
        <v>8468</v>
      </c>
      <c r="E1077" s="80">
        <v>43282</v>
      </c>
      <c r="F1077" s="80">
        <v>43373</v>
      </c>
      <c r="G1077" s="1" t="s">
        <v>12539</v>
      </c>
      <c r="H1077" s="1">
        <f>+Temporalidad[[#This Row],[ID]]</f>
        <v>1066</v>
      </c>
    </row>
    <row r="1078" spans="1:8" hidden="1" x14ac:dyDescent="0.25">
      <c r="A1078">
        <v>1067</v>
      </c>
      <c r="B1078" t="s">
        <v>8619</v>
      </c>
      <c r="C1078" s="1" t="s">
        <v>8467</v>
      </c>
      <c r="D1078" s="1" t="s">
        <v>8468</v>
      </c>
      <c r="E1078" s="80">
        <v>43647</v>
      </c>
      <c r="F1078" s="80">
        <v>43738</v>
      </c>
      <c r="G1078" s="1" t="s">
        <v>12540</v>
      </c>
      <c r="H1078" s="1">
        <f>+Temporalidad[[#This Row],[ID]]</f>
        <v>1067</v>
      </c>
    </row>
    <row r="1079" spans="1:8" hidden="1" x14ac:dyDescent="0.25">
      <c r="A1079">
        <v>1068</v>
      </c>
      <c r="B1079" t="s">
        <v>8620</v>
      </c>
      <c r="C1079" s="1" t="s">
        <v>8467</v>
      </c>
      <c r="D1079" s="1" t="s">
        <v>8468</v>
      </c>
      <c r="E1079" s="80">
        <v>44013</v>
      </c>
      <c r="F1079" s="80">
        <v>44104</v>
      </c>
      <c r="G1079" s="1" t="s">
        <v>12541</v>
      </c>
      <c r="H1079" s="1">
        <f>+Temporalidad[[#This Row],[ID]]</f>
        <v>1068</v>
      </c>
    </row>
    <row r="1080" spans="1:8" hidden="1" x14ac:dyDescent="0.25">
      <c r="A1080">
        <v>1069</v>
      </c>
      <c r="B1080" t="s">
        <v>8621</v>
      </c>
      <c r="C1080" s="1" t="s">
        <v>8467</v>
      </c>
      <c r="D1080" s="1" t="s">
        <v>8468</v>
      </c>
      <c r="E1080" s="80">
        <v>44378</v>
      </c>
      <c r="F1080" s="80">
        <v>44469</v>
      </c>
      <c r="G1080" s="1" t="s">
        <v>12542</v>
      </c>
      <c r="H1080" s="1">
        <f>+Temporalidad[[#This Row],[ID]]</f>
        <v>1069</v>
      </c>
    </row>
    <row r="1081" spans="1:8" hidden="1" x14ac:dyDescent="0.25">
      <c r="A1081">
        <v>1070</v>
      </c>
      <c r="B1081" t="s">
        <v>8622</v>
      </c>
      <c r="C1081" s="1" t="s">
        <v>8467</v>
      </c>
      <c r="D1081" s="1" t="s">
        <v>8468</v>
      </c>
      <c r="E1081" s="80">
        <v>44743</v>
      </c>
      <c r="F1081" s="80">
        <v>44834</v>
      </c>
      <c r="G1081" s="1" t="s">
        <v>12543</v>
      </c>
      <c r="H1081" s="1">
        <f>+Temporalidad[[#This Row],[ID]]</f>
        <v>1070</v>
      </c>
    </row>
    <row r="1082" spans="1:8" hidden="1" x14ac:dyDescent="0.25">
      <c r="A1082">
        <v>1071</v>
      </c>
      <c r="B1082" t="s">
        <v>8623</v>
      </c>
      <c r="C1082" s="1" t="s">
        <v>8467</v>
      </c>
      <c r="D1082" s="1" t="s">
        <v>8468</v>
      </c>
      <c r="E1082" s="80">
        <v>45108</v>
      </c>
      <c r="F1082" s="80">
        <v>45199</v>
      </c>
      <c r="G1082" s="1" t="s">
        <v>12544</v>
      </c>
      <c r="H1082" s="1">
        <f>+Temporalidad[[#This Row],[ID]]</f>
        <v>1071</v>
      </c>
    </row>
    <row r="1083" spans="1:8" hidden="1" x14ac:dyDescent="0.25">
      <c r="A1083">
        <v>1072</v>
      </c>
      <c r="B1083" t="s">
        <v>8624</v>
      </c>
      <c r="C1083" s="1" t="s">
        <v>8467</v>
      </c>
      <c r="D1083" s="1" t="s">
        <v>8468</v>
      </c>
      <c r="E1083" s="80">
        <v>45474</v>
      </c>
      <c r="F1083" s="80">
        <v>45565</v>
      </c>
      <c r="G1083" s="1" t="s">
        <v>12545</v>
      </c>
      <c r="H1083" s="1">
        <f>+Temporalidad[[#This Row],[ID]]</f>
        <v>1072</v>
      </c>
    </row>
    <row r="1084" spans="1:8" hidden="1" x14ac:dyDescent="0.25">
      <c r="A1084">
        <v>1073</v>
      </c>
      <c r="B1084" t="s">
        <v>8625</v>
      </c>
      <c r="C1084" s="1" t="s">
        <v>8467</v>
      </c>
      <c r="D1084" s="1" t="s">
        <v>8468</v>
      </c>
      <c r="E1084" s="80">
        <v>45839</v>
      </c>
      <c r="F1084" s="80">
        <v>45930</v>
      </c>
      <c r="G1084" s="1" t="s">
        <v>12546</v>
      </c>
      <c r="H1084" s="1">
        <f>+Temporalidad[[#This Row],[ID]]</f>
        <v>1073</v>
      </c>
    </row>
    <row r="1085" spans="1:8" hidden="1" x14ac:dyDescent="0.25">
      <c r="A1085">
        <v>1074</v>
      </c>
      <c r="B1085" t="s">
        <v>8626</v>
      </c>
      <c r="C1085" s="1" t="s">
        <v>8467</v>
      </c>
      <c r="D1085" s="1" t="s">
        <v>8468</v>
      </c>
      <c r="E1085" s="80">
        <v>46204</v>
      </c>
      <c r="F1085" s="80">
        <v>46295</v>
      </c>
      <c r="G1085" s="1" t="s">
        <v>12547</v>
      </c>
      <c r="H1085" s="1">
        <f>+Temporalidad[[#This Row],[ID]]</f>
        <v>1074</v>
      </c>
    </row>
    <row r="1086" spans="1:8" hidden="1" x14ac:dyDescent="0.25">
      <c r="A1086">
        <v>1075</v>
      </c>
      <c r="B1086" t="s">
        <v>8627</v>
      </c>
      <c r="C1086" s="1" t="s">
        <v>8467</v>
      </c>
      <c r="D1086" s="1" t="s">
        <v>8468</v>
      </c>
      <c r="E1086" s="80">
        <v>46569</v>
      </c>
      <c r="F1086" s="80">
        <v>46660</v>
      </c>
      <c r="G1086" s="1" t="s">
        <v>12548</v>
      </c>
      <c r="H1086" s="1">
        <f>+Temporalidad[[#This Row],[ID]]</f>
        <v>1075</v>
      </c>
    </row>
    <row r="1087" spans="1:8" hidden="1" x14ac:dyDescent="0.25">
      <c r="A1087">
        <v>1076</v>
      </c>
      <c r="B1087" t="s">
        <v>8628</v>
      </c>
      <c r="C1087" s="1" t="s">
        <v>8467</v>
      </c>
      <c r="D1087" s="1" t="s">
        <v>8468</v>
      </c>
      <c r="E1087" s="80">
        <v>46935</v>
      </c>
      <c r="F1087" s="80">
        <v>47026</v>
      </c>
      <c r="G1087" s="1" t="s">
        <v>12549</v>
      </c>
      <c r="H1087" s="1">
        <f>+Temporalidad[[#This Row],[ID]]</f>
        <v>1076</v>
      </c>
    </row>
    <row r="1088" spans="1:8" hidden="1" x14ac:dyDescent="0.25">
      <c r="A1088">
        <v>1077</v>
      </c>
      <c r="B1088" t="s">
        <v>8629</v>
      </c>
      <c r="C1088" s="1" t="s">
        <v>8467</v>
      </c>
      <c r="D1088" s="1" t="s">
        <v>8468</v>
      </c>
      <c r="E1088" s="80">
        <v>47300</v>
      </c>
      <c r="F1088" s="80">
        <v>47391</v>
      </c>
      <c r="G1088" s="1" t="s">
        <v>12550</v>
      </c>
      <c r="H1088" s="1">
        <f>+Temporalidad[[#This Row],[ID]]</f>
        <v>1077</v>
      </c>
    </row>
    <row r="1089" spans="1:8" hidden="1" x14ac:dyDescent="0.25">
      <c r="A1089">
        <v>1078</v>
      </c>
      <c r="B1089" t="s">
        <v>8630</v>
      </c>
      <c r="C1089" s="1" t="s">
        <v>8467</v>
      </c>
      <c r="D1089" s="1" t="s">
        <v>8468</v>
      </c>
      <c r="E1089" s="80">
        <v>47665</v>
      </c>
      <c r="F1089" s="80">
        <v>47756</v>
      </c>
      <c r="G1089" s="1" t="s">
        <v>12551</v>
      </c>
      <c r="H1089" s="1">
        <f>+Temporalidad[[#This Row],[ID]]</f>
        <v>1078</v>
      </c>
    </row>
    <row r="1090" spans="1:8" hidden="1" x14ac:dyDescent="0.25">
      <c r="A1090">
        <v>1079</v>
      </c>
      <c r="B1090" t="s">
        <v>8631</v>
      </c>
      <c r="C1090" s="1" t="s">
        <v>8467</v>
      </c>
      <c r="D1090" s="1" t="s">
        <v>8468</v>
      </c>
      <c r="E1090" s="80">
        <v>48030</v>
      </c>
      <c r="F1090" s="80">
        <v>48121</v>
      </c>
      <c r="G1090" s="1" t="s">
        <v>12552</v>
      </c>
      <c r="H1090" s="1">
        <f>+Temporalidad[[#This Row],[ID]]</f>
        <v>1079</v>
      </c>
    </row>
    <row r="1091" spans="1:8" hidden="1" x14ac:dyDescent="0.25">
      <c r="A1091">
        <v>1080</v>
      </c>
      <c r="B1091" t="s">
        <v>8632</v>
      </c>
      <c r="C1091" s="1" t="s">
        <v>8467</v>
      </c>
      <c r="D1091" s="1" t="s">
        <v>8468</v>
      </c>
      <c r="E1091" s="80">
        <v>48396</v>
      </c>
      <c r="F1091" s="80">
        <v>48487</v>
      </c>
      <c r="G1091" s="1" t="s">
        <v>12553</v>
      </c>
      <c r="H1091" s="1">
        <f>+Temporalidad[[#This Row],[ID]]</f>
        <v>1080</v>
      </c>
    </row>
    <row r="1092" spans="1:8" hidden="1" x14ac:dyDescent="0.25">
      <c r="A1092">
        <v>1081</v>
      </c>
      <c r="B1092" t="s">
        <v>8633</v>
      </c>
      <c r="C1092" s="1" t="s">
        <v>8467</v>
      </c>
      <c r="D1092" s="1" t="s">
        <v>8468</v>
      </c>
      <c r="E1092" s="80">
        <v>48761</v>
      </c>
      <c r="F1092" s="80">
        <v>48852</v>
      </c>
      <c r="G1092" s="1" t="s">
        <v>12554</v>
      </c>
      <c r="H1092" s="1">
        <f>+Temporalidad[[#This Row],[ID]]</f>
        <v>1081</v>
      </c>
    </row>
    <row r="1093" spans="1:8" hidden="1" x14ac:dyDescent="0.25">
      <c r="A1093">
        <v>1082</v>
      </c>
      <c r="B1093" t="s">
        <v>8634</v>
      </c>
      <c r="C1093" s="1" t="s">
        <v>8467</v>
      </c>
      <c r="D1093" s="1" t="s">
        <v>8468</v>
      </c>
      <c r="E1093" s="80">
        <v>49126</v>
      </c>
      <c r="F1093" s="80">
        <v>49217</v>
      </c>
      <c r="G1093" s="1" t="s">
        <v>12555</v>
      </c>
      <c r="H1093" s="1">
        <f>+Temporalidad[[#This Row],[ID]]</f>
        <v>1082</v>
      </c>
    </row>
    <row r="1094" spans="1:8" hidden="1" x14ac:dyDescent="0.25">
      <c r="A1094">
        <v>1083</v>
      </c>
      <c r="B1094" t="s">
        <v>8635</v>
      </c>
      <c r="C1094" s="1" t="s">
        <v>8467</v>
      </c>
      <c r="D1094" s="1" t="s">
        <v>8468</v>
      </c>
      <c r="E1094" s="80">
        <v>49491</v>
      </c>
      <c r="F1094" s="80">
        <v>49582</v>
      </c>
      <c r="G1094" s="1" t="s">
        <v>12556</v>
      </c>
      <c r="H1094" s="1">
        <f>+Temporalidad[[#This Row],[ID]]</f>
        <v>1083</v>
      </c>
    </row>
    <row r="1095" spans="1:8" hidden="1" x14ac:dyDescent="0.25">
      <c r="A1095">
        <v>1084</v>
      </c>
      <c r="B1095" t="s">
        <v>8636</v>
      </c>
      <c r="C1095" s="1" t="s">
        <v>8467</v>
      </c>
      <c r="D1095" s="1" t="s">
        <v>8468</v>
      </c>
      <c r="E1095" s="80">
        <v>49857</v>
      </c>
      <c r="F1095" s="80">
        <v>49948</v>
      </c>
      <c r="G1095" s="1" t="s">
        <v>12557</v>
      </c>
      <c r="H1095" s="1">
        <f>+Temporalidad[[#This Row],[ID]]</f>
        <v>1084</v>
      </c>
    </row>
    <row r="1096" spans="1:8" hidden="1" x14ac:dyDescent="0.25">
      <c r="A1096">
        <v>1085</v>
      </c>
      <c r="B1096" t="s">
        <v>8637</v>
      </c>
      <c r="C1096" s="1" t="s">
        <v>8467</v>
      </c>
      <c r="D1096" s="1" t="s">
        <v>8468</v>
      </c>
      <c r="E1096" s="80">
        <v>50222</v>
      </c>
      <c r="F1096" s="80">
        <v>50313</v>
      </c>
      <c r="G1096" s="1" t="s">
        <v>12558</v>
      </c>
      <c r="H1096" s="1">
        <f>+Temporalidad[[#This Row],[ID]]</f>
        <v>1085</v>
      </c>
    </row>
    <row r="1097" spans="1:8" hidden="1" x14ac:dyDescent="0.25">
      <c r="A1097">
        <v>1086</v>
      </c>
      <c r="B1097" t="s">
        <v>8638</v>
      </c>
      <c r="C1097" s="1" t="s">
        <v>8467</v>
      </c>
      <c r="D1097" s="1" t="s">
        <v>8468</v>
      </c>
      <c r="E1097" s="80">
        <v>50587</v>
      </c>
      <c r="F1097" s="80">
        <v>50678</v>
      </c>
      <c r="G1097" s="1" t="s">
        <v>12559</v>
      </c>
      <c r="H1097" s="1">
        <f>+Temporalidad[[#This Row],[ID]]</f>
        <v>1086</v>
      </c>
    </row>
    <row r="1098" spans="1:8" hidden="1" x14ac:dyDescent="0.25">
      <c r="A1098">
        <v>1087</v>
      </c>
      <c r="B1098" t="s">
        <v>8639</v>
      </c>
      <c r="C1098" s="1" t="s">
        <v>8467</v>
      </c>
      <c r="D1098" s="1" t="s">
        <v>8468</v>
      </c>
      <c r="E1098" s="80">
        <v>50952</v>
      </c>
      <c r="F1098" s="80">
        <v>51043</v>
      </c>
      <c r="G1098" s="1" t="s">
        <v>12560</v>
      </c>
      <c r="H1098" s="1">
        <f>+Temporalidad[[#This Row],[ID]]</f>
        <v>1087</v>
      </c>
    </row>
    <row r="1099" spans="1:8" hidden="1" x14ac:dyDescent="0.25">
      <c r="A1099">
        <v>1088</v>
      </c>
      <c r="B1099" t="s">
        <v>8640</v>
      </c>
      <c r="C1099" s="1" t="s">
        <v>8467</v>
      </c>
      <c r="D1099" s="1" t="s">
        <v>8468</v>
      </c>
      <c r="E1099" s="80">
        <v>51318</v>
      </c>
      <c r="F1099" s="80">
        <v>51409</v>
      </c>
      <c r="G1099" s="1" t="s">
        <v>12561</v>
      </c>
      <c r="H1099" s="1">
        <f>+Temporalidad[[#This Row],[ID]]</f>
        <v>1088</v>
      </c>
    </row>
    <row r="1100" spans="1:8" hidden="1" x14ac:dyDescent="0.25">
      <c r="A1100">
        <v>1089</v>
      </c>
      <c r="B1100" t="s">
        <v>8641</v>
      </c>
      <c r="C1100" s="1" t="s">
        <v>8467</v>
      </c>
      <c r="D1100" s="1" t="s">
        <v>8468</v>
      </c>
      <c r="E1100" s="80">
        <v>51683</v>
      </c>
      <c r="F1100" s="80">
        <v>51774</v>
      </c>
      <c r="G1100" s="1" t="s">
        <v>12562</v>
      </c>
      <c r="H1100" s="1">
        <f>+Temporalidad[[#This Row],[ID]]</f>
        <v>1089</v>
      </c>
    </row>
    <row r="1101" spans="1:8" hidden="1" x14ac:dyDescent="0.25">
      <c r="A1101">
        <v>1090</v>
      </c>
      <c r="B1101" t="s">
        <v>8642</v>
      </c>
      <c r="C1101" s="1" t="s">
        <v>8467</v>
      </c>
      <c r="D1101" s="1" t="s">
        <v>8468</v>
      </c>
      <c r="E1101" s="80">
        <v>52048</v>
      </c>
      <c r="F1101" s="80">
        <v>52139</v>
      </c>
      <c r="G1101" s="1" t="s">
        <v>12563</v>
      </c>
      <c r="H1101" s="1">
        <f>+Temporalidad[[#This Row],[ID]]</f>
        <v>1090</v>
      </c>
    </row>
    <row r="1102" spans="1:8" hidden="1" x14ac:dyDescent="0.25">
      <c r="A1102">
        <v>1091</v>
      </c>
      <c r="B1102" t="s">
        <v>8643</v>
      </c>
      <c r="C1102" s="1" t="s">
        <v>8467</v>
      </c>
      <c r="D1102" s="1" t="s">
        <v>8468</v>
      </c>
      <c r="E1102" s="80">
        <v>52413</v>
      </c>
      <c r="F1102" s="80">
        <v>52504</v>
      </c>
      <c r="G1102" s="1" t="s">
        <v>12564</v>
      </c>
      <c r="H1102" s="1">
        <f>+Temporalidad[[#This Row],[ID]]</f>
        <v>1091</v>
      </c>
    </row>
    <row r="1103" spans="1:8" hidden="1" x14ac:dyDescent="0.25">
      <c r="A1103">
        <v>1092</v>
      </c>
      <c r="B1103" t="s">
        <v>8644</v>
      </c>
      <c r="C1103" s="1" t="s">
        <v>8467</v>
      </c>
      <c r="D1103" s="1" t="s">
        <v>8468</v>
      </c>
      <c r="E1103" s="80">
        <v>52779</v>
      </c>
      <c r="F1103" s="80">
        <v>52870</v>
      </c>
      <c r="G1103" s="1" t="s">
        <v>12565</v>
      </c>
      <c r="H1103" s="1">
        <f>+Temporalidad[[#This Row],[ID]]</f>
        <v>1092</v>
      </c>
    </row>
    <row r="1104" spans="1:8" hidden="1" x14ac:dyDescent="0.25">
      <c r="A1104">
        <v>1093</v>
      </c>
      <c r="B1104" t="s">
        <v>8645</v>
      </c>
      <c r="C1104" s="1" t="s">
        <v>8467</v>
      </c>
      <c r="D1104" s="1" t="s">
        <v>8468</v>
      </c>
      <c r="E1104" s="80">
        <v>53144</v>
      </c>
      <c r="F1104" s="80">
        <v>53235</v>
      </c>
      <c r="G1104" s="1" t="s">
        <v>12566</v>
      </c>
      <c r="H1104" s="1">
        <f>+Temporalidad[[#This Row],[ID]]</f>
        <v>1093</v>
      </c>
    </row>
    <row r="1105" spans="1:8" hidden="1" x14ac:dyDescent="0.25">
      <c r="A1105">
        <v>1094</v>
      </c>
      <c r="B1105" t="s">
        <v>8646</v>
      </c>
      <c r="C1105" s="1" t="s">
        <v>8467</v>
      </c>
      <c r="D1105" s="1" t="s">
        <v>8468</v>
      </c>
      <c r="E1105" s="80">
        <v>53509</v>
      </c>
      <c r="F1105" s="80">
        <v>53600</v>
      </c>
      <c r="G1105" s="1" t="s">
        <v>12567</v>
      </c>
      <c r="H1105" s="1">
        <f>+Temporalidad[[#This Row],[ID]]</f>
        <v>1094</v>
      </c>
    </row>
    <row r="1106" spans="1:8" hidden="1" x14ac:dyDescent="0.25">
      <c r="A1106">
        <v>1095</v>
      </c>
      <c r="B1106" t="s">
        <v>8647</v>
      </c>
      <c r="C1106" s="1" t="s">
        <v>8467</v>
      </c>
      <c r="D1106" s="1" t="s">
        <v>8468</v>
      </c>
      <c r="E1106" s="80">
        <v>53874</v>
      </c>
      <c r="F1106" s="80">
        <v>53965</v>
      </c>
      <c r="G1106" s="1" t="s">
        <v>12568</v>
      </c>
      <c r="H1106" s="1">
        <f>+Temporalidad[[#This Row],[ID]]</f>
        <v>1095</v>
      </c>
    </row>
    <row r="1107" spans="1:8" hidden="1" x14ac:dyDescent="0.25">
      <c r="A1107">
        <v>1096</v>
      </c>
      <c r="B1107" t="s">
        <v>8648</v>
      </c>
      <c r="C1107" s="1" t="s">
        <v>8467</v>
      </c>
      <c r="D1107" s="1" t="s">
        <v>8468</v>
      </c>
      <c r="E1107" s="80">
        <v>54240</v>
      </c>
      <c r="F1107" s="80">
        <v>54331</v>
      </c>
      <c r="G1107" s="1" t="s">
        <v>12569</v>
      </c>
      <c r="H1107" s="1">
        <f>+Temporalidad[[#This Row],[ID]]</f>
        <v>1096</v>
      </c>
    </row>
    <row r="1108" spans="1:8" hidden="1" x14ac:dyDescent="0.25">
      <c r="A1108">
        <v>1097</v>
      </c>
      <c r="B1108" t="s">
        <v>8649</v>
      </c>
      <c r="C1108" s="1" t="s">
        <v>8467</v>
      </c>
      <c r="D1108" s="1" t="s">
        <v>8468</v>
      </c>
      <c r="E1108" s="80">
        <v>54605</v>
      </c>
      <c r="F1108" s="80">
        <v>54696</v>
      </c>
      <c r="G1108" s="1" t="s">
        <v>12570</v>
      </c>
      <c r="H1108" s="1">
        <f>+Temporalidad[[#This Row],[ID]]</f>
        <v>1097</v>
      </c>
    </row>
    <row r="1109" spans="1:8" hidden="1" x14ac:dyDescent="0.25">
      <c r="A1109">
        <v>1098</v>
      </c>
      <c r="B1109" t="s">
        <v>8650</v>
      </c>
      <c r="C1109" s="1" t="s">
        <v>8467</v>
      </c>
      <c r="D1109" s="1" t="s">
        <v>8468</v>
      </c>
      <c r="E1109" s="80">
        <v>54970</v>
      </c>
      <c r="F1109" s="80">
        <v>55061</v>
      </c>
      <c r="G1109" s="1" t="s">
        <v>12571</v>
      </c>
      <c r="H1109" s="1">
        <f>+Temporalidad[[#This Row],[ID]]</f>
        <v>1098</v>
      </c>
    </row>
    <row r="1110" spans="1:8" hidden="1" x14ac:dyDescent="0.25">
      <c r="A1110">
        <v>1099</v>
      </c>
      <c r="B1110" t="s">
        <v>8651</v>
      </c>
      <c r="C1110" s="1" t="s">
        <v>8467</v>
      </c>
      <c r="D1110" s="1" t="s">
        <v>8468</v>
      </c>
      <c r="E1110" s="80">
        <v>33147</v>
      </c>
      <c r="F1110" s="80">
        <v>33238</v>
      </c>
      <c r="G1110" s="1" t="s">
        <v>12572</v>
      </c>
      <c r="H1110" s="1">
        <f>+Temporalidad[[#This Row],[ID]]</f>
        <v>1099</v>
      </c>
    </row>
    <row r="1111" spans="1:8" hidden="1" x14ac:dyDescent="0.25">
      <c r="A1111">
        <v>1100</v>
      </c>
      <c r="B1111" t="s">
        <v>8652</v>
      </c>
      <c r="C1111" s="1" t="s">
        <v>8467</v>
      </c>
      <c r="D1111" s="1" t="s">
        <v>8468</v>
      </c>
      <c r="E1111" s="80">
        <v>33512</v>
      </c>
      <c r="F1111" s="80">
        <v>33603</v>
      </c>
      <c r="G1111" s="1" t="s">
        <v>12573</v>
      </c>
      <c r="H1111" s="1">
        <f>+Temporalidad[[#This Row],[ID]]</f>
        <v>1100</v>
      </c>
    </row>
    <row r="1112" spans="1:8" hidden="1" x14ac:dyDescent="0.25">
      <c r="A1112">
        <v>1101</v>
      </c>
      <c r="B1112" t="s">
        <v>8653</v>
      </c>
      <c r="C1112" s="1" t="s">
        <v>8467</v>
      </c>
      <c r="D1112" s="1" t="s">
        <v>8468</v>
      </c>
      <c r="E1112" s="80">
        <v>33878</v>
      </c>
      <c r="F1112" s="80">
        <v>33969</v>
      </c>
      <c r="G1112" s="1" t="s">
        <v>12574</v>
      </c>
      <c r="H1112" s="1">
        <f>+Temporalidad[[#This Row],[ID]]</f>
        <v>1101</v>
      </c>
    </row>
    <row r="1113" spans="1:8" hidden="1" x14ac:dyDescent="0.25">
      <c r="A1113">
        <v>1102</v>
      </c>
      <c r="B1113" t="s">
        <v>8654</v>
      </c>
      <c r="C1113" s="1" t="s">
        <v>8467</v>
      </c>
      <c r="D1113" s="1" t="s">
        <v>8468</v>
      </c>
      <c r="E1113" s="80">
        <v>34243</v>
      </c>
      <c r="F1113" s="80">
        <v>34334</v>
      </c>
      <c r="G1113" s="1" t="s">
        <v>12575</v>
      </c>
      <c r="H1113" s="1">
        <f>+Temporalidad[[#This Row],[ID]]</f>
        <v>1102</v>
      </c>
    </row>
    <row r="1114" spans="1:8" hidden="1" x14ac:dyDescent="0.25">
      <c r="A1114">
        <v>1103</v>
      </c>
      <c r="B1114" t="s">
        <v>8655</v>
      </c>
      <c r="C1114" s="1" t="s">
        <v>8467</v>
      </c>
      <c r="D1114" s="1" t="s">
        <v>8468</v>
      </c>
      <c r="E1114" s="80">
        <v>34608</v>
      </c>
      <c r="F1114" s="80">
        <v>34699</v>
      </c>
      <c r="G1114" s="1" t="s">
        <v>12576</v>
      </c>
      <c r="H1114" s="1">
        <f>+Temporalidad[[#This Row],[ID]]</f>
        <v>1103</v>
      </c>
    </row>
    <row r="1115" spans="1:8" hidden="1" x14ac:dyDescent="0.25">
      <c r="A1115">
        <v>1104</v>
      </c>
      <c r="B1115" t="s">
        <v>8656</v>
      </c>
      <c r="C1115" s="1" t="s">
        <v>8467</v>
      </c>
      <c r="D1115" s="1" t="s">
        <v>8468</v>
      </c>
      <c r="E1115" s="80">
        <v>34973</v>
      </c>
      <c r="F1115" s="80">
        <v>35064</v>
      </c>
      <c r="G1115" s="1" t="s">
        <v>12577</v>
      </c>
      <c r="H1115" s="1">
        <f>+Temporalidad[[#This Row],[ID]]</f>
        <v>1104</v>
      </c>
    </row>
    <row r="1116" spans="1:8" hidden="1" x14ac:dyDescent="0.25">
      <c r="A1116">
        <v>1105</v>
      </c>
      <c r="B1116" t="s">
        <v>8657</v>
      </c>
      <c r="C1116" s="1" t="s">
        <v>8467</v>
      </c>
      <c r="D1116" s="1" t="s">
        <v>8468</v>
      </c>
      <c r="E1116" s="80">
        <v>35339</v>
      </c>
      <c r="F1116" s="80">
        <v>35430</v>
      </c>
      <c r="G1116" s="1" t="s">
        <v>12578</v>
      </c>
      <c r="H1116" s="1">
        <f>+Temporalidad[[#This Row],[ID]]</f>
        <v>1105</v>
      </c>
    </row>
    <row r="1117" spans="1:8" hidden="1" x14ac:dyDescent="0.25">
      <c r="A1117">
        <v>1106</v>
      </c>
      <c r="B1117" t="s">
        <v>8658</v>
      </c>
      <c r="C1117" s="1" t="s">
        <v>8467</v>
      </c>
      <c r="D1117" s="1" t="s">
        <v>8468</v>
      </c>
      <c r="E1117" s="80">
        <v>35704</v>
      </c>
      <c r="F1117" s="80">
        <v>35795</v>
      </c>
      <c r="G1117" s="1" t="s">
        <v>12579</v>
      </c>
      <c r="H1117" s="1">
        <f>+Temporalidad[[#This Row],[ID]]</f>
        <v>1106</v>
      </c>
    </row>
    <row r="1118" spans="1:8" hidden="1" x14ac:dyDescent="0.25">
      <c r="A1118">
        <v>1107</v>
      </c>
      <c r="B1118" t="s">
        <v>8659</v>
      </c>
      <c r="C1118" s="1" t="s">
        <v>8467</v>
      </c>
      <c r="D1118" s="1" t="s">
        <v>8468</v>
      </c>
      <c r="E1118" s="80">
        <v>36069</v>
      </c>
      <c r="F1118" s="80">
        <v>36160</v>
      </c>
      <c r="G1118" s="1" t="s">
        <v>12580</v>
      </c>
      <c r="H1118" s="1">
        <f>+Temporalidad[[#This Row],[ID]]</f>
        <v>1107</v>
      </c>
    </row>
    <row r="1119" spans="1:8" hidden="1" x14ac:dyDescent="0.25">
      <c r="A1119">
        <v>1108</v>
      </c>
      <c r="B1119" t="s">
        <v>8660</v>
      </c>
      <c r="C1119" s="1" t="s">
        <v>8467</v>
      </c>
      <c r="D1119" s="1" t="s">
        <v>8468</v>
      </c>
      <c r="E1119" s="80">
        <v>36434</v>
      </c>
      <c r="F1119" s="80">
        <v>36525</v>
      </c>
      <c r="G1119" s="1" t="s">
        <v>12581</v>
      </c>
      <c r="H1119" s="1">
        <f>+Temporalidad[[#This Row],[ID]]</f>
        <v>1108</v>
      </c>
    </row>
    <row r="1120" spans="1:8" hidden="1" x14ac:dyDescent="0.25">
      <c r="A1120">
        <v>1109</v>
      </c>
      <c r="B1120" t="s">
        <v>8661</v>
      </c>
      <c r="C1120" s="1" t="s">
        <v>8467</v>
      </c>
      <c r="D1120" s="1" t="s">
        <v>8468</v>
      </c>
      <c r="E1120" s="80">
        <v>36800</v>
      </c>
      <c r="F1120" s="80">
        <v>36891</v>
      </c>
      <c r="G1120" s="1" t="s">
        <v>12582</v>
      </c>
      <c r="H1120" s="1">
        <f>+Temporalidad[[#This Row],[ID]]</f>
        <v>1109</v>
      </c>
    </row>
    <row r="1121" spans="1:8" hidden="1" x14ac:dyDescent="0.25">
      <c r="A1121">
        <v>1110</v>
      </c>
      <c r="B1121" t="s">
        <v>8662</v>
      </c>
      <c r="C1121" s="1" t="s">
        <v>8467</v>
      </c>
      <c r="D1121" s="1" t="s">
        <v>8468</v>
      </c>
      <c r="E1121" s="80">
        <v>37165</v>
      </c>
      <c r="F1121" s="80">
        <v>37256</v>
      </c>
      <c r="G1121" s="1" t="s">
        <v>12583</v>
      </c>
      <c r="H1121" s="1">
        <f>+Temporalidad[[#This Row],[ID]]</f>
        <v>1110</v>
      </c>
    </row>
    <row r="1122" spans="1:8" hidden="1" x14ac:dyDescent="0.25">
      <c r="A1122">
        <v>1111</v>
      </c>
      <c r="B1122" t="s">
        <v>8663</v>
      </c>
      <c r="C1122" s="1" t="s">
        <v>8467</v>
      </c>
      <c r="D1122" s="1" t="s">
        <v>8468</v>
      </c>
      <c r="E1122" s="80">
        <v>37530</v>
      </c>
      <c r="F1122" s="80">
        <v>37621</v>
      </c>
      <c r="G1122" s="1" t="s">
        <v>12584</v>
      </c>
      <c r="H1122" s="1">
        <f>+Temporalidad[[#This Row],[ID]]</f>
        <v>1111</v>
      </c>
    </row>
    <row r="1123" spans="1:8" hidden="1" x14ac:dyDescent="0.25">
      <c r="A1123">
        <v>1112</v>
      </c>
      <c r="B1123" t="s">
        <v>8664</v>
      </c>
      <c r="C1123" s="1" t="s">
        <v>8467</v>
      </c>
      <c r="D1123" s="1" t="s">
        <v>8468</v>
      </c>
      <c r="E1123" s="80">
        <v>37895</v>
      </c>
      <c r="F1123" s="80">
        <v>37986</v>
      </c>
      <c r="G1123" s="1" t="s">
        <v>12585</v>
      </c>
      <c r="H1123" s="1">
        <f>+Temporalidad[[#This Row],[ID]]</f>
        <v>1112</v>
      </c>
    </row>
    <row r="1124" spans="1:8" hidden="1" x14ac:dyDescent="0.25">
      <c r="A1124">
        <v>1113</v>
      </c>
      <c r="B1124" t="s">
        <v>8665</v>
      </c>
      <c r="C1124" s="1" t="s">
        <v>8467</v>
      </c>
      <c r="D1124" s="1" t="s">
        <v>8468</v>
      </c>
      <c r="E1124" s="80">
        <v>38261</v>
      </c>
      <c r="F1124" s="80">
        <v>38352</v>
      </c>
      <c r="G1124" s="1" t="s">
        <v>12586</v>
      </c>
      <c r="H1124" s="1">
        <f>+Temporalidad[[#This Row],[ID]]</f>
        <v>1113</v>
      </c>
    </row>
    <row r="1125" spans="1:8" hidden="1" x14ac:dyDescent="0.25">
      <c r="A1125">
        <v>1114</v>
      </c>
      <c r="B1125" t="s">
        <v>8666</v>
      </c>
      <c r="C1125" s="1" t="s">
        <v>8467</v>
      </c>
      <c r="D1125" s="1" t="s">
        <v>8468</v>
      </c>
      <c r="E1125" s="80">
        <v>38626</v>
      </c>
      <c r="F1125" s="80">
        <v>38717</v>
      </c>
      <c r="G1125" s="1" t="s">
        <v>12587</v>
      </c>
      <c r="H1125" s="1">
        <f>+Temporalidad[[#This Row],[ID]]</f>
        <v>1114</v>
      </c>
    </row>
    <row r="1126" spans="1:8" hidden="1" x14ac:dyDescent="0.25">
      <c r="A1126">
        <v>1115</v>
      </c>
      <c r="B1126" t="s">
        <v>8667</v>
      </c>
      <c r="C1126" s="1" t="s">
        <v>8467</v>
      </c>
      <c r="D1126" s="1" t="s">
        <v>8468</v>
      </c>
      <c r="E1126" s="80">
        <v>38991</v>
      </c>
      <c r="F1126" s="80">
        <v>39082</v>
      </c>
      <c r="G1126" s="1" t="s">
        <v>12588</v>
      </c>
      <c r="H1126" s="1">
        <f>+Temporalidad[[#This Row],[ID]]</f>
        <v>1115</v>
      </c>
    </row>
    <row r="1127" spans="1:8" hidden="1" x14ac:dyDescent="0.25">
      <c r="A1127">
        <v>1116</v>
      </c>
      <c r="B1127" t="s">
        <v>8668</v>
      </c>
      <c r="C1127" s="1" t="s">
        <v>8467</v>
      </c>
      <c r="D1127" s="1" t="s">
        <v>8468</v>
      </c>
      <c r="E1127" s="80">
        <v>39356</v>
      </c>
      <c r="F1127" s="80">
        <v>39447</v>
      </c>
      <c r="G1127" s="1" t="s">
        <v>12589</v>
      </c>
      <c r="H1127" s="1">
        <f>+Temporalidad[[#This Row],[ID]]</f>
        <v>1116</v>
      </c>
    </row>
    <row r="1128" spans="1:8" hidden="1" x14ac:dyDescent="0.25">
      <c r="A1128">
        <v>1117</v>
      </c>
      <c r="B1128" t="s">
        <v>8669</v>
      </c>
      <c r="C1128" s="1" t="s">
        <v>8467</v>
      </c>
      <c r="D1128" s="1" t="s">
        <v>8468</v>
      </c>
      <c r="E1128" s="80">
        <v>39722</v>
      </c>
      <c r="F1128" s="80">
        <v>39813</v>
      </c>
      <c r="G1128" s="1" t="s">
        <v>12590</v>
      </c>
      <c r="H1128" s="1">
        <f>+Temporalidad[[#This Row],[ID]]</f>
        <v>1117</v>
      </c>
    </row>
    <row r="1129" spans="1:8" hidden="1" x14ac:dyDescent="0.25">
      <c r="A1129">
        <v>1118</v>
      </c>
      <c r="B1129" t="s">
        <v>8670</v>
      </c>
      <c r="C1129" s="1" t="s">
        <v>8467</v>
      </c>
      <c r="D1129" s="1" t="s">
        <v>8468</v>
      </c>
      <c r="E1129" s="80">
        <v>40087</v>
      </c>
      <c r="F1129" s="80">
        <v>40178</v>
      </c>
      <c r="G1129" s="1" t="s">
        <v>12591</v>
      </c>
      <c r="H1129" s="1">
        <f>+Temporalidad[[#This Row],[ID]]</f>
        <v>1118</v>
      </c>
    </row>
    <row r="1130" spans="1:8" hidden="1" x14ac:dyDescent="0.25">
      <c r="A1130">
        <v>1119</v>
      </c>
      <c r="B1130" t="s">
        <v>8671</v>
      </c>
      <c r="C1130" s="1" t="s">
        <v>8467</v>
      </c>
      <c r="D1130" s="1" t="s">
        <v>8468</v>
      </c>
      <c r="E1130" s="80">
        <v>40452</v>
      </c>
      <c r="F1130" s="80">
        <v>40543</v>
      </c>
      <c r="G1130" s="1" t="s">
        <v>12592</v>
      </c>
      <c r="H1130" s="1">
        <f>+Temporalidad[[#This Row],[ID]]</f>
        <v>1119</v>
      </c>
    </row>
    <row r="1131" spans="1:8" hidden="1" x14ac:dyDescent="0.25">
      <c r="A1131">
        <v>1120</v>
      </c>
      <c r="B1131" t="s">
        <v>8672</v>
      </c>
      <c r="C1131" s="1" t="s">
        <v>8467</v>
      </c>
      <c r="D1131" s="1" t="s">
        <v>8468</v>
      </c>
      <c r="E1131" s="80">
        <v>40817</v>
      </c>
      <c r="F1131" s="80">
        <v>40908</v>
      </c>
      <c r="G1131" s="1" t="s">
        <v>12593</v>
      </c>
      <c r="H1131" s="1">
        <f>+Temporalidad[[#This Row],[ID]]</f>
        <v>1120</v>
      </c>
    </row>
    <row r="1132" spans="1:8" hidden="1" x14ac:dyDescent="0.25">
      <c r="A1132">
        <v>1121</v>
      </c>
      <c r="B1132" t="s">
        <v>8673</v>
      </c>
      <c r="C1132" s="1" t="s">
        <v>8467</v>
      </c>
      <c r="D1132" s="1" t="s">
        <v>8468</v>
      </c>
      <c r="E1132" s="80">
        <v>41183</v>
      </c>
      <c r="F1132" s="80">
        <v>41274</v>
      </c>
      <c r="G1132" s="1" t="s">
        <v>12594</v>
      </c>
      <c r="H1132" s="1">
        <f>+Temporalidad[[#This Row],[ID]]</f>
        <v>1121</v>
      </c>
    </row>
    <row r="1133" spans="1:8" hidden="1" x14ac:dyDescent="0.25">
      <c r="A1133">
        <v>1122</v>
      </c>
      <c r="B1133" t="s">
        <v>8674</v>
      </c>
      <c r="C1133" s="1" t="s">
        <v>8467</v>
      </c>
      <c r="D1133" s="1" t="s">
        <v>8468</v>
      </c>
      <c r="E1133" s="80">
        <v>41548</v>
      </c>
      <c r="F1133" s="80">
        <v>41639</v>
      </c>
      <c r="G1133" s="1" t="s">
        <v>12595</v>
      </c>
      <c r="H1133" s="1">
        <f>+Temporalidad[[#This Row],[ID]]</f>
        <v>1122</v>
      </c>
    </row>
    <row r="1134" spans="1:8" hidden="1" x14ac:dyDescent="0.25">
      <c r="A1134">
        <v>1123</v>
      </c>
      <c r="B1134" t="s">
        <v>8675</v>
      </c>
      <c r="C1134" s="1" t="s">
        <v>8467</v>
      </c>
      <c r="D1134" s="1" t="s">
        <v>8468</v>
      </c>
      <c r="E1134" s="80">
        <v>41913</v>
      </c>
      <c r="F1134" s="80">
        <v>42004</v>
      </c>
      <c r="G1134" s="1" t="s">
        <v>12596</v>
      </c>
      <c r="H1134" s="1">
        <f>+Temporalidad[[#This Row],[ID]]</f>
        <v>1123</v>
      </c>
    </row>
    <row r="1135" spans="1:8" hidden="1" x14ac:dyDescent="0.25">
      <c r="A1135">
        <v>1124</v>
      </c>
      <c r="B1135" t="s">
        <v>8676</v>
      </c>
      <c r="C1135" s="1" t="s">
        <v>8467</v>
      </c>
      <c r="D1135" s="1" t="s">
        <v>8468</v>
      </c>
      <c r="E1135" s="80">
        <v>42278</v>
      </c>
      <c r="F1135" s="80">
        <v>42369</v>
      </c>
      <c r="G1135" s="1" t="s">
        <v>12597</v>
      </c>
      <c r="H1135" s="1">
        <f>+Temporalidad[[#This Row],[ID]]</f>
        <v>1124</v>
      </c>
    </row>
    <row r="1136" spans="1:8" hidden="1" x14ac:dyDescent="0.25">
      <c r="A1136">
        <v>1125</v>
      </c>
      <c r="B1136" t="s">
        <v>8677</v>
      </c>
      <c r="C1136" s="1" t="s">
        <v>8467</v>
      </c>
      <c r="D1136" s="1" t="s">
        <v>8468</v>
      </c>
      <c r="E1136" s="80">
        <v>42644</v>
      </c>
      <c r="F1136" s="80">
        <v>42735</v>
      </c>
      <c r="G1136" s="1" t="s">
        <v>12598</v>
      </c>
      <c r="H1136" s="1">
        <f>+Temporalidad[[#This Row],[ID]]</f>
        <v>1125</v>
      </c>
    </row>
    <row r="1137" spans="1:8" hidden="1" x14ac:dyDescent="0.25">
      <c r="A1137">
        <v>1126</v>
      </c>
      <c r="B1137" t="s">
        <v>8678</v>
      </c>
      <c r="C1137" s="1" t="s">
        <v>8467</v>
      </c>
      <c r="D1137" s="1" t="s">
        <v>8468</v>
      </c>
      <c r="E1137" s="80">
        <v>43009</v>
      </c>
      <c r="F1137" s="80">
        <v>43100</v>
      </c>
      <c r="G1137" s="1" t="s">
        <v>12599</v>
      </c>
      <c r="H1137" s="1">
        <f>+Temporalidad[[#This Row],[ID]]</f>
        <v>1126</v>
      </c>
    </row>
    <row r="1138" spans="1:8" hidden="1" x14ac:dyDescent="0.25">
      <c r="A1138">
        <v>1127</v>
      </c>
      <c r="B1138" t="s">
        <v>8679</v>
      </c>
      <c r="C1138" s="1" t="s">
        <v>8467</v>
      </c>
      <c r="D1138" s="1" t="s">
        <v>8468</v>
      </c>
      <c r="E1138" s="80">
        <v>43374</v>
      </c>
      <c r="F1138" s="80">
        <v>43465</v>
      </c>
      <c r="G1138" s="1" t="s">
        <v>12600</v>
      </c>
      <c r="H1138" s="1">
        <f>+Temporalidad[[#This Row],[ID]]</f>
        <v>1127</v>
      </c>
    </row>
    <row r="1139" spans="1:8" hidden="1" x14ac:dyDescent="0.25">
      <c r="A1139">
        <v>1128</v>
      </c>
      <c r="B1139" t="s">
        <v>8680</v>
      </c>
      <c r="C1139" s="1" t="s">
        <v>8467</v>
      </c>
      <c r="D1139" s="1" t="s">
        <v>8468</v>
      </c>
      <c r="E1139" s="80">
        <v>43739</v>
      </c>
      <c r="F1139" s="80">
        <v>43830</v>
      </c>
      <c r="G1139" s="1" t="s">
        <v>12601</v>
      </c>
      <c r="H1139" s="1">
        <f>+Temporalidad[[#This Row],[ID]]</f>
        <v>1128</v>
      </c>
    </row>
    <row r="1140" spans="1:8" hidden="1" x14ac:dyDescent="0.25">
      <c r="A1140">
        <v>1129</v>
      </c>
      <c r="B1140" t="s">
        <v>8681</v>
      </c>
      <c r="C1140" s="1" t="s">
        <v>8467</v>
      </c>
      <c r="D1140" s="1" t="s">
        <v>8468</v>
      </c>
      <c r="E1140" s="80">
        <v>44105</v>
      </c>
      <c r="F1140" s="80">
        <v>44196</v>
      </c>
      <c r="G1140" s="1" t="s">
        <v>12602</v>
      </c>
      <c r="H1140" s="1">
        <f>+Temporalidad[[#This Row],[ID]]</f>
        <v>1129</v>
      </c>
    </row>
    <row r="1141" spans="1:8" hidden="1" x14ac:dyDescent="0.25">
      <c r="A1141">
        <v>1130</v>
      </c>
      <c r="B1141" t="s">
        <v>8682</v>
      </c>
      <c r="C1141" s="1" t="s">
        <v>8467</v>
      </c>
      <c r="D1141" s="1" t="s">
        <v>8468</v>
      </c>
      <c r="E1141" s="80">
        <v>44470</v>
      </c>
      <c r="F1141" s="80">
        <v>44561</v>
      </c>
      <c r="G1141" s="1" t="s">
        <v>12603</v>
      </c>
      <c r="H1141" s="1">
        <f>+Temporalidad[[#This Row],[ID]]</f>
        <v>1130</v>
      </c>
    </row>
    <row r="1142" spans="1:8" hidden="1" x14ac:dyDescent="0.25">
      <c r="A1142">
        <v>1131</v>
      </c>
      <c r="B1142" t="s">
        <v>8683</v>
      </c>
      <c r="C1142" s="1" t="s">
        <v>8467</v>
      </c>
      <c r="D1142" s="1" t="s">
        <v>8468</v>
      </c>
      <c r="E1142" s="80">
        <v>44835</v>
      </c>
      <c r="F1142" s="80">
        <v>44926</v>
      </c>
      <c r="G1142" s="1" t="s">
        <v>12604</v>
      </c>
      <c r="H1142" s="1">
        <f>+Temporalidad[[#This Row],[ID]]</f>
        <v>1131</v>
      </c>
    </row>
    <row r="1143" spans="1:8" hidden="1" x14ac:dyDescent="0.25">
      <c r="A1143">
        <v>1132</v>
      </c>
      <c r="B1143" t="s">
        <v>8684</v>
      </c>
      <c r="C1143" s="1" t="s">
        <v>8467</v>
      </c>
      <c r="D1143" s="1" t="s">
        <v>8468</v>
      </c>
      <c r="E1143" s="80">
        <v>45200</v>
      </c>
      <c r="F1143" s="80">
        <v>45291</v>
      </c>
      <c r="G1143" s="1" t="s">
        <v>12605</v>
      </c>
      <c r="H1143" s="1">
        <f>+Temporalidad[[#This Row],[ID]]</f>
        <v>1132</v>
      </c>
    </row>
    <row r="1144" spans="1:8" hidden="1" x14ac:dyDescent="0.25">
      <c r="A1144">
        <v>1133</v>
      </c>
      <c r="B1144" t="s">
        <v>8685</v>
      </c>
      <c r="C1144" s="1" t="s">
        <v>8467</v>
      </c>
      <c r="D1144" s="1" t="s">
        <v>8468</v>
      </c>
      <c r="E1144" s="80">
        <v>45566</v>
      </c>
      <c r="F1144" s="80">
        <v>45657</v>
      </c>
      <c r="G1144" s="1" t="s">
        <v>12606</v>
      </c>
      <c r="H1144" s="1">
        <f>+Temporalidad[[#This Row],[ID]]</f>
        <v>1133</v>
      </c>
    </row>
    <row r="1145" spans="1:8" hidden="1" x14ac:dyDescent="0.25">
      <c r="A1145">
        <v>1134</v>
      </c>
      <c r="B1145" t="s">
        <v>8686</v>
      </c>
      <c r="C1145" s="1" t="s">
        <v>8467</v>
      </c>
      <c r="D1145" s="1" t="s">
        <v>8468</v>
      </c>
      <c r="E1145" s="80">
        <v>45931</v>
      </c>
      <c r="F1145" s="80">
        <v>46022</v>
      </c>
      <c r="G1145" s="1" t="s">
        <v>12607</v>
      </c>
      <c r="H1145" s="1">
        <f>+Temporalidad[[#This Row],[ID]]</f>
        <v>1134</v>
      </c>
    </row>
    <row r="1146" spans="1:8" hidden="1" x14ac:dyDescent="0.25">
      <c r="A1146">
        <v>1135</v>
      </c>
      <c r="B1146" t="s">
        <v>8687</v>
      </c>
      <c r="C1146" s="1" t="s">
        <v>8467</v>
      </c>
      <c r="D1146" s="1" t="s">
        <v>8468</v>
      </c>
      <c r="E1146" s="80">
        <v>46296</v>
      </c>
      <c r="F1146" s="80">
        <v>46387</v>
      </c>
      <c r="G1146" s="1" t="s">
        <v>12608</v>
      </c>
      <c r="H1146" s="1">
        <f>+Temporalidad[[#This Row],[ID]]</f>
        <v>1135</v>
      </c>
    </row>
    <row r="1147" spans="1:8" hidden="1" x14ac:dyDescent="0.25">
      <c r="A1147">
        <v>1136</v>
      </c>
      <c r="B1147" t="s">
        <v>8688</v>
      </c>
      <c r="C1147" s="1" t="s">
        <v>8467</v>
      </c>
      <c r="D1147" s="1" t="s">
        <v>8468</v>
      </c>
      <c r="E1147" s="80">
        <v>46661</v>
      </c>
      <c r="F1147" s="80">
        <v>46752</v>
      </c>
      <c r="G1147" s="1" t="s">
        <v>12609</v>
      </c>
      <c r="H1147" s="1">
        <f>+Temporalidad[[#This Row],[ID]]</f>
        <v>1136</v>
      </c>
    </row>
    <row r="1148" spans="1:8" hidden="1" x14ac:dyDescent="0.25">
      <c r="A1148">
        <v>1137</v>
      </c>
      <c r="B1148" t="s">
        <v>8689</v>
      </c>
      <c r="C1148" s="1" t="s">
        <v>8467</v>
      </c>
      <c r="D1148" s="1" t="s">
        <v>8468</v>
      </c>
      <c r="E1148" s="80">
        <v>47027</v>
      </c>
      <c r="F1148" s="80">
        <v>47118</v>
      </c>
      <c r="G1148" s="1" t="s">
        <v>12610</v>
      </c>
      <c r="H1148" s="1">
        <f>+Temporalidad[[#This Row],[ID]]</f>
        <v>1137</v>
      </c>
    </row>
    <row r="1149" spans="1:8" hidden="1" x14ac:dyDescent="0.25">
      <c r="A1149">
        <v>1138</v>
      </c>
      <c r="B1149" t="s">
        <v>8690</v>
      </c>
      <c r="C1149" s="1" t="s">
        <v>8467</v>
      </c>
      <c r="D1149" s="1" t="s">
        <v>8468</v>
      </c>
      <c r="E1149" s="80">
        <v>47392</v>
      </c>
      <c r="F1149" s="80">
        <v>47483</v>
      </c>
      <c r="G1149" s="1" t="s">
        <v>12611</v>
      </c>
      <c r="H1149" s="1">
        <f>+Temporalidad[[#This Row],[ID]]</f>
        <v>1138</v>
      </c>
    </row>
    <row r="1150" spans="1:8" hidden="1" x14ac:dyDescent="0.25">
      <c r="A1150">
        <v>1139</v>
      </c>
      <c r="B1150" t="s">
        <v>8691</v>
      </c>
      <c r="C1150" s="1" t="s">
        <v>8467</v>
      </c>
      <c r="D1150" s="1" t="s">
        <v>8468</v>
      </c>
      <c r="E1150" s="80">
        <v>47757</v>
      </c>
      <c r="F1150" s="80">
        <v>47848</v>
      </c>
      <c r="G1150" s="1" t="s">
        <v>12612</v>
      </c>
      <c r="H1150" s="1">
        <f>+Temporalidad[[#This Row],[ID]]</f>
        <v>1139</v>
      </c>
    </row>
    <row r="1151" spans="1:8" hidden="1" x14ac:dyDescent="0.25">
      <c r="A1151">
        <v>1140</v>
      </c>
      <c r="B1151" t="s">
        <v>8692</v>
      </c>
      <c r="C1151" s="1" t="s">
        <v>8467</v>
      </c>
      <c r="D1151" s="1" t="s">
        <v>8468</v>
      </c>
      <c r="E1151" s="80">
        <v>48122</v>
      </c>
      <c r="F1151" s="80">
        <v>48213</v>
      </c>
      <c r="G1151" s="1" t="s">
        <v>12613</v>
      </c>
      <c r="H1151" s="1">
        <f>+Temporalidad[[#This Row],[ID]]</f>
        <v>1140</v>
      </c>
    </row>
    <row r="1152" spans="1:8" hidden="1" x14ac:dyDescent="0.25">
      <c r="A1152">
        <v>1141</v>
      </c>
      <c r="B1152" t="s">
        <v>8693</v>
      </c>
      <c r="C1152" s="1" t="s">
        <v>8467</v>
      </c>
      <c r="D1152" s="1" t="s">
        <v>8468</v>
      </c>
      <c r="E1152" s="80">
        <v>48488</v>
      </c>
      <c r="F1152" s="80">
        <v>48579</v>
      </c>
      <c r="G1152" s="1" t="s">
        <v>12614</v>
      </c>
      <c r="H1152" s="1">
        <f>+Temporalidad[[#This Row],[ID]]</f>
        <v>1141</v>
      </c>
    </row>
    <row r="1153" spans="1:8" hidden="1" x14ac:dyDescent="0.25">
      <c r="A1153">
        <v>1142</v>
      </c>
      <c r="B1153" t="s">
        <v>8694</v>
      </c>
      <c r="C1153" s="1" t="s">
        <v>8467</v>
      </c>
      <c r="D1153" s="1" t="s">
        <v>8468</v>
      </c>
      <c r="E1153" s="80">
        <v>48853</v>
      </c>
      <c r="F1153" s="80">
        <v>48944</v>
      </c>
      <c r="G1153" s="1" t="s">
        <v>12615</v>
      </c>
      <c r="H1153" s="1">
        <f>+Temporalidad[[#This Row],[ID]]</f>
        <v>1142</v>
      </c>
    </row>
    <row r="1154" spans="1:8" hidden="1" x14ac:dyDescent="0.25">
      <c r="A1154">
        <v>1143</v>
      </c>
      <c r="B1154" t="s">
        <v>8695</v>
      </c>
      <c r="C1154" s="1" t="s">
        <v>8467</v>
      </c>
      <c r="D1154" s="1" t="s">
        <v>8468</v>
      </c>
      <c r="E1154" s="80">
        <v>49218</v>
      </c>
      <c r="F1154" s="80">
        <v>49309</v>
      </c>
      <c r="G1154" s="1" t="s">
        <v>12616</v>
      </c>
      <c r="H1154" s="1">
        <f>+Temporalidad[[#This Row],[ID]]</f>
        <v>1143</v>
      </c>
    </row>
    <row r="1155" spans="1:8" hidden="1" x14ac:dyDescent="0.25">
      <c r="A1155">
        <v>1144</v>
      </c>
      <c r="B1155" t="s">
        <v>8696</v>
      </c>
      <c r="C1155" s="1" t="s">
        <v>8467</v>
      </c>
      <c r="D1155" s="1" t="s">
        <v>8468</v>
      </c>
      <c r="E1155" s="80">
        <v>49583</v>
      </c>
      <c r="F1155" s="80">
        <v>49674</v>
      </c>
      <c r="G1155" s="1" t="s">
        <v>12617</v>
      </c>
      <c r="H1155" s="1">
        <f>+Temporalidad[[#This Row],[ID]]</f>
        <v>1144</v>
      </c>
    </row>
    <row r="1156" spans="1:8" hidden="1" x14ac:dyDescent="0.25">
      <c r="A1156">
        <v>1145</v>
      </c>
      <c r="B1156" t="s">
        <v>8697</v>
      </c>
      <c r="C1156" s="1" t="s">
        <v>8467</v>
      </c>
      <c r="D1156" s="1" t="s">
        <v>8468</v>
      </c>
      <c r="E1156" s="80">
        <v>49949</v>
      </c>
      <c r="F1156" s="80">
        <v>50040</v>
      </c>
      <c r="G1156" s="1" t="s">
        <v>12618</v>
      </c>
      <c r="H1156" s="1">
        <f>+Temporalidad[[#This Row],[ID]]</f>
        <v>1145</v>
      </c>
    </row>
    <row r="1157" spans="1:8" hidden="1" x14ac:dyDescent="0.25">
      <c r="A1157">
        <v>1146</v>
      </c>
      <c r="B1157" t="s">
        <v>8698</v>
      </c>
      <c r="C1157" s="1" t="s">
        <v>8467</v>
      </c>
      <c r="D1157" s="1" t="s">
        <v>8468</v>
      </c>
      <c r="E1157" s="80">
        <v>50314</v>
      </c>
      <c r="F1157" s="80">
        <v>50405</v>
      </c>
      <c r="G1157" s="1" t="s">
        <v>12619</v>
      </c>
      <c r="H1157" s="1">
        <f>+Temporalidad[[#This Row],[ID]]</f>
        <v>1146</v>
      </c>
    </row>
    <row r="1158" spans="1:8" hidden="1" x14ac:dyDescent="0.25">
      <c r="A1158">
        <v>1147</v>
      </c>
      <c r="B1158" t="s">
        <v>8699</v>
      </c>
      <c r="C1158" s="1" t="s">
        <v>8467</v>
      </c>
      <c r="D1158" s="1" t="s">
        <v>8468</v>
      </c>
      <c r="E1158" s="80">
        <v>50679</v>
      </c>
      <c r="F1158" s="80">
        <v>50770</v>
      </c>
      <c r="G1158" s="1" t="s">
        <v>12620</v>
      </c>
      <c r="H1158" s="1">
        <f>+Temporalidad[[#This Row],[ID]]</f>
        <v>1147</v>
      </c>
    </row>
    <row r="1159" spans="1:8" hidden="1" x14ac:dyDescent="0.25">
      <c r="A1159">
        <v>1148</v>
      </c>
      <c r="B1159" t="s">
        <v>8700</v>
      </c>
      <c r="C1159" s="1" t="s">
        <v>8467</v>
      </c>
      <c r="D1159" s="1" t="s">
        <v>8468</v>
      </c>
      <c r="E1159" s="80">
        <v>51044</v>
      </c>
      <c r="F1159" s="80">
        <v>51135</v>
      </c>
      <c r="G1159" s="1" t="s">
        <v>12621</v>
      </c>
      <c r="H1159" s="1">
        <f>+Temporalidad[[#This Row],[ID]]</f>
        <v>1148</v>
      </c>
    </row>
    <row r="1160" spans="1:8" hidden="1" x14ac:dyDescent="0.25">
      <c r="A1160">
        <v>1149</v>
      </c>
      <c r="B1160" t="s">
        <v>8701</v>
      </c>
      <c r="C1160" s="1" t="s">
        <v>8467</v>
      </c>
      <c r="D1160" s="1" t="s">
        <v>8468</v>
      </c>
      <c r="E1160" s="80">
        <v>51410</v>
      </c>
      <c r="F1160" s="80">
        <v>51501</v>
      </c>
      <c r="G1160" s="1" t="s">
        <v>12622</v>
      </c>
      <c r="H1160" s="1">
        <f>+Temporalidad[[#This Row],[ID]]</f>
        <v>1149</v>
      </c>
    </row>
    <row r="1161" spans="1:8" hidden="1" x14ac:dyDescent="0.25">
      <c r="A1161">
        <v>1150</v>
      </c>
      <c r="B1161" t="s">
        <v>8702</v>
      </c>
      <c r="C1161" s="1" t="s">
        <v>8467</v>
      </c>
      <c r="D1161" s="1" t="s">
        <v>8468</v>
      </c>
      <c r="E1161" s="80">
        <v>51775</v>
      </c>
      <c r="F1161" s="80">
        <v>51866</v>
      </c>
      <c r="G1161" s="1" t="s">
        <v>12623</v>
      </c>
      <c r="H1161" s="1">
        <f>+Temporalidad[[#This Row],[ID]]</f>
        <v>1150</v>
      </c>
    </row>
    <row r="1162" spans="1:8" hidden="1" x14ac:dyDescent="0.25">
      <c r="A1162">
        <v>1151</v>
      </c>
      <c r="B1162" t="s">
        <v>8703</v>
      </c>
      <c r="C1162" s="1" t="s">
        <v>8467</v>
      </c>
      <c r="D1162" s="1" t="s">
        <v>8468</v>
      </c>
      <c r="E1162" s="80">
        <v>52140</v>
      </c>
      <c r="F1162" s="80">
        <v>52231</v>
      </c>
      <c r="G1162" s="1" t="s">
        <v>12624</v>
      </c>
      <c r="H1162" s="1">
        <f>+Temporalidad[[#This Row],[ID]]</f>
        <v>1151</v>
      </c>
    </row>
    <row r="1163" spans="1:8" hidden="1" x14ac:dyDescent="0.25">
      <c r="A1163">
        <v>1152</v>
      </c>
      <c r="B1163" t="s">
        <v>8704</v>
      </c>
      <c r="C1163" s="1" t="s">
        <v>8467</v>
      </c>
      <c r="D1163" s="1" t="s">
        <v>8468</v>
      </c>
      <c r="E1163" s="80">
        <v>52505</v>
      </c>
      <c r="F1163" s="80">
        <v>52596</v>
      </c>
      <c r="G1163" s="1" t="s">
        <v>12625</v>
      </c>
      <c r="H1163" s="1">
        <f>+Temporalidad[[#This Row],[ID]]</f>
        <v>1152</v>
      </c>
    </row>
    <row r="1164" spans="1:8" hidden="1" x14ac:dyDescent="0.25">
      <c r="A1164">
        <v>1153</v>
      </c>
      <c r="B1164" t="s">
        <v>8705</v>
      </c>
      <c r="C1164" s="1" t="s">
        <v>8467</v>
      </c>
      <c r="D1164" s="1" t="s">
        <v>8468</v>
      </c>
      <c r="E1164" s="80">
        <v>52871</v>
      </c>
      <c r="F1164" s="80">
        <v>52962</v>
      </c>
      <c r="G1164" s="1" t="s">
        <v>12626</v>
      </c>
      <c r="H1164" s="1">
        <f>+Temporalidad[[#This Row],[ID]]</f>
        <v>1153</v>
      </c>
    </row>
    <row r="1165" spans="1:8" hidden="1" x14ac:dyDescent="0.25">
      <c r="A1165">
        <v>1154</v>
      </c>
      <c r="B1165" t="s">
        <v>8706</v>
      </c>
      <c r="C1165" s="1" t="s">
        <v>8467</v>
      </c>
      <c r="D1165" s="1" t="s">
        <v>8468</v>
      </c>
      <c r="E1165" s="80">
        <v>53236</v>
      </c>
      <c r="F1165" s="80">
        <v>53327</v>
      </c>
      <c r="G1165" s="1" t="s">
        <v>12627</v>
      </c>
      <c r="H1165" s="1">
        <f>+Temporalidad[[#This Row],[ID]]</f>
        <v>1154</v>
      </c>
    </row>
    <row r="1166" spans="1:8" hidden="1" x14ac:dyDescent="0.25">
      <c r="A1166">
        <v>1155</v>
      </c>
      <c r="B1166" t="s">
        <v>8707</v>
      </c>
      <c r="C1166" s="1" t="s">
        <v>8467</v>
      </c>
      <c r="D1166" s="1" t="s">
        <v>8468</v>
      </c>
      <c r="E1166" s="80">
        <v>53601</v>
      </c>
      <c r="F1166" s="80">
        <v>53692</v>
      </c>
      <c r="G1166" s="1" t="s">
        <v>12628</v>
      </c>
      <c r="H1166" s="1">
        <f>+Temporalidad[[#This Row],[ID]]</f>
        <v>1155</v>
      </c>
    </row>
    <row r="1167" spans="1:8" hidden="1" x14ac:dyDescent="0.25">
      <c r="A1167">
        <v>1156</v>
      </c>
      <c r="B1167" t="s">
        <v>8708</v>
      </c>
      <c r="C1167" s="1" t="s">
        <v>8467</v>
      </c>
      <c r="D1167" s="1" t="s">
        <v>8468</v>
      </c>
      <c r="E1167" s="80">
        <v>53966</v>
      </c>
      <c r="F1167" s="80">
        <v>54057</v>
      </c>
      <c r="G1167" s="1" t="s">
        <v>12629</v>
      </c>
      <c r="H1167" s="1">
        <f>+Temporalidad[[#This Row],[ID]]</f>
        <v>1156</v>
      </c>
    </row>
    <row r="1168" spans="1:8" hidden="1" x14ac:dyDescent="0.25">
      <c r="A1168">
        <v>1157</v>
      </c>
      <c r="B1168" t="s">
        <v>8709</v>
      </c>
      <c r="C1168" s="1" t="s">
        <v>8467</v>
      </c>
      <c r="D1168" s="1" t="s">
        <v>8468</v>
      </c>
      <c r="E1168" s="80">
        <v>54332</v>
      </c>
      <c r="F1168" s="80">
        <v>54423</v>
      </c>
      <c r="G1168" s="1" t="s">
        <v>12630</v>
      </c>
      <c r="H1168" s="1">
        <f>+Temporalidad[[#This Row],[ID]]</f>
        <v>1157</v>
      </c>
    </row>
    <row r="1169" spans="1:8" hidden="1" x14ac:dyDescent="0.25">
      <c r="A1169">
        <v>1158</v>
      </c>
      <c r="B1169" t="s">
        <v>8710</v>
      </c>
      <c r="C1169" s="1" t="s">
        <v>8467</v>
      </c>
      <c r="D1169" s="1" t="s">
        <v>8468</v>
      </c>
      <c r="E1169" s="80">
        <v>54697</v>
      </c>
      <c r="F1169" s="80">
        <v>54788</v>
      </c>
      <c r="G1169" s="1" t="s">
        <v>12631</v>
      </c>
      <c r="H1169" s="1">
        <f>+Temporalidad[[#This Row],[ID]]</f>
        <v>1158</v>
      </c>
    </row>
    <row r="1170" spans="1:8" hidden="1" x14ac:dyDescent="0.25">
      <c r="A1170">
        <v>1159</v>
      </c>
      <c r="B1170" t="s">
        <v>8711</v>
      </c>
      <c r="C1170" s="1" t="s">
        <v>8467</v>
      </c>
      <c r="D1170" s="1" t="s">
        <v>8468</v>
      </c>
      <c r="E1170" s="80">
        <v>55062</v>
      </c>
      <c r="F1170" s="80">
        <v>55153</v>
      </c>
      <c r="G1170" s="1" t="s">
        <v>12632</v>
      </c>
      <c r="H1170" s="1">
        <f>+Temporalidad[[#This Row],[ID]]</f>
        <v>1159</v>
      </c>
    </row>
    <row r="1171" spans="1:8" hidden="1" x14ac:dyDescent="0.25">
      <c r="A1171">
        <v>1160</v>
      </c>
      <c r="B1171" t="s">
        <v>8712</v>
      </c>
      <c r="C1171" s="1" t="s">
        <v>8713</v>
      </c>
      <c r="D1171" s="1" t="s">
        <v>8714</v>
      </c>
      <c r="E1171" s="80">
        <v>32874</v>
      </c>
      <c r="F1171" s="80">
        <v>32993</v>
      </c>
      <c r="G1171" s="1" t="s">
        <v>12633</v>
      </c>
      <c r="H1171" s="1">
        <f>+Temporalidad[[#This Row],[ID]]</f>
        <v>1160</v>
      </c>
    </row>
    <row r="1172" spans="1:8" hidden="1" x14ac:dyDescent="0.25">
      <c r="A1172">
        <v>1161</v>
      </c>
      <c r="B1172" t="s">
        <v>8715</v>
      </c>
      <c r="C1172" s="1" t="s">
        <v>8713</v>
      </c>
      <c r="D1172" s="1" t="s">
        <v>8714</v>
      </c>
      <c r="E1172" s="80">
        <v>33239</v>
      </c>
      <c r="F1172" s="80">
        <v>33358</v>
      </c>
      <c r="G1172" s="1" t="s">
        <v>12634</v>
      </c>
      <c r="H1172" s="1">
        <f>+Temporalidad[[#This Row],[ID]]</f>
        <v>1161</v>
      </c>
    </row>
    <row r="1173" spans="1:8" hidden="1" x14ac:dyDescent="0.25">
      <c r="A1173">
        <v>1162</v>
      </c>
      <c r="B1173" t="s">
        <v>8716</v>
      </c>
      <c r="C1173" s="1" t="s">
        <v>8713</v>
      </c>
      <c r="D1173" s="1" t="s">
        <v>8714</v>
      </c>
      <c r="E1173" s="80">
        <v>33604</v>
      </c>
      <c r="F1173" s="80">
        <v>33724</v>
      </c>
      <c r="G1173" s="1" t="s">
        <v>12635</v>
      </c>
      <c r="H1173" s="1">
        <f>+Temporalidad[[#This Row],[ID]]</f>
        <v>1162</v>
      </c>
    </row>
    <row r="1174" spans="1:8" hidden="1" x14ac:dyDescent="0.25">
      <c r="A1174">
        <v>1163</v>
      </c>
      <c r="B1174" t="s">
        <v>8717</v>
      </c>
      <c r="C1174" s="1" t="s">
        <v>8713</v>
      </c>
      <c r="D1174" s="1" t="s">
        <v>8714</v>
      </c>
      <c r="E1174" s="80">
        <v>33970</v>
      </c>
      <c r="F1174" s="80">
        <v>34089</v>
      </c>
      <c r="G1174" s="1" t="s">
        <v>12636</v>
      </c>
      <c r="H1174" s="1">
        <f>+Temporalidad[[#This Row],[ID]]</f>
        <v>1163</v>
      </c>
    </row>
    <row r="1175" spans="1:8" hidden="1" x14ac:dyDescent="0.25">
      <c r="A1175">
        <v>1164</v>
      </c>
      <c r="B1175" t="s">
        <v>8718</v>
      </c>
      <c r="C1175" s="1" t="s">
        <v>8713</v>
      </c>
      <c r="D1175" s="1" t="s">
        <v>8714</v>
      </c>
      <c r="E1175" s="80">
        <v>34335</v>
      </c>
      <c r="F1175" s="80">
        <v>34454</v>
      </c>
      <c r="G1175" s="1" t="s">
        <v>12637</v>
      </c>
      <c r="H1175" s="1">
        <f>+Temporalidad[[#This Row],[ID]]</f>
        <v>1164</v>
      </c>
    </row>
    <row r="1176" spans="1:8" hidden="1" x14ac:dyDescent="0.25">
      <c r="A1176">
        <v>1165</v>
      </c>
      <c r="B1176" t="s">
        <v>8719</v>
      </c>
      <c r="C1176" s="1" t="s">
        <v>8713</v>
      </c>
      <c r="D1176" s="1" t="s">
        <v>8714</v>
      </c>
      <c r="E1176" s="80">
        <v>34700</v>
      </c>
      <c r="F1176" s="80">
        <v>34819</v>
      </c>
      <c r="G1176" s="1" t="s">
        <v>12638</v>
      </c>
      <c r="H1176" s="1">
        <f>+Temporalidad[[#This Row],[ID]]</f>
        <v>1165</v>
      </c>
    </row>
    <row r="1177" spans="1:8" hidden="1" x14ac:dyDescent="0.25">
      <c r="A1177">
        <v>1166</v>
      </c>
      <c r="B1177" t="s">
        <v>8720</v>
      </c>
      <c r="C1177" s="1" t="s">
        <v>8713</v>
      </c>
      <c r="D1177" s="1" t="s">
        <v>8714</v>
      </c>
      <c r="E1177" s="80">
        <v>35065</v>
      </c>
      <c r="F1177" s="80">
        <v>35185</v>
      </c>
      <c r="G1177" s="1" t="s">
        <v>12639</v>
      </c>
      <c r="H1177" s="1">
        <f>+Temporalidad[[#This Row],[ID]]</f>
        <v>1166</v>
      </c>
    </row>
    <row r="1178" spans="1:8" hidden="1" x14ac:dyDescent="0.25">
      <c r="A1178">
        <v>1167</v>
      </c>
      <c r="B1178" t="s">
        <v>8721</v>
      </c>
      <c r="C1178" s="1" t="s">
        <v>8713</v>
      </c>
      <c r="D1178" s="1" t="s">
        <v>8714</v>
      </c>
      <c r="E1178" s="80">
        <v>35431</v>
      </c>
      <c r="F1178" s="80">
        <v>35550</v>
      </c>
      <c r="G1178" s="1" t="s">
        <v>12640</v>
      </c>
      <c r="H1178" s="1">
        <f>+Temporalidad[[#This Row],[ID]]</f>
        <v>1167</v>
      </c>
    </row>
    <row r="1179" spans="1:8" hidden="1" x14ac:dyDescent="0.25">
      <c r="A1179">
        <v>1168</v>
      </c>
      <c r="B1179" t="s">
        <v>8722</v>
      </c>
      <c r="C1179" s="1" t="s">
        <v>8713</v>
      </c>
      <c r="D1179" s="1" t="s">
        <v>8714</v>
      </c>
      <c r="E1179" s="80">
        <v>35796</v>
      </c>
      <c r="F1179" s="80">
        <v>35915</v>
      </c>
      <c r="G1179" s="1" t="s">
        <v>12641</v>
      </c>
      <c r="H1179" s="1">
        <f>+Temporalidad[[#This Row],[ID]]</f>
        <v>1168</v>
      </c>
    </row>
    <row r="1180" spans="1:8" hidden="1" x14ac:dyDescent="0.25">
      <c r="A1180">
        <v>1169</v>
      </c>
      <c r="B1180" t="s">
        <v>8723</v>
      </c>
      <c r="C1180" s="1" t="s">
        <v>8713</v>
      </c>
      <c r="D1180" s="1" t="s">
        <v>8714</v>
      </c>
      <c r="E1180" s="80">
        <v>36161</v>
      </c>
      <c r="F1180" s="80">
        <v>36280</v>
      </c>
      <c r="G1180" s="1" t="s">
        <v>12642</v>
      </c>
      <c r="H1180" s="1">
        <f>+Temporalidad[[#This Row],[ID]]</f>
        <v>1169</v>
      </c>
    </row>
    <row r="1181" spans="1:8" hidden="1" x14ac:dyDescent="0.25">
      <c r="A1181">
        <v>1170</v>
      </c>
      <c r="B1181" t="s">
        <v>8724</v>
      </c>
      <c r="C1181" s="1" t="s">
        <v>8713</v>
      </c>
      <c r="D1181" s="1" t="s">
        <v>8714</v>
      </c>
      <c r="E1181" s="80">
        <v>36526</v>
      </c>
      <c r="F1181" s="80">
        <v>36646</v>
      </c>
      <c r="G1181" s="1" t="s">
        <v>12643</v>
      </c>
      <c r="H1181" s="1">
        <f>+Temporalidad[[#This Row],[ID]]</f>
        <v>1170</v>
      </c>
    </row>
    <row r="1182" spans="1:8" hidden="1" x14ac:dyDescent="0.25">
      <c r="A1182">
        <v>1171</v>
      </c>
      <c r="B1182" t="s">
        <v>8725</v>
      </c>
      <c r="C1182" s="1" t="s">
        <v>8713</v>
      </c>
      <c r="D1182" s="1" t="s">
        <v>8714</v>
      </c>
      <c r="E1182" s="80">
        <v>36892</v>
      </c>
      <c r="F1182" s="80">
        <v>37011</v>
      </c>
      <c r="G1182" s="1" t="s">
        <v>12644</v>
      </c>
      <c r="H1182" s="1">
        <f>+Temporalidad[[#This Row],[ID]]</f>
        <v>1171</v>
      </c>
    </row>
    <row r="1183" spans="1:8" hidden="1" x14ac:dyDescent="0.25">
      <c r="A1183">
        <v>1172</v>
      </c>
      <c r="B1183" t="s">
        <v>8726</v>
      </c>
      <c r="C1183" s="1" t="s">
        <v>8713</v>
      </c>
      <c r="D1183" s="1" t="s">
        <v>8714</v>
      </c>
      <c r="E1183" s="80">
        <v>37257</v>
      </c>
      <c r="F1183" s="80">
        <v>37376</v>
      </c>
      <c r="G1183" s="1" t="s">
        <v>12645</v>
      </c>
      <c r="H1183" s="1">
        <f>+Temporalidad[[#This Row],[ID]]</f>
        <v>1172</v>
      </c>
    </row>
    <row r="1184" spans="1:8" hidden="1" x14ac:dyDescent="0.25">
      <c r="A1184">
        <v>1173</v>
      </c>
      <c r="B1184" t="s">
        <v>8727</v>
      </c>
      <c r="C1184" s="1" t="s">
        <v>8713</v>
      </c>
      <c r="D1184" s="1" t="s">
        <v>8714</v>
      </c>
      <c r="E1184" s="80">
        <v>37622</v>
      </c>
      <c r="F1184" s="80">
        <v>37741</v>
      </c>
      <c r="G1184" s="1" t="s">
        <v>12646</v>
      </c>
      <c r="H1184" s="1">
        <f>+Temporalidad[[#This Row],[ID]]</f>
        <v>1173</v>
      </c>
    </row>
    <row r="1185" spans="1:8" hidden="1" x14ac:dyDescent="0.25">
      <c r="A1185">
        <v>1174</v>
      </c>
      <c r="B1185" t="s">
        <v>8728</v>
      </c>
      <c r="C1185" s="1" t="s">
        <v>8713</v>
      </c>
      <c r="D1185" s="1" t="s">
        <v>8714</v>
      </c>
      <c r="E1185" s="80">
        <v>37987</v>
      </c>
      <c r="F1185" s="80">
        <v>38107</v>
      </c>
      <c r="G1185" s="1" t="s">
        <v>12647</v>
      </c>
      <c r="H1185" s="1">
        <f>+Temporalidad[[#This Row],[ID]]</f>
        <v>1174</v>
      </c>
    </row>
    <row r="1186" spans="1:8" hidden="1" x14ac:dyDescent="0.25">
      <c r="A1186">
        <v>1175</v>
      </c>
      <c r="B1186" t="s">
        <v>8729</v>
      </c>
      <c r="C1186" s="1" t="s">
        <v>8713</v>
      </c>
      <c r="D1186" s="1" t="s">
        <v>8714</v>
      </c>
      <c r="E1186" s="80">
        <v>38353</v>
      </c>
      <c r="F1186" s="80">
        <v>38472</v>
      </c>
      <c r="G1186" s="1" t="s">
        <v>12648</v>
      </c>
      <c r="H1186" s="1">
        <f>+Temporalidad[[#This Row],[ID]]</f>
        <v>1175</v>
      </c>
    </row>
    <row r="1187" spans="1:8" hidden="1" x14ac:dyDescent="0.25">
      <c r="A1187">
        <v>1176</v>
      </c>
      <c r="B1187" t="s">
        <v>8730</v>
      </c>
      <c r="C1187" s="1" t="s">
        <v>8713</v>
      </c>
      <c r="D1187" s="1" t="s">
        <v>8714</v>
      </c>
      <c r="E1187" s="80">
        <v>38718</v>
      </c>
      <c r="F1187" s="80">
        <v>38837</v>
      </c>
      <c r="G1187" s="1" t="s">
        <v>12649</v>
      </c>
      <c r="H1187" s="1">
        <f>+Temporalidad[[#This Row],[ID]]</f>
        <v>1176</v>
      </c>
    </row>
    <row r="1188" spans="1:8" hidden="1" x14ac:dyDescent="0.25">
      <c r="A1188">
        <v>1177</v>
      </c>
      <c r="B1188" t="s">
        <v>8731</v>
      </c>
      <c r="C1188" s="1" t="s">
        <v>8713</v>
      </c>
      <c r="D1188" s="1" t="s">
        <v>8714</v>
      </c>
      <c r="E1188" s="80">
        <v>39083</v>
      </c>
      <c r="F1188" s="80">
        <v>39202</v>
      </c>
      <c r="G1188" s="1" t="s">
        <v>12650</v>
      </c>
      <c r="H1188" s="1">
        <f>+Temporalidad[[#This Row],[ID]]</f>
        <v>1177</v>
      </c>
    </row>
    <row r="1189" spans="1:8" hidden="1" x14ac:dyDescent="0.25">
      <c r="A1189">
        <v>1178</v>
      </c>
      <c r="B1189" t="s">
        <v>8732</v>
      </c>
      <c r="C1189" s="1" t="s">
        <v>8713</v>
      </c>
      <c r="D1189" s="1" t="s">
        <v>8714</v>
      </c>
      <c r="E1189" s="80">
        <v>39448</v>
      </c>
      <c r="F1189" s="80">
        <v>39568</v>
      </c>
      <c r="G1189" s="1" t="s">
        <v>12651</v>
      </c>
      <c r="H1189" s="1">
        <f>+Temporalidad[[#This Row],[ID]]</f>
        <v>1178</v>
      </c>
    </row>
    <row r="1190" spans="1:8" hidden="1" x14ac:dyDescent="0.25">
      <c r="A1190">
        <v>1179</v>
      </c>
      <c r="B1190" t="s">
        <v>8733</v>
      </c>
      <c r="C1190" s="1" t="s">
        <v>8713</v>
      </c>
      <c r="D1190" s="1" t="s">
        <v>8714</v>
      </c>
      <c r="E1190" s="80">
        <v>39814</v>
      </c>
      <c r="F1190" s="80">
        <v>39933</v>
      </c>
      <c r="G1190" s="1" t="s">
        <v>12652</v>
      </c>
      <c r="H1190" s="1">
        <f>+Temporalidad[[#This Row],[ID]]</f>
        <v>1179</v>
      </c>
    </row>
    <row r="1191" spans="1:8" hidden="1" x14ac:dyDescent="0.25">
      <c r="A1191">
        <v>1180</v>
      </c>
      <c r="B1191" t="s">
        <v>8734</v>
      </c>
      <c r="C1191" s="1" t="s">
        <v>8713</v>
      </c>
      <c r="D1191" s="1" t="s">
        <v>8714</v>
      </c>
      <c r="E1191" s="80">
        <v>40179</v>
      </c>
      <c r="F1191" s="80">
        <v>40298</v>
      </c>
      <c r="G1191" s="1" t="s">
        <v>12653</v>
      </c>
      <c r="H1191" s="1">
        <f>+Temporalidad[[#This Row],[ID]]</f>
        <v>1180</v>
      </c>
    </row>
    <row r="1192" spans="1:8" hidden="1" x14ac:dyDescent="0.25">
      <c r="A1192">
        <v>1181</v>
      </c>
      <c r="B1192" t="s">
        <v>8735</v>
      </c>
      <c r="C1192" s="1" t="s">
        <v>8713</v>
      </c>
      <c r="D1192" s="1" t="s">
        <v>8714</v>
      </c>
      <c r="E1192" s="80">
        <v>40544</v>
      </c>
      <c r="F1192" s="80">
        <v>40663</v>
      </c>
      <c r="G1192" s="1" t="s">
        <v>12654</v>
      </c>
      <c r="H1192" s="1">
        <f>+Temporalidad[[#This Row],[ID]]</f>
        <v>1181</v>
      </c>
    </row>
    <row r="1193" spans="1:8" hidden="1" x14ac:dyDescent="0.25">
      <c r="A1193">
        <v>1182</v>
      </c>
      <c r="B1193" t="s">
        <v>8736</v>
      </c>
      <c r="C1193" s="1" t="s">
        <v>8713</v>
      </c>
      <c r="D1193" s="1" t="s">
        <v>8714</v>
      </c>
      <c r="E1193" s="80">
        <v>40909</v>
      </c>
      <c r="F1193" s="80">
        <v>41029</v>
      </c>
      <c r="G1193" s="1" t="s">
        <v>12655</v>
      </c>
      <c r="H1193" s="1">
        <f>+Temporalidad[[#This Row],[ID]]</f>
        <v>1182</v>
      </c>
    </row>
    <row r="1194" spans="1:8" hidden="1" x14ac:dyDescent="0.25">
      <c r="A1194">
        <v>1183</v>
      </c>
      <c r="B1194" t="s">
        <v>8737</v>
      </c>
      <c r="C1194" s="1" t="s">
        <v>8713</v>
      </c>
      <c r="D1194" s="1" t="s">
        <v>8714</v>
      </c>
      <c r="E1194" s="80">
        <v>41275</v>
      </c>
      <c r="F1194" s="80">
        <v>41394</v>
      </c>
      <c r="G1194" s="1" t="s">
        <v>12656</v>
      </c>
      <c r="H1194" s="1">
        <f>+Temporalidad[[#This Row],[ID]]</f>
        <v>1183</v>
      </c>
    </row>
    <row r="1195" spans="1:8" hidden="1" x14ac:dyDescent="0.25">
      <c r="A1195">
        <v>1184</v>
      </c>
      <c r="B1195" t="s">
        <v>8738</v>
      </c>
      <c r="C1195" s="1" t="s">
        <v>8713</v>
      </c>
      <c r="D1195" s="1" t="s">
        <v>8714</v>
      </c>
      <c r="E1195" s="80">
        <v>41640</v>
      </c>
      <c r="F1195" s="80">
        <v>41759</v>
      </c>
      <c r="G1195" s="1" t="s">
        <v>12657</v>
      </c>
      <c r="H1195" s="1">
        <f>+Temporalidad[[#This Row],[ID]]</f>
        <v>1184</v>
      </c>
    </row>
    <row r="1196" spans="1:8" hidden="1" x14ac:dyDescent="0.25">
      <c r="A1196">
        <v>1185</v>
      </c>
      <c r="B1196" t="s">
        <v>8739</v>
      </c>
      <c r="C1196" s="1" t="s">
        <v>8713</v>
      </c>
      <c r="D1196" s="1" t="s">
        <v>8714</v>
      </c>
      <c r="E1196" s="80">
        <v>42005</v>
      </c>
      <c r="F1196" s="80">
        <v>42124</v>
      </c>
      <c r="G1196" s="1" t="s">
        <v>12658</v>
      </c>
      <c r="H1196" s="1">
        <f>+Temporalidad[[#This Row],[ID]]</f>
        <v>1185</v>
      </c>
    </row>
    <row r="1197" spans="1:8" hidden="1" x14ac:dyDescent="0.25">
      <c r="A1197">
        <v>1186</v>
      </c>
      <c r="B1197" t="s">
        <v>8740</v>
      </c>
      <c r="C1197" s="1" t="s">
        <v>8713</v>
      </c>
      <c r="D1197" s="1" t="s">
        <v>8714</v>
      </c>
      <c r="E1197" s="80">
        <v>42370</v>
      </c>
      <c r="F1197" s="80">
        <v>42490</v>
      </c>
      <c r="G1197" s="1" t="s">
        <v>12659</v>
      </c>
      <c r="H1197" s="1">
        <f>+Temporalidad[[#This Row],[ID]]</f>
        <v>1186</v>
      </c>
    </row>
    <row r="1198" spans="1:8" hidden="1" x14ac:dyDescent="0.25">
      <c r="A1198">
        <v>1187</v>
      </c>
      <c r="B1198" t="s">
        <v>8741</v>
      </c>
      <c r="C1198" s="1" t="s">
        <v>8713</v>
      </c>
      <c r="D1198" s="1" t="s">
        <v>8714</v>
      </c>
      <c r="E1198" s="80">
        <v>42736</v>
      </c>
      <c r="F1198" s="80">
        <v>42855</v>
      </c>
      <c r="G1198" s="1" t="s">
        <v>12660</v>
      </c>
      <c r="H1198" s="1">
        <f>+Temporalidad[[#This Row],[ID]]</f>
        <v>1187</v>
      </c>
    </row>
    <row r="1199" spans="1:8" hidden="1" x14ac:dyDescent="0.25">
      <c r="A1199">
        <v>1188</v>
      </c>
      <c r="B1199" t="s">
        <v>8742</v>
      </c>
      <c r="C1199" s="1" t="s">
        <v>8713</v>
      </c>
      <c r="D1199" s="1" t="s">
        <v>8714</v>
      </c>
      <c r="E1199" s="80">
        <v>43101</v>
      </c>
      <c r="F1199" s="80">
        <v>43220</v>
      </c>
      <c r="G1199" s="1" t="s">
        <v>12661</v>
      </c>
      <c r="H1199" s="1">
        <f>+Temporalidad[[#This Row],[ID]]</f>
        <v>1188</v>
      </c>
    </row>
    <row r="1200" spans="1:8" hidden="1" x14ac:dyDescent="0.25">
      <c r="A1200">
        <v>1189</v>
      </c>
      <c r="B1200" t="s">
        <v>8743</v>
      </c>
      <c r="C1200" s="1" t="s">
        <v>8713</v>
      </c>
      <c r="D1200" s="1" t="s">
        <v>8714</v>
      </c>
      <c r="E1200" s="80">
        <v>43466</v>
      </c>
      <c r="F1200" s="80">
        <v>43585</v>
      </c>
      <c r="G1200" s="1" t="s">
        <v>12662</v>
      </c>
      <c r="H1200" s="1">
        <f>+Temporalidad[[#This Row],[ID]]</f>
        <v>1189</v>
      </c>
    </row>
    <row r="1201" spans="1:8" hidden="1" x14ac:dyDescent="0.25">
      <c r="A1201">
        <v>1190</v>
      </c>
      <c r="B1201" t="s">
        <v>8744</v>
      </c>
      <c r="C1201" s="1" t="s">
        <v>8713</v>
      </c>
      <c r="D1201" s="1" t="s">
        <v>8714</v>
      </c>
      <c r="E1201" s="80">
        <v>43831</v>
      </c>
      <c r="F1201" s="80">
        <v>43951</v>
      </c>
      <c r="G1201" s="1" t="s">
        <v>12663</v>
      </c>
      <c r="H1201" s="1">
        <f>+Temporalidad[[#This Row],[ID]]</f>
        <v>1190</v>
      </c>
    </row>
    <row r="1202" spans="1:8" hidden="1" x14ac:dyDescent="0.25">
      <c r="A1202">
        <v>1191</v>
      </c>
      <c r="B1202" t="s">
        <v>8745</v>
      </c>
      <c r="C1202" s="1" t="s">
        <v>8713</v>
      </c>
      <c r="D1202" s="1" t="s">
        <v>8714</v>
      </c>
      <c r="E1202" s="80">
        <v>44197</v>
      </c>
      <c r="F1202" s="80">
        <v>44316</v>
      </c>
      <c r="G1202" s="1" t="s">
        <v>12664</v>
      </c>
      <c r="H1202" s="1">
        <f>+Temporalidad[[#This Row],[ID]]</f>
        <v>1191</v>
      </c>
    </row>
    <row r="1203" spans="1:8" hidden="1" x14ac:dyDescent="0.25">
      <c r="A1203">
        <v>1192</v>
      </c>
      <c r="B1203" t="s">
        <v>8746</v>
      </c>
      <c r="C1203" s="1" t="s">
        <v>8713</v>
      </c>
      <c r="D1203" s="1" t="s">
        <v>8714</v>
      </c>
      <c r="E1203" s="80">
        <v>44562</v>
      </c>
      <c r="F1203" s="80">
        <v>44681</v>
      </c>
      <c r="G1203" s="1" t="s">
        <v>12665</v>
      </c>
      <c r="H1203" s="1">
        <f>+Temporalidad[[#This Row],[ID]]</f>
        <v>1192</v>
      </c>
    </row>
    <row r="1204" spans="1:8" hidden="1" x14ac:dyDescent="0.25">
      <c r="A1204">
        <v>1193</v>
      </c>
      <c r="B1204" t="s">
        <v>8747</v>
      </c>
      <c r="C1204" s="1" t="s">
        <v>8713</v>
      </c>
      <c r="D1204" s="1" t="s">
        <v>8714</v>
      </c>
      <c r="E1204" s="80">
        <v>44927</v>
      </c>
      <c r="F1204" s="80">
        <v>45046</v>
      </c>
      <c r="G1204" s="1" t="s">
        <v>12666</v>
      </c>
      <c r="H1204" s="1">
        <f>+Temporalidad[[#This Row],[ID]]</f>
        <v>1193</v>
      </c>
    </row>
    <row r="1205" spans="1:8" hidden="1" x14ac:dyDescent="0.25">
      <c r="A1205">
        <v>1194</v>
      </c>
      <c r="B1205" t="s">
        <v>8748</v>
      </c>
      <c r="C1205" s="1" t="s">
        <v>8713</v>
      </c>
      <c r="D1205" s="1" t="s">
        <v>8714</v>
      </c>
      <c r="E1205" s="80">
        <v>45292</v>
      </c>
      <c r="F1205" s="80">
        <v>45412</v>
      </c>
      <c r="G1205" s="1" t="s">
        <v>12667</v>
      </c>
      <c r="H1205" s="1">
        <f>+Temporalidad[[#This Row],[ID]]</f>
        <v>1194</v>
      </c>
    </row>
    <row r="1206" spans="1:8" hidden="1" x14ac:dyDescent="0.25">
      <c r="A1206">
        <v>1195</v>
      </c>
      <c r="B1206" t="s">
        <v>8749</v>
      </c>
      <c r="C1206" s="1" t="s">
        <v>8713</v>
      </c>
      <c r="D1206" s="1" t="s">
        <v>8714</v>
      </c>
      <c r="E1206" s="80">
        <v>45658</v>
      </c>
      <c r="F1206" s="80">
        <v>45777</v>
      </c>
      <c r="G1206" s="1" t="s">
        <v>12668</v>
      </c>
      <c r="H1206" s="1">
        <f>+Temporalidad[[#This Row],[ID]]</f>
        <v>1195</v>
      </c>
    </row>
    <row r="1207" spans="1:8" hidden="1" x14ac:dyDescent="0.25">
      <c r="A1207">
        <v>1196</v>
      </c>
      <c r="B1207" t="s">
        <v>8750</v>
      </c>
      <c r="C1207" s="1" t="s">
        <v>8713</v>
      </c>
      <c r="D1207" s="1" t="s">
        <v>8714</v>
      </c>
      <c r="E1207" s="80">
        <v>46023</v>
      </c>
      <c r="F1207" s="80">
        <v>46142</v>
      </c>
      <c r="G1207" s="1" t="s">
        <v>12669</v>
      </c>
      <c r="H1207" s="1">
        <f>+Temporalidad[[#This Row],[ID]]</f>
        <v>1196</v>
      </c>
    </row>
    <row r="1208" spans="1:8" hidden="1" x14ac:dyDescent="0.25">
      <c r="A1208">
        <v>1197</v>
      </c>
      <c r="B1208" t="s">
        <v>8751</v>
      </c>
      <c r="C1208" s="1" t="s">
        <v>8713</v>
      </c>
      <c r="D1208" s="1" t="s">
        <v>8714</v>
      </c>
      <c r="E1208" s="80">
        <v>46388</v>
      </c>
      <c r="F1208" s="80">
        <v>46507</v>
      </c>
      <c r="G1208" s="1" t="s">
        <v>12670</v>
      </c>
      <c r="H1208" s="1">
        <f>+Temporalidad[[#This Row],[ID]]</f>
        <v>1197</v>
      </c>
    </row>
    <row r="1209" spans="1:8" hidden="1" x14ac:dyDescent="0.25">
      <c r="A1209">
        <v>1198</v>
      </c>
      <c r="B1209" t="s">
        <v>8752</v>
      </c>
      <c r="C1209" s="1" t="s">
        <v>8713</v>
      </c>
      <c r="D1209" s="1" t="s">
        <v>8714</v>
      </c>
      <c r="E1209" s="80">
        <v>46753</v>
      </c>
      <c r="F1209" s="80">
        <v>46873</v>
      </c>
      <c r="G1209" s="1" t="s">
        <v>12671</v>
      </c>
      <c r="H1209" s="1">
        <f>+Temporalidad[[#This Row],[ID]]</f>
        <v>1198</v>
      </c>
    </row>
    <row r="1210" spans="1:8" hidden="1" x14ac:dyDescent="0.25">
      <c r="A1210">
        <v>1199</v>
      </c>
      <c r="B1210" t="s">
        <v>8753</v>
      </c>
      <c r="C1210" s="1" t="s">
        <v>8713</v>
      </c>
      <c r="D1210" s="1" t="s">
        <v>8714</v>
      </c>
      <c r="E1210" s="80">
        <v>47119</v>
      </c>
      <c r="F1210" s="80">
        <v>47238</v>
      </c>
      <c r="G1210" s="1" t="s">
        <v>12672</v>
      </c>
      <c r="H1210" s="1">
        <f>+Temporalidad[[#This Row],[ID]]</f>
        <v>1199</v>
      </c>
    </row>
    <row r="1211" spans="1:8" hidden="1" x14ac:dyDescent="0.25">
      <c r="A1211">
        <v>1200</v>
      </c>
      <c r="B1211" t="s">
        <v>8754</v>
      </c>
      <c r="C1211" s="1" t="s">
        <v>8713</v>
      </c>
      <c r="D1211" s="1" t="s">
        <v>8714</v>
      </c>
      <c r="E1211" s="80">
        <v>47484</v>
      </c>
      <c r="F1211" s="80">
        <v>47603</v>
      </c>
      <c r="G1211" s="1" t="s">
        <v>12673</v>
      </c>
      <c r="H1211" s="1">
        <f>+Temporalidad[[#This Row],[ID]]</f>
        <v>1200</v>
      </c>
    </row>
    <row r="1212" spans="1:8" hidden="1" x14ac:dyDescent="0.25">
      <c r="A1212">
        <v>1201</v>
      </c>
      <c r="B1212" t="s">
        <v>8755</v>
      </c>
      <c r="C1212" s="1" t="s">
        <v>8713</v>
      </c>
      <c r="D1212" s="1" t="s">
        <v>8714</v>
      </c>
      <c r="E1212" s="80">
        <v>47849</v>
      </c>
      <c r="F1212" s="80">
        <v>47968</v>
      </c>
      <c r="G1212" s="1" t="s">
        <v>12674</v>
      </c>
      <c r="H1212" s="1">
        <f>+Temporalidad[[#This Row],[ID]]</f>
        <v>1201</v>
      </c>
    </row>
    <row r="1213" spans="1:8" hidden="1" x14ac:dyDescent="0.25">
      <c r="A1213">
        <v>1202</v>
      </c>
      <c r="B1213" t="s">
        <v>8756</v>
      </c>
      <c r="C1213" s="1" t="s">
        <v>8713</v>
      </c>
      <c r="D1213" s="1" t="s">
        <v>8714</v>
      </c>
      <c r="E1213" s="80">
        <v>48214</v>
      </c>
      <c r="F1213" s="80">
        <v>48334</v>
      </c>
      <c r="G1213" s="1" t="s">
        <v>12675</v>
      </c>
      <c r="H1213" s="1">
        <f>+Temporalidad[[#This Row],[ID]]</f>
        <v>1202</v>
      </c>
    </row>
    <row r="1214" spans="1:8" hidden="1" x14ac:dyDescent="0.25">
      <c r="A1214">
        <v>1203</v>
      </c>
      <c r="B1214" t="s">
        <v>8757</v>
      </c>
      <c r="C1214" s="1" t="s">
        <v>8713</v>
      </c>
      <c r="D1214" s="1" t="s">
        <v>8714</v>
      </c>
      <c r="E1214" s="80">
        <v>48580</v>
      </c>
      <c r="F1214" s="80">
        <v>48699</v>
      </c>
      <c r="G1214" s="1" t="s">
        <v>12676</v>
      </c>
      <c r="H1214" s="1">
        <f>+Temporalidad[[#This Row],[ID]]</f>
        <v>1203</v>
      </c>
    </row>
    <row r="1215" spans="1:8" hidden="1" x14ac:dyDescent="0.25">
      <c r="A1215">
        <v>1204</v>
      </c>
      <c r="B1215" t="s">
        <v>8758</v>
      </c>
      <c r="C1215" s="1" t="s">
        <v>8713</v>
      </c>
      <c r="D1215" s="1" t="s">
        <v>8714</v>
      </c>
      <c r="E1215" s="80">
        <v>48945</v>
      </c>
      <c r="F1215" s="80">
        <v>49064</v>
      </c>
      <c r="G1215" s="1" t="s">
        <v>12677</v>
      </c>
      <c r="H1215" s="1">
        <f>+Temporalidad[[#This Row],[ID]]</f>
        <v>1204</v>
      </c>
    </row>
    <row r="1216" spans="1:8" hidden="1" x14ac:dyDescent="0.25">
      <c r="A1216">
        <v>1205</v>
      </c>
      <c r="B1216" t="s">
        <v>8759</v>
      </c>
      <c r="C1216" s="1" t="s">
        <v>8713</v>
      </c>
      <c r="D1216" s="1" t="s">
        <v>8714</v>
      </c>
      <c r="E1216" s="80">
        <v>49310</v>
      </c>
      <c r="F1216" s="80">
        <v>49429</v>
      </c>
      <c r="G1216" s="1" t="s">
        <v>12678</v>
      </c>
      <c r="H1216" s="1">
        <f>+Temporalidad[[#This Row],[ID]]</f>
        <v>1205</v>
      </c>
    </row>
    <row r="1217" spans="1:8" hidden="1" x14ac:dyDescent="0.25">
      <c r="A1217">
        <v>1206</v>
      </c>
      <c r="B1217" t="s">
        <v>8760</v>
      </c>
      <c r="C1217" s="1" t="s">
        <v>8713</v>
      </c>
      <c r="D1217" s="1" t="s">
        <v>8714</v>
      </c>
      <c r="E1217" s="80">
        <v>49675</v>
      </c>
      <c r="F1217" s="80">
        <v>49795</v>
      </c>
      <c r="G1217" s="1" t="s">
        <v>12679</v>
      </c>
      <c r="H1217" s="1">
        <f>+Temporalidad[[#This Row],[ID]]</f>
        <v>1206</v>
      </c>
    </row>
    <row r="1218" spans="1:8" hidden="1" x14ac:dyDescent="0.25">
      <c r="A1218">
        <v>1207</v>
      </c>
      <c r="B1218" t="s">
        <v>8761</v>
      </c>
      <c r="C1218" s="1" t="s">
        <v>8713</v>
      </c>
      <c r="D1218" s="1" t="s">
        <v>8714</v>
      </c>
      <c r="E1218" s="80">
        <v>50041</v>
      </c>
      <c r="F1218" s="80">
        <v>50160</v>
      </c>
      <c r="G1218" s="1" t="s">
        <v>12680</v>
      </c>
      <c r="H1218" s="1">
        <f>+Temporalidad[[#This Row],[ID]]</f>
        <v>1207</v>
      </c>
    </row>
    <row r="1219" spans="1:8" hidden="1" x14ac:dyDescent="0.25">
      <c r="A1219">
        <v>1208</v>
      </c>
      <c r="B1219" t="s">
        <v>8762</v>
      </c>
      <c r="C1219" s="1" t="s">
        <v>8713</v>
      </c>
      <c r="D1219" s="1" t="s">
        <v>8714</v>
      </c>
      <c r="E1219" s="80">
        <v>50406</v>
      </c>
      <c r="F1219" s="80">
        <v>50525</v>
      </c>
      <c r="G1219" s="1" t="s">
        <v>12681</v>
      </c>
      <c r="H1219" s="1">
        <f>+Temporalidad[[#This Row],[ID]]</f>
        <v>1208</v>
      </c>
    </row>
    <row r="1220" spans="1:8" hidden="1" x14ac:dyDescent="0.25">
      <c r="A1220">
        <v>1209</v>
      </c>
      <c r="B1220" t="s">
        <v>8763</v>
      </c>
      <c r="C1220" s="1" t="s">
        <v>8713</v>
      </c>
      <c r="D1220" s="1" t="s">
        <v>8714</v>
      </c>
      <c r="E1220" s="80">
        <v>50771</v>
      </c>
      <c r="F1220" s="80">
        <v>50890</v>
      </c>
      <c r="G1220" s="1" t="s">
        <v>12682</v>
      </c>
      <c r="H1220" s="1">
        <f>+Temporalidad[[#This Row],[ID]]</f>
        <v>1209</v>
      </c>
    </row>
    <row r="1221" spans="1:8" hidden="1" x14ac:dyDescent="0.25">
      <c r="A1221">
        <v>1210</v>
      </c>
      <c r="B1221" t="s">
        <v>8764</v>
      </c>
      <c r="C1221" s="1" t="s">
        <v>8713</v>
      </c>
      <c r="D1221" s="1" t="s">
        <v>8714</v>
      </c>
      <c r="E1221" s="80">
        <v>51136</v>
      </c>
      <c r="F1221" s="80">
        <v>51256</v>
      </c>
      <c r="G1221" s="1" t="s">
        <v>12683</v>
      </c>
      <c r="H1221" s="1">
        <f>+Temporalidad[[#This Row],[ID]]</f>
        <v>1210</v>
      </c>
    </row>
    <row r="1222" spans="1:8" hidden="1" x14ac:dyDescent="0.25">
      <c r="A1222">
        <v>1211</v>
      </c>
      <c r="B1222" t="s">
        <v>8765</v>
      </c>
      <c r="C1222" s="1" t="s">
        <v>8713</v>
      </c>
      <c r="D1222" s="1" t="s">
        <v>8714</v>
      </c>
      <c r="E1222" s="80">
        <v>51502</v>
      </c>
      <c r="F1222" s="80">
        <v>51621</v>
      </c>
      <c r="G1222" s="1" t="s">
        <v>12684</v>
      </c>
      <c r="H1222" s="1">
        <f>+Temporalidad[[#This Row],[ID]]</f>
        <v>1211</v>
      </c>
    </row>
    <row r="1223" spans="1:8" hidden="1" x14ac:dyDescent="0.25">
      <c r="A1223">
        <v>1212</v>
      </c>
      <c r="B1223" t="s">
        <v>8766</v>
      </c>
      <c r="C1223" s="1" t="s">
        <v>8713</v>
      </c>
      <c r="D1223" s="1" t="s">
        <v>8714</v>
      </c>
      <c r="E1223" s="80">
        <v>51867</v>
      </c>
      <c r="F1223" s="80">
        <v>51986</v>
      </c>
      <c r="G1223" s="1" t="s">
        <v>12685</v>
      </c>
      <c r="H1223" s="1">
        <f>+Temporalidad[[#This Row],[ID]]</f>
        <v>1212</v>
      </c>
    </row>
    <row r="1224" spans="1:8" hidden="1" x14ac:dyDescent="0.25">
      <c r="A1224">
        <v>1213</v>
      </c>
      <c r="B1224" t="s">
        <v>8767</v>
      </c>
      <c r="C1224" s="1" t="s">
        <v>8713</v>
      </c>
      <c r="D1224" s="1" t="s">
        <v>8714</v>
      </c>
      <c r="E1224" s="80">
        <v>52232</v>
      </c>
      <c r="F1224" s="80">
        <v>52351</v>
      </c>
      <c r="G1224" s="1" t="s">
        <v>12686</v>
      </c>
      <c r="H1224" s="1">
        <f>+Temporalidad[[#This Row],[ID]]</f>
        <v>1213</v>
      </c>
    </row>
    <row r="1225" spans="1:8" hidden="1" x14ac:dyDescent="0.25">
      <c r="A1225">
        <v>1214</v>
      </c>
      <c r="B1225" t="s">
        <v>8768</v>
      </c>
      <c r="C1225" s="1" t="s">
        <v>8713</v>
      </c>
      <c r="D1225" s="1" t="s">
        <v>8714</v>
      </c>
      <c r="E1225" s="80">
        <v>52597</v>
      </c>
      <c r="F1225" s="80">
        <v>52717</v>
      </c>
      <c r="G1225" s="1" t="s">
        <v>12687</v>
      </c>
      <c r="H1225" s="1">
        <f>+Temporalidad[[#This Row],[ID]]</f>
        <v>1214</v>
      </c>
    </row>
    <row r="1226" spans="1:8" hidden="1" x14ac:dyDescent="0.25">
      <c r="A1226">
        <v>1215</v>
      </c>
      <c r="B1226" t="s">
        <v>8769</v>
      </c>
      <c r="C1226" s="1" t="s">
        <v>8713</v>
      </c>
      <c r="D1226" s="1" t="s">
        <v>8714</v>
      </c>
      <c r="E1226" s="80">
        <v>52963</v>
      </c>
      <c r="F1226" s="80">
        <v>53082</v>
      </c>
      <c r="G1226" s="1" t="s">
        <v>12688</v>
      </c>
      <c r="H1226" s="1">
        <f>+Temporalidad[[#This Row],[ID]]</f>
        <v>1215</v>
      </c>
    </row>
    <row r="1227" spans="1:8" hidden="1" x14ac:dyDescent="0.25">
      <c r="A1227">
        <v>1216</v>
      </c>
      <c r="B1227" t="s">
        <v>8770</v>
      </c>
      <c r="C1227" s="1" t="s">
        <v>8713</v>
      </c>
      <c r="D1227" s="1" t="s">
        <v>8714</v>
      </c>
      <c r="E1227" s="80">
        <v>53328</v>
      </c>
      <c r="F1227" s="80">
        <v>53447</v>
      </c>
      <c r="G1227" s="1" t="s">
        <v>12689</v>
      </c>
      <c r="H1227" s="1">
        <f>+Temporalidad[[#This Row],[ID]]</f>
        <v>1216</v>
      </c>
    </row>
    <row r="1228" spans="1:8" hidden="1" x14ac:dyDescent="0.25">
      <c r="A1228">
        <v>1217</v>
      </c>
      <c r="B1228" t="s">
        <v>8771</v>
      </c>
      <c r="C1228" s="1" t="s">
        <v>8713</v>
      </c>
      <c r="D1228" s="1" t="s">
        <v>8714</v>
      </c>
      <c r="E1228" s="80">
        <v>53693</v>
      </c>
      <c r="F1228" s="80">
        <v>53812</v>
      </c>
      <c r="G1228" s="1" t="s">
        <v>12690</v>
      </c>
      <c r="H1228" s="1">
        <f>+Temporalidad[[#This Row],[ID]]</f>
        <v>1217</v>
      </c>
    </row>
    <row r="1229" spans="1:8" hidden="1" x14ac:dyDescent="0.25">
      <c r="A1229">
        <v>1218</v>
      </c>
      <c r="B1229" t="s">
        <v>8772</v>
      </c>
      <c r="C1229" s="1" t="s">
        <v>8713</v>
      </c>
      <c r="D1229" s="1" t="s">
        <v>8714</v>
      </c>
      <c r="E1229" s="80">
        <v>54058</v>
      </c>
      <c r="F1229" s="80">
        <v>54178</v>
      </c>
      <c r="G1229" s="1" t="s">
        <v>12691</v>
      </c>
      <c r="H1229" s="1">
        <f>+Temporalidad[[#This Row],[ID]]</f>
        <v>1218</v>
      </c>
    </row>
    <row r="1230" spans="1:8" hidden="1" x14ac:dyDescent="0.25">
      <c r="A1230">
        <v>1219</v>
      </c>
      <c r="B1230" t="s">
        <v>8773</v>
      </c>
      <c r="C1230" s="1" t="s">
        <v>8713</v>
      </c>
      <c r="D1230" s="1" t="s">
        <v>8714</v>
      </c>
      <c r="E1230" s="80">
        <v>54424</v>
      </c>
      <c r="F1230" s="80">
        <v>54543</v>
      </c>
      <c r="G1230" s="1" t="s">
        <v>12692</v>
      </c>
      <c r="H1230" s="1">
        <f>+Temporalidad[[#This Row],[ID]]</f>
        <v>1219</v>
      </c>
    </row>
    <row r="1231" spans="1:8" hidden="1" x14ac:dyDescent="0.25">
      <c r="A1231">
        <v>1220</v>
      </c>
      <c r="B1231" t="s">
        <v>8774</v>
      </c>
      <c r="C1231" s="1" t="s">
        <v>8713</v>
      </c>
      <c r="D1231" s="1" t="s">
        <v>8714</v>
      </c>
      <c r="E1231" s="80">
        <v>54789</v>
      </c>
      <c r="F1231" s="80">
        <v>54908</v>
      </c>
      <c r="G1231" s="1" t="s">
        <v>12693</v>
      </c>
      <c r="H1231" s="1">
        <f>+Temporalidad[[#This Row],[ID]]</f>
        <v>1220</v>
      </c>
    </row>
    <row r="1232" spans="1:8" hidden="1" x14ac:dyDescent="0.25">
      <c r="A1232">
        <v>1221</v>
      </c>
      <c r="B1232" t="s">
        <v>8775</v>
      </c>
      <c r="C1232" s="1" t="s">
        <v>8713</v>
      </c>
      <c r="D1232" s="1" t="s">
        <v>8714</v>
      </c>
      <c r="E1232" s="80">
        <v>32994</v>
      </c>
      <c r="F1232" s="80">
        <v>33116</v>
      </c>
      <c r="G1232" s="1" t="s">
        <v>12694</v>
      </c>
      <c r="H1232" s="1">
        <f>+Temporalidad[[#This Row],[ID]]</f>
        <v>1221</v>
      </c>
    </row>
    <row r="1233" spans="1:8" hidden="1" x14ac:dyDescent="0.25">
      <c r="A1233">
        <v>1222</v>
      </c>
      <c r="B1233" t="s">
        <v>8776</v>
      </c>
      <c r="C1233" s="1" t="s">
        <v>8713</v>
      </c>
      <c r="D1233" s="1" t="s">
        <v>8714</v>
      </c>
      <c r="E1233" s="80">
        <v>33359</v>
      </c>
      <c r="F1233" s="80">
        <v>33481</v>
      </c>
      <c r="G1233" s="1" t="s">
        <v>12695</v>
      </c>
      <c r="H1233" s="1">
        <f>+Temporalidad[[#This Row],[ID]]</f>
        <v>1222</v>
      </c>
    </row>
    <row r="1234" spans="1:8" hidden="1" x14ac:dyDescent="0.25">
      <c r="A1234">
        <v>1223</v>
      </c>
      <c r="B1234" t="s">
        <v>8777</v>
      </c>
      <c r="C1234" s="1" t="s">
        <v>8713</v>
      </c>
      <c r="D1234" s="1" t="s">
        <v>8714</v>
      </c>
      <c r="E1234" s="80">
        <v>33725</v>
      </c>
      <c r="F1234" s="80">
        <v>33847</v>
      </c>
      <c r="G1234" s="1" t="s">
        <v>12696</v>
      </c>
      <c r="H1234" s="1">
        <f>+Temporalidad[[#This Row],[ID]]</f>
        <v>1223</v>
      </c>
    </row>
    <row r="1235" spans="1:8" hidden="1" x14ac:dyDescent="0.25">
      <c r="A1235">
        <v>1224</v>
      </c>
      <c r="B1235" t="s">
        <v>8778</v>
      </c>
      <c r="C1235" s="1" t="s">
        <v>8713</v>
      </c>
      <c r="D1235" s="1" t="s">
        <v>8714</v>
      </c>
      <c r="E1235" s="80">
        <v>34090</v>
      </c>
      <c r="F1235" s="80">
        <v>34212</v>
      </c>
      <c r="G1235" s="1" t="s">
        <v>12697</v>
      </c>
      <c r="H1235" s="1">
        <f>+Temporalidad[[#This Row],[ID]]</f>
        <v>1224</v>
      </c>
    </row>
    <row r="1236" spans="1:8" hidden="1" x14ac:dyDescent="0.25">
      <c r="A1236">
        <v>1225</v>
      </c>
      <c r="B1236" t="s">
        <v>8779</v>
      </c>
      <c r="C1236" s="1" t="s">
        <v>8713</v>
      </c>
      <c r="D1236" s="1" t="s">
        <v>8714</v>
      </c>
      <c r="E1236" s="80">
        <v>34455</v>
      </c>
      <c r="F1236" s="80">
        <v>34577</v>
      </c>
      <c r="G1236" s="1" t="s">
        <v>12698</v>
      </c>
      <c r="H1236" s="1">
        <f>+Temporalidad[[#This Row],[ID]]</f>
        <v>1225</v>
      </c>
    </row>
    <row r="1237" spans="1:8" hidden="1" x14ac:dyDescent="0.25">
      <c r="A1237">
        <v>1226</v>
      </c>
      <c r="B1237" t="s">
        <v>8780</v>
      </c>
      <c r="C1237" s="1" t="s">
        <v>8713</v>
      </c>
      <c r="D1237" s="1" t="s">
        <v>8714</v>
      </c>
      <c r="E1237" s="80">
        <v>34820</v>
      </c>
      <c r="F1237" s="80">
        <v>34942</v>
      </c>
      <c r="G1237" s="1" t="s">
        <v>12699</v>
      </c>
      <c r="H1237" s="1">
        <f>+Temporalidad[[#This Row],[ID]]</f>
        <v>1226</v>
      </c>
    </row>
    <row r="1238" spans="1:8" hidden="1" x14ac:dyDescent="0.25">
      <c r="A1238">
        <v>1227</v>
      </c>
      <c r="B1238" t="s">
        <v>8781</v>
      </c>
      <c r="C1238" s="1" t="s">
        <v>8713</v>
      </c>
      <c r="D1238" s="1" t="s">
        <v>8714</v>
      </c>
      <c r="E1238" s="80">
        <v>35186</v>
      </c>
      <c r="F1238" s="80">
        <v>35308</v>
      </c>
      <c r="G1238" s="1" t="s">
        <v>12700</v>
      </c>
      <c r="H1238" s="1">
        <f>+Temporalidad[[#This Row],[ID]]</f>
        <v>1227</v>
      </c>
    </row>
    <row r="1239" spans="1:8" hidden="1" x14ac:dyDescent="0.25">
      <c r="A1239">
        <v>1228</v>
      </c>
      <c r="B1239" t="s">
        <v>8782</v>
      </c>
      <c r="C1239" s="1" t="s">
        <v>8713</v>
      </c>
      <c r="D1239" s="1" t="s">
        <v>8714</v>
      </c>
      <c r="E1239" s="80">
        <v>35551</v>
      </c>
      <c r="F1239" s="80">
        <v>35673</v>
      </c>
      <c r="G1239" s="1" t="s">
        <v>12701</v>
      </c>
      <c r="H1239" s="1">
        <f>+Temporalidad[[#This Row],[ID]]</f>
        <v>1228</v>
      </c>
    </row>
    <row r="1240" spans="1:8" hidden="1" x14ac:dyDescent="0.25">
      <c r="A1240">
        <v>1229</v>
      </c>
      <c r="B1240" t="s">
        <v>8783</v>
      </c>
      <c r="C1240" s="1" t="s">
        <v>8713</v>
      </c>
      <c r="D1240" s="1" t="s">
        <v>8714</v>
      </c>
      <c r="E1240" s="80">
        <v>35916</v>
      </c>
      <c r="F1240" s="80">
        <v>36038</v>
      </c>
      <c r="G1240" s="1" t="s">
        <v>12702</v>
      </c>
      <c r="H1240" s="1">
        <f>+Temporalidad[[#This Row],[ID]]</f>
        <v>1229</v>
      </c>
    </row>
    <row r="1241" spans="1:8" hidden="1" x14ac:dyDescent="0.25">
      <c r="A1241">
        <v>1230</v>
      </c>
      <c r="B1241" t="s">
        <v>8784</v>
      </c>
      <c r="C1241" s="1" t="s">
        <v>8713</v>
      </c>
      <c r="D1241" s="1" t="s">
        <v>8714</v>
      </c>
      <c r="E1241" s="80">
        <v>36281</v>
      </c>
      <c r="F1241" s="80">
        <v>36403</v>
      </c>
      <c r="G1241" s="1" t="s">
        <v>12703</v>
      </c>
      <c r="H1241" s="1">
        <f>+Temporalidad[[#This Row],[ID]]</f>
        <v>1230</v>
      </c>
    </row>
    <row r="1242" spans="1:8" hidden="1" x14ac:dyDescent="0.25">
      <c r="A1242">
        <v>1231</v>
      </c>
      <c r="B1242" t="s">
        <v>8785</v>
      </c>
      <c r="C1242" s="1" t="s">
        <v>8713</v>
      </c>
      <c r="D1242" s="1" t="s">
        <v>8714</v>
      </c>
      <c r="E1242" s="80">
        <v>36647</v>
      </c>
      <c r="F1242" s="80">
        <v>36769</v>
      </c>
      <c r="G1242" s="1" t="s">
        <v>12704</v>
      </c>
      <c r="H1242" s="1">
        <f>+Temporalidad[[#This Row],[ID]]</f>
        <v>1231</v>
      </c>
    </row>
    <row r="1243" spans="1:8" hidden="1" x14ac:dyDescent="0.25">
      <c r="A1243">
        <v>1232</v>
      </c>
      <c r="B1243" t="s">
        <v>8786</v>
      </c>
      <c r="C1243" s="1" t="s">
        <v>8713</v>
      </c>
      <c r="D1243" s="1" t="s">
        <v>8714</v>
      </c>
      <c r="E1243" s="80">
        <v>37012</v>
      </c>
      <c r="F1243" s="80">
        <v>37134</v>
      </c>
      <c r="G1243" s="1" t="s">
        <v>12705</v>
      </c>
      <c r="H1243" s="1">
        <f>+Temporalidad[[#This Row],[ID]]</f>
        <v>1232</v>
      </c>
    </row>
    <row r="1244" spans="1:8" hidden="1" x14ac:dyDescent="0.25">
      <c r="A1244">
        <v>1233</v>
      </c>
      <c r="B1244" t="s">
        <v>8787</v>
      </c>
      <c r="C1244" s="1" t="s">
        <v>8713</v>
      </c>
      <c r="D1244" s="1" t="s">
        <v>8714</v>
      </c>
      <c r="E1244" s="80">
        <v>37377</v>
      </c>
      <c r="F1244" s="80">
        <v>37499</v>
      </c>
      <c r="G1244" s="1" t="s">
        <v>12706</v>
      </c>
      <c r="H1244" s="1">
        <f>+Temporalidad[[#This Row],[ID]]</f>
        <v>1233</v>
      </c>
    </row>
    <row r="1245" spans="1:8" hidden="1" x14ac:dyDescent="0.25">
      <c r="A1245">
        <v>1234</v>
      </c>
      <c r="B1245" t="s">
        <v>8788</v>
      </c>
      <c r="C1245" s="1" t="s">
        <v>8713</v>
      </c>
      <c r="D1245" s="1" t="s">
        <v>8714</v>
      </c>
      <c r="E1245" s="80">
        <v>37742</v>
      </c>
      <c r="F1245" s="80">
        <v>37864</v>
      </c>
      <c r="G1245" s="1" t="s">
        <v>12707</v>
      </c>
      <c r="H1245" s="1">
        <f>+Temporalidad[[#This Row],[ID]]</f>
        <v>1234</v>
      </c>
    </row>
    <row r="1246" spans="1:8" hidden="1" x14ac:dyDescent="0.25">
      <c r="A1246">
        <v>1235</v>
      </c>
      <c r="B1246" t="s">
        <v>8789</v>
      </c>
      <c r="C1246" s="1" t="s">
        <v>8713</v>
      </c>
      <c r="D1246" s="1" t="s">
        <v>8714</v>
      </c>
      <c r="E1246" s="80">
        <v>38108</v>
      </c>
      <c r="F1246" s="80">
        <v>38230</v>
      </c>
      <c r="G1246" s="1" t="s">
        <v>12708</v>
      </c>
      <c r="H1246" s="1">
        <f>+Temporalidad[[#This Row],[ID]]</f>
        <v>1235</v>
      </c>
    </row>
    <row r="1247" spans="1:8" hidden="1" x14ac:dyDescent="0.25">
      <c r="A1247">
        <v>1236</v>
      </c>
      <c r="B1247" t="s">
        <v>8790</v>
      </c>
      <c r="C1247" s="1" t="s">
        <v>8713</v>
      </c>
      <c r="D1247" s="1" t="s">
        <v>8714</v>
      </c>
      <c r="E1247" s="80">
        <v>38473</v>
      </c>
      <c r="F1247" s="80">
        <v>38595</v>
      </c>
      <c r="G1247" s="1" t="s">
        <v>12709</v>
      </c>
      <c r="H1247" s="1">
        <f>+Temporalidad[[#This Row],[ID]]</f>
        <v>1236</v>
      </c>
    </row>
    <row r="1248" spans="1:8" hidden="1" x14ac:dyDescent="0.25">
      <c r="A1248">
        <v>1237</v>
      </c>
      <c r="B1248" t="s">
        <v>8791</v>
      </c>
      <c r="C1248" s="1" t="s">
        <v>8713</v>
      </c>
      <c r="D1248" s="1" t="s">
        <v>8714</v>
      </c>
      <c r="E1248" s="80">
        <v>38838</v>
      </c>
      <c r="F1248" s="80">
        <v>38960</v>
      </c>
      <c r="G1248" s="1" t="s">
        <v>12710</v>
      </c>
      <c r="H1248" s="1">
        <f>+Temporalidad[[#This Row],[ID]]</f>
        <v>1237</v>
      </c>
    </row>
    <row r="1249" spans="1:8" hidden="1" x14ac:dyDescent="0.25">
      <c r="A1249">
        <v>1238</v>
      </c>
      <c r="B1249" t="s">
        <v>8792</v>
      </c>
      <c r="C1249" s="1" t="s">
        <v>8713</v>
      </c>
      <c r="D1249" s="1" t="s">
        <v>8714</v>
      </c>
      <c r="E1249" s="80">
        <v>39203</v>
      </c>
      <c r="F1249" s="80">
        <v>39325</v>
      </c>
      <c r="G1249" s="1" t="s">
        <v>12711</v>
      </c>
      <c r="H1249" s="1">
        <f>+Temporalidad[[#This Row],[ID]]</f>
        <v>1238</v>
      </c>
    </row>
    <row r="1250" spans="1:8" hidden="1" x14ac:dyDescent="0.25">
      <c r="A1250">
        <v>1239</v>
      </c>
      <c r="B1250" t="s">
        <v>8793</v>
      </c>
      <c r="C1250" s="1" t="s">
        <v>8713</v>
      </c>
      <c r="D1250" s="1" t="s">
        <v>8714</v>
      </c>
      <c r="E1250" s="80">
        <v>39569</v>
      </c>
      <c r="F1250" s="80">
        <v>39691</v>
      </c>
      <c r="G1250" s="1" t="s">
        <v>12712</v>
      </c>
      <c r="H1250" s="1">
        <f>+Temporalidad[[#This Row],[ID]]</f>
        <v>1239</v>
      </c>
    </row>
    <row r="1251" spans="1:8" hidden="1" x14ac:dyDescent="0.25">
      <c r="A1251">
        <v>1240</v>
      </c>
      <c r="B1251" t="s">
        <v>8794</v>
      </c>
      <c r="C1251" s="1" t="s">
        <v>8713</v>
      </c>
      <c r="D1251" s="1" t="s">
        <v>8714</v>
      </c>
      <c r="E1251" s="80">
        <v>39934</v>
      </c>
      <c r="F1251" s="80">
        <v>40056</v>
      </c>
      <c r="G1251" s="1" t="s">
        <v>12713</v>
      </c>
      <c r="H1251" s="1">
        <f>+Temporalidad[[#This Row],[ID]]</f>
        <v>1240</v>
      </c>
    </row>
    <row r="1252" spans="1:8" hidden="1" x14ac:dyDescent="0.25">
      <c r="A1252">
        <v>1241</v>
      </c>
      <c r="B1252" t="s">
        <v>8795</v>
      </c>
      <c r="C1252" s="1" t="s">
        <v>8713</v>
      </c>
      <c r="D1252" s="1" t="s">
        <v>8714</v>
      </c>
      <c r="E1252" s="80">
        <v>40299</v>
      </c>
      <c r="F1252" s="80">
        <v>40421</v>
      </c>
      <c r="G1252" s="1" t="s">
        <v>12714</v>
      </c>
      <c r="H1252" s="1">
        <f>+Temporalidad[[#This Row],[ID]]</f>
        <v>1241</v>
      </c>
    </row>
    <row r="1253" spans="1:8" hidden="1" x14ac:dyDescent="0.25">
      <c r="A1253">
        <v>1242</v>
      </c>
      <c r="B1253" t="s">
        <v>8796</v>
      </c>
      <c r="C1253" s="1" t="s">
        <v>8713</v>
      </c>
      <c r="D1253" s="1" t="s">
        <v>8714</v>
      </c>
      <c r="E1253" s="80">
        <v>40664</v>
      </c>
      <c r="F1253" s="80">
        <v>40786</v>
      </c>
      <c r="G1253" s="1" t="s">
        <v>12715</v>
      </c>
      <c r="H1253" s="1">
        <f>+Temporalidad[[#This Row],[ID]]</f>
        <v>1242</v>
      </c>
    </row>
    <row r="1254" spans="1:8" hidden="1" x14ac:dyDescent="0.25">
      <c r="A1254">
        <v>1243</v>
      </c>
      <c r="B1254" t="s">
        <v>8797</v>
      </c>
      <c r="C1254" s="1" t="s">
        <v>8713</v>
      </c>
      <c r="D1254" s="1" t="s">
        <v>8714</v>
      </c>
      <c r="E1254" s="80">
        <v>41030</v>
      </c>
      <c r="F1254" s="80">
        <v>41152</v>
      </c>
      <c r="G1254" s="1" t="s">
        <v>12716</v>
      </c>
      <c r="H1254" s="1">
        <f>+Temporalidad[[#This Row],[ID]]</f>
        <v>1243</v>
      </c>
    </row>
    <row r="1255" spans="1:8" hidden="1" x14ac:dyDescent="0.25">
      <c r="A1255">
        <v>1244</v>
      </c>
      <c r="B1255" t="s">
        <v>8798</v>
      </c>
      <c r="C1255" s="1" t="s">
        <v>8713</v>
      </c>
      <c r="D1255" s="1" t="s">
        <v>8714</v>
      </c>
      <c r="E1255" s="80">
        <v>41395</v>
      </c>
      <c r="F1255" s="80">
        <v>41517</v>
      </c>
      <c r="G1255" s="1" t="s">
        <v>12717</v>
      </c>
      <c r="H1255" s="1">
        <f>+Temporalidad[[#This Row],[ID]]</f>
        <v>1244</v>
      </c>
    </row>
    <row r="1256" spans="1:8" hidden="1" x14ac:dyDescent="0.25">
      <c r="A1256">
        <v>1245</v>
      </c>
      <c r="B1256" t="s">
        <v>8799</v>
      </c>
      <c r="C1256" s="1" t="s">
        <v>8713</v>
      </c>
      <c r="D1256" s="1" t="s">
        <v>8714</v>
      </c>
      <c r="E1256" s="80">
        <v>41760</v>
      </c>
      <c r="F1256" s="80">
        <v>41882</v>
      </c>
      <c r="G1256" s="1" t="s">
        <v>12718</v>
      </c>
      <c r="H1256" s="1">
        <f>+Temporalidad[[#This Row],[ID]]</f>
        <v>1245</v>
      </c>
    </row>
    <row r="1257" spans="1:8" hidden="1" x14ac:dyDescent="0.25">
      <c r="A1257">
        <v>1246</v>
      </c>
      <c r="B1257" t="s">
        <v>8800</v>
      </c>
      <c r="C1257" s="1" t="s">
        <v>8713</v>
      </c>
      <c r="D1257" s="1" t="s">
        <v>8714</v>
      </c>
      <c r="E1257" s="80">
        <v>42125</v>
      </c>
      <c r="F1257" s="80">
        <v>42247</v>
      </c>
      <c r="G1257" s="1" t="s">
        <v>12719</v>
      </c>
      <c r="H1257" s="1">
        <f>+Temporalidad[[#This Row],[ID]]</f>
        <v>1246</v>
      </c>
    </row>
    <row r="1258" spans="1:8" hidden="1" x14ac:dyDescent="0.25">
      <c r="A1258">
        <v>1247</v>
      </c>
      <c r="B1258" t="s">
        <v>8801</v>
      </c>
      <c r="C1258" s="1" t="s">
        <v>8713</v>
      </c>
      <c r="D1258" s="1" t="s">
        <v>8714</v>
      </c>
      <c r="E1258" s="80">
        <v>42491</v>
      </c>
      <c r="F1258" s="80">
        <v>42613</v>
      </c>
      <c r="G1258" s="1" t="s">
        <v>12720</v>
      </c>
      <c r="H1258" s="1">
        <f>+Temporalidad[[#This Row],[ID]]</f>
        <v>1247</v>
      </c>
    </row>
    <row r="1259" spans="1:8" hidden="1" x14ac:dyDescent="0.25">
      <c r="A1259">
        <v>1248</v>
      </c>
      <c r="B1259" t="s">
        <v>8802</v>
      </c>
      <c r="C1259" s="1" t="s">
        <v>8713</v>
      </c>
      <c r="D1259" s="1" t="s">
        <v>8714</v>
      </c>
      <c r="E1259" s="80">
        <v>42856</v>
      </c>
      <c r="F1259" s="80">
        <v>42978</v>
      </c>
      <c r="G1259" s="1" t="s">
        <v>12721</v>
      </c>
      <c r="H1259" s="1">
        <f>+Temporalidad[[#This Row],[ID]]</f>
        <v>1248</v>
      </c>
    </row>
    <row r="1260" spans="1:8" hidden="1" x14ac:dyDescent="0.25">
      <c r="A1260">
        <v>1249</v>
      </c>
      <c r="B1260" t="s">
        <v>8803</v>
      </c>
      <c r="C1260" s="1" t="s">
        <v>8713</v>
      </c>
      <c r="D1260" s="1" t="s">
        <v>8714</v>
      </c>
      <c r="E1260" s="80">
        <v>43221</v>
      </c>
      <c r="F1260" s="80">
        <v>43343</v>
      </c>
      <c r="G1260" s="1" t="s">
        <v>12722</v>
      </c>
      <c r="H1260" s="1">
        <f>+Temporalidad[[#This Row],[ID]]</f>
        <v>1249</v>
      </c>
    </row>
    <row r="1261" spans="1:8" hidden="1" x14ac:dyDescent="0.25">
      <c r="A1261">
        <v>1250</v>
      </c>
      <c r="B1261" t="s">
        <v>8804</v>
      </c>
      <c r="C1261" s="1" t="s">
        <v>8713</v>
      </c>
      <c r="D1261" s="1" t="s">
        <v>8714</v>
      </c>
      <c r="E1261" s="80">
        <v>43586</v>
      </c>
      <c r="F1261" s="80">
        <v>43708</v>
      </c>
      <c r="G1261" s="1" t="s">
        <v>12723</v>
      </c>
      <c r="H1261" s="1">
        <f>+Temporalidad[[#This Row],[ID]]</f>
        <v>1250</v>
      </c>
    </row>
    <row r="1262" spans="1:8" hidden="1" x14ac:dyDescent="0.25">
      <c r="A1262">
        <v>1251</v>
      </c>
      <c r="B1262" t="s">
        <v>8805</v>
      </c>
      <c r="C1262" s="1" t="s">
        <v>8713</v>
      </c>
      <c r="D1262" s="1" t="s">
        <v>8714</v>
      </c>
      <c r="E1262" s="80">
        <v>43952</v>
      </c>
      <c r="F1262" s="80">
        <v>44074</v>
      </c>
      <c r="G1262" s="1" t="s">
        <v>12724</v>
      </c>
      <c r="H1262" s="1">
        <f>+Temporalidad[[#This Row],[ID]]</f>
        <v>1251</v>
      </c>
    </row>
    <row r="1263" spans="1:8" hidden="1" x14ac:dyDescent="0.25">
      <c r="A1263">
        <v>1252</v>
      </c>
      <c r="B1263" t="s">
        <v>8806</v>
      </c>
      <c r="C1263" s="1" t="s">
        <v>8713</v>
      </c>
      <c r="D1263" s="1" t="s">
        <v>8714</v>
      </c>
      <c r="E1263" s="80">
        <v>44317</v>
      </c>
      <c r="F1263" s="80">
        <v>44439</v>
      </c>
      <c r="G1263" s="1" t="s">
        <v>12725</v>
      </c>
      <c r="H1263" s="1">
        <f>+Temporalidad[[#This Row],[ID]]</f>
        <v>1252</v>
      </c>
    </row>
    <row r="1264" spans="1:8" hidden="1" x14ac:dyDescent="0.25">
      <c r="A1264">
        <v>1253</v>
      </c>
      <c r="B1264" t="s">
        <v>8807</v>
      </c>
      <c r="C1264" s="1" t="s">
        <v>8713</v>
      </c>
      <c r="D1264" s="1" t="s">
        <v>8714</v>
      </c>
      <c r="E1264" s="80">
        <v>44682</v>
      </c>
      <c r="F1264" s="80">
        <v>44804</v>
      </c>
      <c r="G1264" s="1" t="s">
        <v>12726</v>
      </c>
      <c r="H1264" s="1">
        <f>+Temporalidad[[#This Row],[ID]]</f>
        <v>1253</v>
      </c>
    </row>
    <row r="1265" spans="1:8" hidden="1" x14ac:dyDescent="0.25">
      <c r="A1265">
        <v>1254</v>
      </c>
      <c r="B1265" t="s">
        <v>8808</v>
      </c>
      <c r="C1265" s="1" t="s">
        <v>8713</v>
      </c>
      <c r="D1265" s="1" t="s">
        <v>8714</v>
      </c>
      <c r="E1265" s="80">
        <v>45047</v>
      </c>
      <c r="F1265" s="80">
        <v>45169</v>
      </c>
      <c r="G1265" s="1" t="s">
        <v>12727</v>
      </c>
      <c r="H1265" s="1">
        <f>+Temporalidad[[#This Row],[ID]]</f>
        <v>1254</v>
      </c>
    </row>
    <row r="1266" spans="1:8" hidden="1" x14ac:dyDescent="0.25">
      <c r="A1266">
        <v>1255</v>
      </c>
      <c r="B1266" t="s">
        <v>8809</v>
      </c>
      <c r="C1266" s="1" t="s">
        <v>8713</v>
      </c>
      <c r="D1266" s="1" t="s">
        <v>8714</v>
      </c>
      <c r="E1266" s="80">
        <v>45413</v>
      </c>
      <c r="F1266" s="80">
        <v>45535</v>
      </c>
      <c r="G1266" s="1" t="s">
        <v>12728</v>
      </c>
      <c r="H1266" s="1">
        <f>+Temporalidad[[#This Row],[ID]]</f>
        <v>1255</v>
      </c>
    </row>
    <row r="1267" spans="1:8" hidden="1" x14ac:dyDescent="0.25">
      <c r="A1267">
        <v>1256</v>
      </c>
      <c r="B1267" t="s">
        <v>8810</v>
      </c>
      <c r="C1267" s="1" t="s">
        <v>8713</v>
      </c>
      <c r="D1267" s="1" t="s">
        <v>8714</v>
      </c>
      <c r="E1267" s="80">
        <v>45778</v>
      </c>
      <c r="F1267" s="80">
        <v>45900</v>
      </c>
      <c r="G1267" s="1" t="s">
        <v>12729</v>
      </c>
      <c r="H1267" s="1">
        <f>+Temporalidad[[#This Row],[ID]]</f>
        <v>1256</v>
      </c>
    </row>
    <row r="1268" spans="1:8" hidden="1" x14ac:dyDescent="0.25">
      <c r="A1268">
        <v>1257</v>
      </c>
      <c r="B1268" t="s">
        <v>8811</v>
      </c>
      <c r="C1268" s="1" t="s">
        <v>8713</v>
      </c>
      <c r="D1268" s="1" t="s">
        <v>8714</v>
      </c>
      <c r="E1268" s="80">
        <v>46143</v>
      </c>
      <c r="F1268" s="80">
        <v>46265</v>
      </c>
      <c r="G1268" s="1" t="s">
        <v>12730</v>
      </c>
      <c r="H1268" s="1">
        <f>+Temporalidad[[#This Row],[ID]]</f>
        <v>1257</v>
      </c>
    </row>
    <row r="1269" spans="1:8" hidden="1" x14ac:dyDescent="0.25">
      <c r="A1269">
        <v>1258</v>
      </c>
      <c r="B1269" t="s">
        <v>8812</v>
      </c>
      <c r="C1269" s="1" t="s">
        <v>8713</v>
      </c>
      <c r="D1269" s="1" t="s">
        <v>8714</v>
      </c>
      <c r="E1269" s="80">
        <v>46508</v>
      </c>
      <c r="F1269" s="80">
        <v>46630</v>
      </c>
      <c r="G1269" s="1" t="s">
        <v>12731</v>
      </c>
      <c r="H1269" s="1">
        <f>+Temporalidad[[#This Row],[ID]]</f>
        <v>1258</v>
      </c>
    </row>
    <row r="1270" spans="1:8" hidden="1" x14ac:dyDescent="0.25">
      <c r="A1270">
        <v>1259</v>
      </c>
      <c r="B1270" t="s">
        <v>8813</v>
      </c>
      <c r="C1270" s="1" t="s">
        <v>8713</v>
      </c>
      <c r="D1270" s="1" t="s">
        <v>8714</v>
      </c>
      <c r="E1270" s="80">
        <v>46874</v>
      </c>
      <c r="F1270" s="80">
        <v>46996</v>
      </c>
      <c r="G1270" s="1" t="s">
        <v>12732</v>
      </c>
      <c r="H1270" s="1">
        <f>+Temporalidad[[#This Row],[ID]]</f>
        <v>1259</v>
      </c>
    </row>
    <row r="1271" spans="1:8" hidden="1" x14ac:dyDescent="0.25">
      <c r="A1271">
        <v>1260</v>
      </c>
      <c r="B1271" t="s">
        <v>8814</v>
      </c>
      <c r="C1271" s="1" t="s">
        <v>8713</v>
      </c>
      <c r="D1271" s="1" t="s">
        <v>8714</v>
      </c>
      <c r="E1271" s="80">
        <v>47239</v>
      </c>
      <c r="F1271" s="80">
        <v>47361</v>
      </c>
      <c r="G1271" s="1" t="s">
        <v>12733</v>
      </c>
      <c r="H1271" s="1">
        <f>+Temporalidad[[#This Row],[ID]]</f>
        <v>1260</v>
      </c>
    </row>
    <row r="1272" spans="1:8" hidden="1" x14ac:dyDescent="0.25">
      <c r="A1272">
        <v>1261</v>
      </c>
      <c r="B1272" t="s">
        <v>8815</v>
      </c>
      <c r="C1272" s="1" t="s">
        <v>8713</v>
      </c>
      <c r="D1272" s="1" t="s">
        <v>8714</v>
      </c>
      <c r="E1272" s="80">
        <v>47604</v>
      </c>
      <c r="F1272" s="80">
        <v>47726</v>
      </c>
      <c r="G1272" s="1" t="s">
        <v>12734</v>
      </c>
      <c r="H1272" s="1">
        <f>+Temporalidad[[#This Row],[ID]]</f>
        <v>1261</v>
      </c>
    </row>
    <row r="1273" spans="1:8" hidden="1" x14ac:dyDescent="0.25">
      <c r="A1273">
        <v>1262</v>
      </c>
      <c r="B1273" t="s">
        <v>8816</v>
      </c>
      <c r="C1273" s="1" t="s">
        <v>8713</v>
      </c>
      <c r="D1273" s="1" t="s">
        <v>8714</v>
      </c>
      <c r="E1273" s="80">
        <v>47969</v>
      </c>
      <c r="F1273" s="80">
        <v>48091</v>
      </c>
      <c r="G1273" s="1" t="s">
        <v>12735</v>
      </c>
      <c r="H1273" s="1">
        <f>+Temporalidad[[#This Row],[ID]]</f>
        <v>1262</v>
      </c>
    </row>
    <row r="1274" spans="1:8" hidden="1" x14ac:dyDescent="0.25">
      <c r="A1274">
        <v>1263</v>
      </c>
      <c r="B1274" t="s">
        <v>8817</v>
      </c>
      <c r="C1274" s="1" t="s">
        <v>8713</v>
      </c>
      <c r="D1274" s="1" t="s">
        <v>8714</v>
      </c>
      <c r="E1274" s="80">
        <v>48335</v>
      </c>
      <c r="F1274" s="80">
        <v>48457</v>
      </c>
      <c r="G1274" s="1" t="s">
        <v>12736</v>
      </c>
      <c r="H1274" s="1">
        <f>+Temporalidad[[#This Row],[ID]]</f>
        <v>1263</v>
      </c>
    </row>
    <row r="1275" spans="1:8" hidden="1" x14ac:dyDescent="0.25">
      <c r="A1275">
        <v>1264</v>
      </c>
      <c r="B1275" t="s">
        <v>8818</v>
      </c>
      <c r="C1275" s="1" t="s">
        <v>8713</v>
      </c>
      <c r="D1275" s="1" t="s">
        <v>8714</v>
      </c>
      <c r="E1275" s="80">
        <v>48700</v>
      </c>
      <c r="F1275" s="80">
        <v>48822</v>
      </c>
      <c r="G1275" s="1" t="s">
        <v>12737</v>
      </c>
      <c r="H1275" s="1">
        <f>+Temporalidad[[#This Row],[ID]]</f>
        <v>1264</v>
      </c>
    </row>
    <row r="1276" spans="1:8" hidden="1" x14ac:dyDescent="0.25">
      <c r="A1276">
        <v>1265</v>
      </c>
      <c r="B1276" t="s">
        <v>8819</v>
      </c>
      <c r="C1276" s="1" t="s">
        <v>8713</v>
      </c>
      <c r="D1276" s="1" t="s">
        <v>8714</v>
      </c>
      <c r="E1276" s="80">
        <v>49065</v>
      </c>
      <c r="F1276" s="80">
        <v>49187</v>
      </c>
      <c r="G1276" s="1" t="s">
        <v>12738</v>
      </c>
      <c r="H1276" s="1">
        <f>+Temporalidad[[#This Row],[ID]]</f>
        <v>1265</v>
      </c>
    </row>
    <row r="1277" spans="1:8" hidden="1" x14ac:dyDescent="0.25">
      <c r="A1277">
        <v>1266</v>
      </c>
      <c r="B1277" t="s">
        <v>8820</v>
      </c>
      <c r="C1277" s="1" t="s">
        <v>8713</v>
      </c>
      <c r="D1277" s="1" t="s">
        <v>8714</v>
      </c>
      <c r="E1277" s="80">
        <v>49430</v>
      </c>
      <c r="F1277" s="80">
        <v>49552</v>
      </c>
      <c r="G1277" s="1" t="s">
        <v>12739</v>
      </c>
      <c r="H1277" s="1">
        <f>+Temporalidad[[#This Row],[ID]]</f>
        <v>1266</v>
      </c>
    </row>
    <row r="1278" spans="1:8" hidden="1" x14ac:dyDescent="0.25">
      <c r="A1278">
        <v>1267</v>
      </c>
      <c r="B1278" t="s">
        <v>8821</v>
      </c>
      <c r="C1278" s="1" t="s">
        <v>8713</v>
      </c>
      <c r="D1278" s="1" t="s">
        <v>8714</v>
      </c>
      <c r="E1278" s="80">
        <v>49796</v>
      </c>
      <c r="F1278" s="80">
        <v>49918</v>
      </c>
      <c r="G1278" s="1" t="s">
        <v>12740</v>
      </c>
      <c r="H1278" s="1">
        <f>+Temporalidad[[#This Row],[ID]]</f>
        <v>1267</v>
      </c>
    </row>
    <row r="1279" spans="1:8" hidden="1" x14ac:dyDescent="0.25">
      <c r="A1279">
        <v>1268</v>
      </c>
      <c r="B1279" t="s">
        <v>8822</v>
      </c>
      <c r="C1279" s="1" t="s">
        <v>8713</v>
      </c>
      <c r="D1279" s="1" t="s">
        <v>8714</v>
      </c>
      <c r="E1279" s="80">
        <v>50161</v>
      </c>
      <c r="F1279" s="80">
        <v>50283</v>
      </c>
      <c r="G1279" s="1" t="s">
        <v>12741</v>
      </c>
      <c r="H1279" s="1">
        <f>+Temporalidad[[#This Row],[ID]]</f>
        <v>1268</v>
      </c>
    </row>
    <row r="1280" spans="1:8" hidden="1" x14ac:dyDescent="0.25">
      <c r="A1280">
        <v>1269</v>
      </c>
      <c r="B1280" t="s">
        <v>8823</v>
      </c>
      <c r="C1280" s="1" t="s">
        <v>8713</v>
      </c>
      <c r="D1280" s="1" t="s">
        <v>8714</v>
      </c>
      <c r="E1280" s="80">
        <v>50526</v>
      </c>
      <c r="F1280" s="80">
        <v>50648</v>
      </c>
      <c r="G1280" s="1" t="s">
        <v>12742</v>
      </c>
      <c r="H1280" s="1">
        <f>+Temporalidad[[#This Row],[ID]]</f>
        <v>1269</v>
      </c>
    </row>
    <row r="1281" spans="1:8" hidden="1" x14ac:dyDescent="0.25">
      <c r="A1281">
        <v>1270</v>
      </c>
      <c r="B1281" t="s">
        <v>8824</v>
      </c>
      <c r="C1281" s="1" t="s">
        <v>8713</v>
      </c>
      <c r="D1281" s="1" t="s">
        <v>8714</v>
      </c>
      <c r="E1281" s="80">
        <v>50891</v>
      </c>
      <c r="F1281" s="80">
        <v>51013</v>
      </c>
      <c r="G1281" s="1" t="s">
        <v>12743</v>
      </c>
      <c r="H1281" s="1">
        <f>+Temporalidad[[#This Row],[ID]]</f>
        <v>1270</v>
      </c>
    </row>
    <row r="1282" spans="1:8" hidden="1" x14ac:dyDescent="0.25">
      <c r="A1282">
        <v>1271</v>
      </c>
      <c r="B1282" t="s">
        <v>8825</v>
      </c>
      <c r="C1282" s="1" t="s">
        <v>8713</v>
      </c>
      <c r="D1282" s="1" t="s">
        <v>8714</v>
      </c>
      <c r="E1282" s="80">
        <v>51257</v>
      </c>
      <c r="F1282" s="80">
        <v>51379</v>
      </c>
      <c r="G1282" s="1" t="s">
        <v>12744</v>
      </c>
      <c r="H1282" s="1">
        <f>+Temporalidad[[#This Row],[ID]]</f>
        <v>1271</v>
      </c>
    </row>
    <row r="1283" spans="1:8" hidden="1" x14ac:dyDescent="0.25">
      <c r="A1283">
        <v>1272</v>
      </c>
      <c r="B1283" t="s">
        <v>8826</v>
      </c>
      <c r="C1283" s="1" t="s">
        <v>8713</v>
      </c>
      <c r="D1283" s="1" t="s">
        <v>8714</v>
      </c>
      <c r="E1283" s="80">
        <v>51622</v>
      </c>
      <c r="F1283" s="80">
        <v>51744</v>
      </c>
      <c r="G1283" s="1" t="s">
        <v>12745</v>
      </c>
      <c r="H1283" s="1">
        <f>+Temporalidad[[#This Row],[ID]]</f>
        <v>1272</v>
      </c>
    </row>
    <row r="1284" spans="1:8" hidden="1" x14ac:dyDescent="0.25">
      <c r="A1284">
        <v>1273</v>
      </c>
      <c r="B1284" t="s">
        <v>8827</v>
      </c>
      <c r="C1284" s="1" t="s">
        <v>8713</v>
      </c>
      <c r="D1284" s="1" t="s">
        <v>8714</v>
      </c>
      <c r="E1284" s="80">
        <v>51987</v>
      </c>
      <c r="F1284" s="80">
        <v>52109</v>
      </c>
      <c r="G1284" s="1" t="s">
        <v>12746</v>
      </c>
      <c r="H1284" s="1">
        <f>+Temporalidad[[#This Row],[ID]]</f>
        <v>1273</v>
      </c>
    </row>
    <row r="1285" spans="1:8" hidden="1" x14ac:dyDescent="0.25">
      <c r="A1285">
        <v>1274</v>
      </c>
      <c r="B1285" t="s">
        <v>8828</v>
      </c>
      <c r="C1285" s="1" t="s">
        <v>8713</v>
      </c>
      <c r="D1285" s="1" t="s">
        <v>8714</v>
      </c>
      <c r="E1285" s="80">
        <v>52352</v>
      </c>
      <c r="F1285" s="80">
        <v>52474</v>
      </c>
      <c r="G1285" s="1" t="s">
        <v>12747</v>
      </c>
      <c r="H1285" s="1">
        <f>+Temporalidad[[#This Row],[ID]]</f>
        <v>1274</v>
      </c>
    </row>
    <row r="1286" spans="1:8" hidden="1" x14ac:dyDescent="0.25">
      <c r="A1286">
        <v>1275</v>
      </c>
      <c r="B1286" t="s">
        <v>8829</v>
      </c>
      <c r="C1286" s="1" t="s">
        <v>8713</v>
      </c>
      <c r="D1286" s="1" t="s">
        <v>8714</v>
      </c>
      <c r="E1286" s="80">
        <v>52718</v>
      </c>
      <c r="F1286" s="80">
        <v>52840</v>
      </c>
      <c r="G1286" s="1" t="s">
        <v>12748</v>
      </c>
      <c r="H1286" s="1">
        <f>+Temporalidad[[#This Row],[ID]]</f>
        <v>1275</v>
      </c>
    </row>
    <row r="1287" spans="1:8" hidden="1" x14ac:dyDescent="0.25">
      <c r="A1287">
        <v>1276</v>
      </c>
      <c r="B1287" t="s">
        <v>8830</v>
      </c>
      <c r="C1287" s="1" t="s">
        <v>8713</v>
      </c>
      <c r="D1287" s="1" t="s">
        <v>8714</v>
      </c>
      <c r="E1287" s="80">
        <v>53083</v>
      </c>
      <c r="F1287" s="80">
        <v>53205</v>
      </c>
      <c r="G1287" s="1" t="s">
        <v>12749</v>
      </c>
      <c r="H1287" s="1">
        <f>+Temporalidad[[#This Row],[ID]]</f>
        <v>1276</v>
      </c>
    </row>
    <row r="1288" spans="1:8" hidden="1" x14ac:dyDescent="0.25">
      <c r="A1288">
        <v>1277</v>
      </c>
      <c r="B1288" t="s">
        <v>8831</v>
      </c>
      <c r="C1288" s="1" t="s">
        <v>8713</v>
      </c>
      <c r="D1288" s="1" t="s">
        <v>8714</v>
      </c>
      <c r="E1288" s="80">
        <v>53448</v>
      </c>
      <c r="F1288" s="80">
        <v>53570</v>
      </c>
      <c r="G1288" s="1" t="s">
        <v>12750</v>
      </c>
      <c r="H1288" s="1">
        <f>+Temporalidad[[#This Row],[ID]]</f>
        <v>1277</v>
      </c>
    </row>
    <row r="1289" spans="1:8" hidden="1" x14ac:dyDescent="0.25">
      <c r="A1289">
        <v>1278</v>
      </c>
      <c r="B1289" t="s">
        <v>8832</v>
      </c>
      <c r="C1289" s="1" t="s">
        <v>8713</v>
      </c>
      <c r="D1289" s="1" t="s">
        <v>8714</v>
      </c>
      <c r="E1289" s="80">
        <v>53813</v>
      </c>
      <c r="F1289" s="80">
        <v>53935</v>
      </c>
      <c r="G1289" s="1" t="s">
        <v>12751</v>
      </c>
      <c r="H1289" s="1">
        <f>+Temporalidad[[#This Row],[ID]]</f>
        <v>1278</v>
      </c>
    </row>
    <row r="1290" spans="1:8" hidden="1" x14ac:dyDescent="0.25">
      <c r="A1290">
        <v>1279</v>
      </c>
      <c r="B1290" t="s">
        <v>8833</v>
      </c>
      <c r="C1290" s="1" t="s">
        <v>8713</v>
      </c>
      <c r="D1290" s="1" t="s">
        <v>8714</v>
      </c>
      <c r="E1290" s="80">
        <v>54179</v>
      </c>
      <c r="F1290" s="80">
        <v>54301</v>
      </c>
      <c r="G1290" s="1" t="s">
        <v>12752</v>
      </c>
      <c r="H1290" s="1">
        <f>+Temporalidad[[#This Row],[ID]]</f>
        <v>1279</v>
      </c>
    </row>
    <row r="1291" spans="1:8" hidden="1" x14ac:dyDescent="0.25">
      <c r="A1291">
        <v>1280</v>
      </c>
      <c r="B1291" t="s">
        <v>8834</v>
      </c>
      <c r="C1291" s="1" t="s">
        <v>8713</v>
      </c>
      <c r="D1291" s="1" t="s">
        <v>8714</v>
      </c>
      <c r="E1291" s="80">
        <v>54544</v>
      </c>
      <c r="F1291" s="80">
        <v>54666</v>
      </c>
      <c r="G1291" s="1" t="s">
        <v>12753</v>
      </c>
      <c r="H1291" s="1">
        <f>+Temporalidad[[#This Row],[ID]]</f>
        <v>1280</v>
      </c>
    </row>
    <row r="1292" spans="1:8" hidden="1" x14ac:dyDescent="0.25">
      <c r="A1292">
        <v>1281</v>
      </c>
      <c r="B1292" t="s">
        <v>8835</v>
      </c>
      <c r="C1292" s="1" t="s">
        <v>8713</v>
      </c>
      <c r="D1292" s="1" t="s">
        <v>8714</v>
      </c>
      <c r="E1292" s="80">
        <v>54909</v>
      </c>
      <c r="F1292" s="80">
        <v>55031</v>
      </c>
      <c r="G1292" s="1" t="s">
        <v>12754</v>
      </c>
      <c r="H1292" s="1">
        <f>+Temporalidad[[#This Row],[ID]]</f>
        <v>1281</v>
      </c>
    </row>
    <row r="1293" spans="1:8" hidden="1" x14ac:dyDescent="0.25">
      <c r="A1293">
        <v>1282</v>
      </c>
      <c r="B1293" t="s">
        <v>8836</v>
      </c>
      <c r="C1293" s="1" t="s">
        <v>8713</v>
      </c>
      <c r="D1293" s="1" t="s">
        <v>8714</v>
      </c>
      <c r="E1293" s="80">
        <v>33117</v>
      </c>
      <c r="F1293" s="80">
        <v>33238</v>
      </c>
      <c r="G1293" s="1" t="s">
        <v>12755</v>
      </c>
      <c r="H1293" s="1">
        <f>+Temporalidad[[#This Row],[ID]]</f>
        <v>1282</v>
      </c>
    </row>
    <row r="1294" spans="1:8" hidden="1" x14ac:dyDescent="0.25">
      <c r="A1294">
        <v>1283</v>
      </c>
      <c r="B1294" t="s">
        <v>8837</v>
      </c>
      <c r="C1294" s="1" t="s">
        <v>8713</v>
      </c>
      <c r="D1294" s="1" t="s">
        <v>8714</v>
      </c>
      <c r="E1294" s="80">
        <v>33482</v>
      </c>
      <c r="F1294" s="80">
        <v>33603</v>
      </c>
      <c r="G1294" s="1" t="s">
        <v>12756</v>
      </c>
      <c r="H1294" s="1">
        <f>+Temporalidad[[#This Row],[ID]]</f>
        <v>1283</v>
      </c>
    </row>
    <row r="1295" spans="1:8" hidden="1" x14ac:dyDescent="0.25">
      <c r="A1295">
        <v>1284</v>
      </c>
      <c r="B1295" t="s">
        <v>8838</v>
      </c>
      <c r="C1295" s="1" t="s">
        <v>8713</v>
      </c>
      <c r="D1295" s="1" t="s">
        <v>8714</v>
      </c>
      <c r="E1295" s="80">
        <v>33848</v>
      </c>
      <c r="F1295" s="80">
        <v>33969</v>
      </c>
      <c r="G1295" s="1" t="s">
        <v>12757</v>
      </c>
      <c r="H1295" s="1">
        <f>+Temporalidad[[#This Row],[ID]]</f>
        <v>1284</v>
      </c>
    </row>
    <row r="1296" spans="1:8" hidden="1" x14ac:dyDescent="0.25">
      <c r="A1296">
        <v>1285</v>
      </c>
      <c r="B1296" t="s">
        <v>8839</v>
      </c>
      <c r="C1296" s="1" t="s">
        <v>8713</v>
      </c>
      <c r="D1296" s="1" t="s">
        <v>8714</v>
      </c>
      <c r="E1296" s="80">
        <v>34213</v>
      </c>
      <c r="F1296" s="80">
        <v>34334</v>
      </c>
      <c r="G1296" s="1" t="s">
        <v>12758</v>
      </c>
      <c r="H1296" s="1">
        <f>+Temporalidad[[#This Row],[ID]]</f>
        <v>1285</v>
      </c>
    </row>
    <row r="1297" spans="1:8" hidden="1" x14ac:dyDescent="0.25">
      <c r="A1297">
        <v>1286</v>
      </c>
      <c r="B1297" t="s">
        <v>8840</v>
      </c>
      <c r="C1297" s="1" t="s">
        <v>8713</v>
      </c>
      <c r="D1297" s="1" t="s">
        <v>8714</v>
      </c>
      <c r="E1297" s="80">
        <v>34578</v>
      </c>
      <c r="F1297" s="80">
        <v>34699</v>
      </c>
      <c r="G1297" s="1" t="s">
        <v>12759</v>
      </c>
      <c r="H1297" s="1">
        <f>+Temporalidad[[#This Row],[ID]]</f>
        <v>1286</v>
      </c>
    </row>
    <row r="1298" spans="1:8" hidden="1" x14ac:dyDescent="0.25">
      <c r="A1298">
        <v>1287</v>
      </c>
      <c r="B1298" t="s">
        <v>8841</v>
      </c>
      <c r="C1298" s="1" t="s">
        <v>8713</v>
      </c>
      <c r="D1298" s="1" t="s">
        <v>8714</v>
      </c>
      <c r="E1298" s="80">
        <v>34943</v>
      </c>
      <c r="F1298" s="80">
        <v>35064</v>
      </c>
      <c r="G1298" s="1" t="s">
        <v>12760</v>
      </c>
      <c r="H1298" s="1">
        <f>+Temporalidad[[#This Row],[ID]]</f>
        <v>1287</v>
      </c>
    </row>
    <row r="1299" spans="1:8" hidden="1" x14ac:dyDescent="0.25">
      <c r="A1299">
        <v>1288</v>
      </c>
      <c r="B1299" t="s">
        <v>8842</v>
      </c>
      <c r="C1299" s="1" t="s">
        <v>8713</v>
      </c>
      <c r="D1299" s="1" t="s">
        <v>8714</v>
      </c>
      <c r="E1299" s="80">
        <v>35309</v>
      </c>
      <c r="F1299" s="80">
        <v>35430</v>
      </c>
      <c r="G1299" s="1" t="s">
        <v>12761</v>
      </c>
      <c r="H1299" s="1">
        <f>+Temporalidad[[#This Row],[ID]]</f>
        <v>1288</v>
      </c>
    </row>
    <row r="1300" spans="1:8" hidden="1" x14ac:dyDescent="0.25">
      <c r="A1300">
        <v>1289</v>
      </c>
      <c r="B1300" t="s">
        <v>8843</v>
      </c>
      <c r="C1300" s="1" t="s">
        <v>8713</v>
      </c>
      <c r="D1300" s="1" t="s">
        <v>8714</v>
      </c>
      <c r="E1300" s="80">
        <v>35674</v>
      </c>
      <c r="F1300" s="80">
        <v>35795</v>
      </c>
      <c r="G1300" s="1" t="s">
        <v>12762</v>
      </c>
      <c r="H1300" s="1">
        <f>+Temporalidad[[#This Row],[ID]]</f>
        <v>1289</v>
      </c>
    </row>
    <row r="1301" spans="1:8" hidden="1" x14ac:dyDescent="0.25">
      <c r="A1301">
        <v>1290</v>
      </c>
      <c r="B1301" t="s">
        <v>8844</v>
      </c>
      <c r="C1301" s="1" t="s">
        <v>8713</v>
      </c>
      <c r="D1301" s="1" t="s">
        <v>8714</v>
      </c>
      <c r="E1301" s="80">
        <v>36039</v>
      </c>
      <c r="F1301" s="80">
        <v>36160</v>
      </c>
      <c r="G1301" s="1" t="s">
        <v>12763</v>
      </c>
      <c r="H1301" s="1">
        <f>+Temporalidad[[#This Row],[ID]]</f>
        <v>1290</v>
      </c>
    </row>
    <row r="1302" spans="1:8" hidden="1" x14ac:dyDescent="0.25">
      <c r="A1302">
        <v>1291</v>
      </c>
      <c r="B1302" t="s">
        <v>8845</v>
      </c>
      <c r="C1302" s="1" t="s">
        <v>8713</v>
      </c>
      <c r="D1302" s="1" t="s">
        <v>8714</v>
      </c>
      <c r="E1302" s="80">
        <v>36404</v>
      </c>
      <c r="F1302" s="80">
        <v>36525</v>
      </c>
      <c r="G1302" s="1" t="s">
        <v>12764</v>
      </c>
      <c r="H1302" s="1">
        <f>+Temporalidad[[#This Row],[ID]]</f>
        <v>1291</v>
      </c>
    </row>
    <row r="1303" spans="1:8" hidden="1" x14ac:dyDescent="0.25">
      <c r="A1303">
        <v>1292</v>
      </c>
      <c r="B1303" t="s">
        <v>8846</v>
      </c>
      <c r="C1303" s="1" t="s">
        <v>8713</v>
      </c>
      <c r="D1303" s="1" t="s">
        <v>8714</v>
      </c>
      <c r="E1303" s="80">
        <v>36770</v>
      </c>
      <c r="F1303" s="80">
        <v>36891</v>
      </c>
      <c r="G1303" s="1" t="s">
        <v>12765</v>
      </c>
      <c r="H1303" s="1">
        <f>+Temporalidad[[#This Row],[ID]]</f>
        <v>1292</v>
      </c>
    </row>
    <row r="1304" spans="1:8" hidden="1" x14ac:dyDescent="0.25">
      <c r="A1304">
        <v>1293</v>
      </c>
      <c r="B1304" t="s">
        <v>8847</v>
      </c>
      <c r="C1304" s="1" t="s">
        <v>8713</v>
      </c>
      <c r="D1304" s="1" t="s">
        <v>8714</v>
      </c>
      <c r="E1304" s="80">
        <v>37135</v>
      </c>
      <c r="F1304" s="80">
        <v>37256</v>
      </c>
      <c r="G1304" s="1" t="s">
        <v>12766</v>
      </c>
      <c r="H1304" s="1">
        <f>+Temporalidad[[#This Row],[ID]]</f>
        <v>1293</v>
      </c>
    </row>
    <row r="1305" spans="1:8" hidden="1" x14ac:dyDescent="0.25">
      <c r="A1305">
        <v>1294</v>
      </c>
      <c r="B1305" t="s">
        <v>8848</v>
      </c>
      <c r="C1305" s="1" t="s">
        <v>8713</v>
      </c>
      <c r="D1305" s="1" t="s">
        <v>8714</v>
      </c>
      <c r="E1305" s="80">
        <v>37500</v>
      </c>
      <c r="F1305" s="80">
        <v>37621</v>
      </c>
      <c r="G1305" s="1" t="s">
        <v>12767</v>
      </c>
      <c r="H1305" s="1">
        <f>+Temporalidad[[#This Row],[ID]]</f>
        <v>1294</v>
      </c>
    </row>
    <row r="1306" spans="1:8" hidden="1" x14ac:dyDescent="0.25">
      <c r="A1306">
        <v>1295</v>
      </c>
      <c r="B1306" t="s">
        <v>8849</v>
      </c>
      <c r="C1306" s="1" t="s">
        <v>8713</v>
      </c>
      <c r="D1306" s="1" t="s">
        <v>8714</v>
      </c>
      <c r="E1306" s="80">
        <v>37865</v>
      </c>
      <c r="F1306" s="80">
        <v>37986</v>
      </c>
      <c r="G1306" s="1" t="s">
        <v>12768</v>
      </c>
      <c r="H1306" s="1">
        <f>+Temporalidad[[#This Row],[ID]]</f>
        <v>1295</v>
      </c>
    </row>
    <row r="1307" spans="1:8" hidden="1" x14ac:dyDescent="0.25">
      <c r="A1307">
        <v>1296</v>
      </c>
      <c r="B1307" t="s">
        <v>8850</v>
      </c>
      <c r="C1307" s="1" t="s">
        <v>8713</v>
      </c>
      <c r="D1307" s="1" t="s">
        <v>8714</v>
      </c>
      <c r="E1307" s="80">
        <v>38231</v>
      </c>
      <c r="F1307" s="80">
        <v>38352</v>
      </c>
      <c r="G1307" s="1" t="s">
        <v>12769</v>
      </c>
      <c r="H1307" s="1">
        <f>+Temporalidad[[#This Row],[ID]]</f>
        <v>1296</v>
      </c>
    </row>
    <row r="1308" spans="1:8" hidden="1" x14ac:dyDescent="0.25">
      <c r="A1308">
        <v>1297</v>
      </c>
      <c r="B1308" t="s">
        <v>8851</v>
      </c>
      <c r="C1308" s="1" t="s">
        <v>8713</v>
      </c>
      <c r="D1308" s="1" t="s">
        <v>8714</v>
      </c>
      <c r="E1308" s="80">
        <v>38596</v>
      </c>
      <c r="F1308" s="80">
        <v>38717</v>
      </c>
      <c r="G1308" s="1" t="s">
        <v>12770</v>
      </c>
      <c r="H1308" s="1">
        <f>+Temporalidad[[#This Row],[ID]]</f>
        <v>1297</v>
      </c>
    </row>
    <row r="1309" spans="1:8" hidden="1" x14ac:dyDescent="0.25">
      <c r="A1309">
        <v>1298</v>
      </c>
      <c r="B1309" t="s">
        <v>8852</v>
      </c>
      <c r="C1309" s="1" t="s">
        <v>8713</v>
      </c>
      <c r="D1309" s="1" t="s">
        <v>8714</v>
      </c>
      <c r="E1309" s="80">
        <v>38961</v>
      </c>
      <c r="F1309" s="80">
        <v>39082</v>
      </c>
      <c r="G1309" s="1" t="s">
        <v>12771</v>
      </c>
      <c r="H1309" s="1">
        <f>+Temporalidad[[#This Row],[ID]]</f>
        <v>1298</v>
      </c>
    </row>
    <row r="1310" spans="1:8" hidden="1" x14ac:dyDescent="0.25">
      <c r="A1310">
        <v>1299</v>
      </c>
      <c r="B1310" t="s">
        <v>8853</v>
      </c>
      <c r="C1310" s="1" t="s">
        <v>8713</v>
      </c>
      <c r="D1310" s="1" t="s">
        <v>8714</v>
      </c>
      <c r="E1310" s="80">
        <v>39326</v>
      </c>
      <c r="F1310" s="80">
        <v>39447</v>
      </c>
      <c r="G1310" s="1" t="s">
        <v>12772</v>
      </c>
      <c r="H1310" s="1">
        <f>+Temporalidad[[#This Row],[ID]]</f>
        <v>1299</v>
      </c>
    </row>
    <row r="1311" spans="1:8" hidden="1" x14ac:dyDescent="0.25">
      <c r="A1311">
        <v>1300</v>
      </c>
      <c r="B1311" t="s">
        <v>8854</v>
      </c>
      <c r="C1311" s="1" t="s">
        <v>8713</v>
      </c>
      <c r="D1311" s="1" t="s">
        <v>8714</v>
      </c>
      <c r="E1311" s="80">
        <v>39692</v>
      </c>
      <c r="F1311" s="80">
        <v>39813</v>
      </c>
      <c r="G1311" s="1" t="s">
        <v>12773</v>
      </c>
      <c r="H1311" s="1">
        <f>+Temporalidad[[#This Row],[ID]]</f>
        <v>1300</v>
      </c>
    </row>
    <row r="1312" spans="1:8" hidden="1" x14ac:dyDescent="0.25">
      <c r="A1312">
        <v>1301</v>
      </c>
      <c r="B1312" t="s">
        <v>8855</v>
      </c>
      <c r="C1312" s="1" t="s">
        <v>8713</v>
      </c>
      <c r="D1312" s="1" t="s">
        <v>8714</v>
      </c>
      <c r="E1312" s="80">
        <v>40057</v>
      </c>
      <c r="F1312" s="80">
        <v>40178</v>
      </c>
      <c r="G1312" s="1" t="s">
        <v>12774</v>
      </c>
      <c r="H1312" s="1">
        <f>+Temporalidad[[#This Row],[ID]]</f>
        <v>1301</v>
      </c>
    </row>
    <row r="1313" spans="1:8" hidden="1" x14ac:dyDescent="0.25">
      <c r="A1313">
        <v>1302</v>
      </c>
      <c r="B1313" t="s">
        <v>8856</v>
      </c>
      <c r="C1313" s="1" t="s">
        <v>8713</v>
      </c>
      <c r="D1313" s="1" t="s">
        <v>8714</v>
      </c>
      <c r="E1313" s="80">
        <v>40422</v>
      </c>
      <c r="F1313" s="80">
        <v>40543</v>
      </c>
      <c r="G1313" s="1" t="s">
        <v>12775</v>
      </c>
      <c r="H1313" s="1">
        <f>+Temporalidad[[#This Row],[ID]]</f>
        <v>1302</v>
      </c>
    </row>
    <row r="1314" spans="1:8" hidden="1" x14ac:dyDescent="0.25">
      <c r="A1314">
        <v>1303</v>
      </c>
      <c r="B1314" t="s">
        <v>8857</v>
      </c>
      <c r="C1314" s="1" t="s">
        <v>8713</v>
      </c>
      <c r="D1314" s="1" t="s">
        <v>8714</v>
      </c>
      <c r="E1314" s="80">
        <v>40787</v>
      </c>
      <c r="F1314" s="80">
        <v>40908</v>
      </c>
      <c r="G1314" s="1" t="s">
        <v>12776</v>
      </c>
      <c r="H1314" s="1">
        <f>+Temporalidad[[#This Row],[ID]]</f>
        <v>1303</v>
      </c>
    </row>
    <row r="1315" spans="1:8" hidden="1" x14ac:dyDescent="0.25">
      <c r="A1315">
        <v>1304</v>
      </c>
      <c r="B1315" t="s">
        <v>8858</v>
      </c>
      <c r="C1315" s="1" t="s">
        <v>8713</v>
      </c>
      <c r="D1315" s="1" t="s">
        <v>8714</v>
      </c>
      <c r="E1315" s="80">
        <v>41153</v>
      </c>
      <c r="F1315" s="80">
        <v>41274</v>
      </c>
      <c r="G1315" s="1" t="s">
        <v>12777</v>
      </c>
      <c r="H1315" s="1">
        <f>+Temporalidad[[#This Row],[ID]]</f>
        <v>1304</v>
      </c>
    </row>
    <row r="1316" spans="1:8" hidden="1" x14ac:dyDescent="0.25">
      <c r="A1316">
        <v>1305</v>
      </c>
      <c r="B1316" t="s">
        <v>8859</v>
      </c>
      <c r="C1316" s="1" t="s">
        <v>8713</v>
      </c>
      <c r="D1316" s="1" t="s">
        <v>8714</v>
      </c>
      <c r="E1316" s="80">
        <v>41518</v>
      </c>
      <c r="F1316" s="80">
        <v>41639</v>
      </c>
      <c r="G1316" s="1" t="s">
        <v>12778</v>
      </c>
      <c r="H1316" s="1">
        <f>+Temporalidad[[#This Row],[ID]]</f>
        <v>1305</v>
      </c>
    </row>
    <row r="1317" spans="1:8" hidden="1" x14ac:dyDescent="0.25">
      <c r="A1317">
        <v>1306</v>
      </c>
      <c r="B1317" t="s">
        <v>8860</v>
      </c>
      <c r="C1317" s="1" t="s">
        <v>8713</v>
      </c>
      <c r="D1317" s="1" t="s">
        <v>8714</v>
      </c>
      <c r="E1317" s="80">
        <v>41883</v>
      </c>
      <c r="F1317" s="80">
        <v>42004</v>
      </c>
      <c r="G1317" s="1" t="s">
        <v>12779</v>
      </c>
      <c r="H1317" s="1">
        <f>+Temporalidad[[#This Row],[ID]]</f>
        <v>1306</v>
      </c>
    </row>
    <row r="1318" spans="1:8" hidden="1" x14ac:dyDescent="0.25">
      <c r="A1318">
        <v>1307</v>
      </c>
      <c r="B1318" t="s">
        <v>8861</v>
      </c>
      <c r="C1318" s="1" t="s">
        <v>8713</v>
      </c>
      <c r="D1318" s="1" t="s">
        <v>8714</v>
      </c>
      <c r="E1318" s="80">
        <v>42248</v>
      </c>
      <c r="F1318" s="80">
        <v>42369</v>
      </c>
      <c r="G1318" s="1" t="s">
        <v>12780</v>
      </c>
      <c r="H1318" s="1">
        <f>+Temporalidad[[#This Row],[ID]]</f>
        <v>1307</v>
      </c>
    </row>
    <row r="1319" spans="1:8" hidden="1" x14ac:dyDescent="0.25">
      <c r="A1319">
        <v>1308</v>
      </c>
      <c r="B1319" t="s">
        <v>8862</v>
      </c>
      <c r="C1319" s="1" t="s">
        <v>8713</v>
      </c>
      <c r="D1319" s="1" t="s">
        <v>8714</v>
      </c>
      <c r="E1319" s="80">
        <v>42614</v>
      </c>
      <c r="F1319" s="80">
        <v>42735</v>
      </c>
      <c r="G1319" s="1" t="s">
        <v>12781</v>
      </c>
      <c r="H1319" s="1">
        <f>+Temporalidad[[#This Row],[ID]]</f>
        <v>1308</v>
      </c>
    </row>
    <row r="1320" spans="1:8" hidden="1" x14ac:dyDescent="0.25">
      <c r="A1320">
        <v>1309</v>
      </c>
      <c r="B1320" t="s">
        <v>8863</v>
      </c>
      <c r="C1320" s="1" t="s">
        <v>8713</v>
      </c>
      <c r="D1320" s="1" t="s">
        <v>8714</v>
      </c>
      <c r="E1320" s="80">
        <v>42979</v>
      </c>
      <c r="F1320" s="80">
        <v>43100</v>
      </c>
      <c r="G1320" s="1" t="s">
        <v>12782</v>
      </c>
      <c r="H1320" s="1">
        <f>+Temporalidad[[#This Row],[ID]]</f>
        <v>1309</v>
      </c>
    </row>
    <row r="1321" spans="1:8" hidden="1" x14ac:dyDescent="0.25">
      <c r="A1321">
        <v>1310</v>
      </c>
      <c r="B1321" t="s">
        <v>8864</v>
      </c>
      <c r="C1321" s="1" t="s">
        <v>8713</v>
      </c>
      <c r="D1321" s="1" t="s">
        <v>8714</v>
      </c>
      <c r="E1321" s="80">
        <v>43344</v>
      </c>
      <c r="F1321" s="80">
        <v>43465</v>
      </c>
      <c r="G1321" s="1" t="s">
        <v>12783</v>
      </c>
      <c r="H1321" s="1">
        <f>+Temporalidad[[#This Row],[ID]]</f>
        <v>1310</v>
      </c>
    </row>
    <row r="1322" spans="1:8" hidden="1" x14ac:dyDescent="0.25">
      <c r="A1322">
        <v>1311</v>
      </c>
      <c r="B1322" t="s">
        <v>8865</v>
      </c>
      <c r="C1322" s="1" t="s">
        <v>8713</v>
      </c>
      <c r="D1322" s="1" t="s">
        <v>8714</v>
      </c>
      <c r="E1322" s="80">
        <v>43709</v>
      </c>
      <c r="F1322" s="80">
        <v>43830</v>
      </c>
      <c r="G1322" s="1" t="s">
        <v>12784</v>
      </c>
      <c r="H1322" s="1">
        <f>+Temporalidad[[#This Row],[ID]]</f>
        <v>1311</v>
      </c>
    </row>
    <row r="1323" spans="1:8" hidden="1" x14ac:dyDescent="0.25">
      <c r="A1323">
        <v>1312</v>
      </c>
      <c r="B1323" t="s">
        <v>8866</v>
      </c>
      <c r="C1323" s="1" t="s">
        <v>8713</v>
      </c>
      <c r="D1323" s="1" t="s">
        <v>8714</v>
      </c>
      <c r="E1323" s="80">
        <v>44075</v>
      </c>
      <c r="F1323" s="80">
        <v>44196</v>
      </c>
      <c r="G1323" s="1" t="s">
        <v>12785</v>
      </c>
      <c r="H1323" s="1">
        <f>+Temporalidad[[#This Row],[ID]]</f>
        <v>1312</v>
      </c>
    </row>
    <row r="1324" spans="1:8" hidden="1" x14ac:dyDescent="0.25">
      <c r="A1324">
        <v>1313</v>
      </c>
      <c r="B1324" t="s">
        <v>8867</v>
      </c>
      <c r="C1324" s="1" t="s">
        <v>8713</v>
      </c>
      <c r="D1324" s="1" t="s">
        <v>8714</v>
      </c>
      <c r="E1324" s="80">
        <v>44440</v>
      </c>
      <c r="F1324" s="80">
        <v>44561</v>
      </c>
      <c r="G1324" s="1" t="s">
        <v>12786</v>
      </c>
      <c r="H1324" s="1">
        <f>+Temporalidad[[#This Row],[ID]]</f>
        <v>1313</v>
      </c>
    </row>
    <row r="1325" spans="1:8" hidden="1" x14ac:dyDescent="0.25">
      <c r="A1325">
        <v>1314</v>
      </c>
      <c r="B1325" t="s">
        <v>8868</v>
      </c>
      <c r="C1325" s="1" t="s">
        <v>8713</v>
      </c>
      <c r="D1325" s="1" t="s">
        <v>8714</v>
      </c>
      <c r="E1325" s="80">
        <v>44805</v>
      </c>
      <c r="F1325" s="80">
        <v>44926</v>
      </c>
      <c r="G1325" s="1" t="s">
        <v>12787</v>
      </c>
      <c r="H1325" s="1">
        <f>+Temporalidad[[#This Row],[ID]]</f>
        <v>1314</v>
      </c>
    </row>
    <row r="1326" spans="1:8" hidden="1" x14ac:dyDescent="0.25">
      <c r="A1326">
        <v>1315</v>
      </c>
      <c r="B1326" t="s">
        <v>8869</v>
      </c>
      <c r="C1326" s="1" t="s">
        <v>8713</v>
      </c>
      <c r="D1326" s="1" t="s">
        <v>8714</v>
      </c>
      <c r="E1326" s="80">
        <v>45170</v>
      </c>
      <c r="F1326" s="80">
        <v>45291</v>
      </c>
      <c r="G1326" s="1" t="s">
        <v>12788</v>
      </c>
      <c r="H1326" s="1">
        <f>+Temporalidad[[#This Row],[ID]]</f>
        <v>1315</v>
      </c>
    </row>
    <row r="1327" spans="1:8" hidden="1" x14ac:dyDescent="0.25">
      <c r="A1327">
        <v>1316</v>
      </c>
      <c r="B1327" t="s">
        <v>8870</v>
      </c>
      <c r="C1327" s="1" t="s">
        <v>8713</v>
      </c>
      <c r="D1327" s="1" t="s">
        <v>8714</v>
      </c>
      <c r="E1327" s="80">
        <v>45536</v>
      </c>
      <c r="F1327" s="80">
        <v>45657</v>
      </c>
      <c r="G1327" s="1" t="s">
        <v>12789</v>
      </c>
      <c r="H1327" s="1">
        <f>+Temporalidad[[#This Row],[ID]]</f>
        <v>1316</v>
      </c>
    </row>
    <row r="1328" spans="1:8" hidden="1" x14ac:dyDescent="0.25">
      <c r="A1328">
        <v>1317</v>
      </c>
      <c r="B1328" t="s">
        <v>8871</v>
      </c>
      <c r="C1328" s="1" t="s">
        <v>8713</v>
      </c>
      <c r="D1328" s="1" t="s">
        <v>8714</v>
      </c>
      <c r="E1328" s="80">
        <v>45901</v>
      </c>
      <c r="F1328" s="80">
        <v>46022</v>
      </c>
      <c r="G1328" s="1" t="s">
        <v>12790</v>
      </c>
      <c r="H1328" s="1">
        <f>+Temporalidad[[#This Row],[ID]]</f>
        <v>1317</v>
      </c>
    </row>
    <row r="1329" spans="1:8" hidden="1" x14ac:dyDescent="0.25">
      <c r="A1329">
        <v>1318</v>
      </c>
      <c r="B1329" t="s">
        <v>8872</v>
      </c>
      <c r="C1329" s="1" t="s">
        <v>8713</v>
      </c>
      <c r="D1329" s="1" t="s">
        <v>8714</v>
      </c>
      <c r="E1329" s="80">
        <v>46266</v>
      </c>
      <c r="F1329" s="80">
        <v>46387</v>
      </c>
      <c r="G1329" s="1" t="s">
        <v>12791</v>
      </c>
      <c r="H1329" s="1">
        <f>+Temporalidad[[#This Row],[ID]]</f>
        <v>1318</v>
      </c>
    </row>
    <row r="1330" spans="1:8" hidden="1" x14ac:dyDescent="0.25">
      <c r="A1330">
        <v>1319</v>
      </c>
      <c r="B1330" t="s">
        <v>8873</v>
      </c>
      <c r="C1330" s="1" t="s">
        <v>8713</v>
      </c>
      <c r="D1330" s="1" t="s">
        <v>8714</v>
      </c>
      <c r="E1330" s="80">
        <v>46631</v>
      </c>
      <c r="F1330" s="80">
        <v>46752</v>
      </c>
      <c r="G1330" s="1" t="s">
        <v>12792</v>
      </c>
      <c r="H1330" s="1">
        <f>+Temporalidad[[#This Row],[ID]]</f>
        <v>1319</v>
      </c>
    </row>
    <row r="1331" spans="1:8" hidden="1" x14ac:dyDescent="0.25">
      <c r="A1331">
        <v>1320</v>
      </c>
      <c r="B1331" t="s">
        <v>8874</v>
      </c>
      <c r="C1331" s="1" t="s">
        <v>8713</v>
      </c>
      <c r="D1331" s="1" t="s">
        <v>8714</v>
      </c>
      <c r="E1331" s="80">
        <v>46997</v>
      </c>
      <c r="F1331" s="80">
        <v>47118</v>
      </c>
      <c r="G1331" s="1" t="s">
        <v>12793</v>
      </c>
      <c r="H1331" s="1">
        <f>+Temporalidad[[#This Row],[ID]]</f>
        <v>1320</v>
      </c>
    </row>
    <row r="1332" spans="1:8" hidden="1" x14ac:dyDescent="0.25">
      <c r="A1332">
        <v>1321</v>
      </c>
      <c r="B1332" t="s">
        <v>8875</v>
      </c>
      <c r="C1332" s="1" t="s">
        <v>8713</v>
      </c>
      <c r="D1332" s="1" t="s">
        <v>8714</v>
      </c>
      <c r="E1332" s="80">
        <v>47362</v>
      </c>
      <c r="F1332" s="80">
        <v>47483</v>
      </c>
      <c r="G1332" s="1" t="s">
        <v>12794</v>
      </c>
      <c r="H1332" s="1">
        <f>+Temporalidad[[#This Row],[ID]]</f>
        <v>1321</v>
      </c>
    </row>
    <row r="1333" spans="1:8" hidden="1" x14ac:dyDescent="0.25">
      <c r="A1333">
        <v>1322</v>
      </c>
      <c r="B1333" t="s">
        <v>8876</v>
      </c>
      <c r="C1333" s="1" t="s">
        <v>8713</v>
      </c>
      <c r="D1333" s="1" t="s">
        <v>8714</v>
      </c>
      <c r="E1333" s="80">
        <v>47727</v>
      </c>
      <c r="F1333" s="80">
        <v>47848</v>
      </c>
      <c r="G1333" s="1" t="s">
        <v>12795</v>
      </c>
      <c r="H1333" s="1">
        <f>+Temporalidad[[#This Row],[ID]]</f>
        <v>1322</v>
      </c>
    </row>
    <row r="1334" spans="1:8" hidden="1" x14ac:dyDescent="0.25">
      <c r="A1334">
        <v>1323</v>
      </c>
      <c r="B1334" t="s">
        <v>8877</v>
      </c>
      <c r="C1334" s="1" t="s">
        <v>8713</v>
      </c>
      <c r="D1334" s="1" t="s">
        <v>8714</v>
      </c>
      <c r="E1334" s="80">
        <v>48092</v>
      </c>
      <c r="F1334" s="80">
        <v>48213</v>
      </c>
      <c r="G1334" s="1" t="s">
        <v>12796</v>
      </c>
      <c r="H1334" s="1">
        <f>+Temporalidad[[#This Row],[ID]]</f>
        <v>1323</v>
      </c>
    </row>
    <row r="1335" spans="1:8" hidden="1" x14ac:dyDescent="0.25">
      <c r="A1335">
        <v>1324</v>
      </c>
      <c r="B1335" t="s">
        <v>8878</v>
      </c>
      <c r="C1335" s="1" t="s">
        <v>8713</v>
      </c>
      <c r="D1335" s="1" t="s">
        <v>8714</v>
      </c>
      <c r="E1335" s="80">
        <v>48458</v>
      </c>
      <c r="F1335" s="80">
        <v>48579</v>
      </c>
      <c r="G1335" s="1" t="s">
        <v>12797</v>
      </c>
      <c r="H1335" s="1">
        <f>+Temporalidad[[#This Row],[ID]]</f>
        <v>1324</v>
      </c>
    </row>
    <row r="1336" spans="1:8" hidden="1" x14ac:dyDescent="0.25">
      <c r="A1336">
        <v>1325</v>
      </c>
      <c r="B1336" t="s">
        <v>8879</v>
      </c>
      <c r="C1336" s="1" t="s">
        <v>8713</v>
      </c>
      <c r="D1336" s="1" t="s">
        <v>8714</v>
      </c>
      <c r="E1336" s="80">
        <v>48823</v>
      </c>
      <c r="F1336" s="80">
        <v>48944</v>
      </c>
      <c r="G1336" s="1" t="s">
        <v>12798</v>
      </c>
      <c r="H1336" s="1">
        <f>+Temporalidad[[#This Row],[ID]]</f>
        <v>1325</v>
      </c>
    </row>
    <row r="1337" spans="1:8" hidden="1" x14ac:dyDescent="0.25">
      <c r="A1337">
        <v>1326</v>
      </c>
      <c r="B1337" t="s">
        <v>8880</v>
      </c>
      <c r="C1337" s="1" t="s">
        <v>8713</v>
      </c>
      <c r="D1337" s="1" t="s">
        <v>8714</v>
      </c>
      <c r="E1337" s="80">
        <v>49188</v>
      </c>
      <c r="F1337" s="80">
        <v>49309</v>
      </c>
      <c r="G1337" s="1" t="s">
        <v>12799</v>
      </c>
      <c r="H1337" s="1">
        <f>+Temporalidad[[#This Row],[ID]]</f>
        <v>1326</v>
      </c>
    </row>
    <row r="1338" spans="1:8" hidden="1" x14ac:dyDescent="0.25">
      <c r="A1338">
        <v>1327</v>
      </c>
      <c r="B1338" t="s">
        <v>8881</v>
      </c>
      <c r="C1338" s="1" t="s">
        <v>8713</v>
      </c>
      <c r="D1338" s="1" t="s">
        <v>8714</v>
      </c>
      <c r="E1338" s="80">
        <v>49553</v>
      </c>
      <c r="F1338" s="80">
        <v>49674</v>
      </c>
      <c r="G1338" s="1" t="s">
        <v>12800</v>
      </c>
      <c r="H1338" s="1">
        <f>+Temporalidad[[#This Row],[ID]]</f>
        <v>1327</v>
      </c>
    </row>
    <row r="1339" spans="1:8" hidden="1" x14ac:dyDescent="0.25">
      <c r="A1339">
        <v>1328</v>
      </c>
      <c r="B1339" t="s">
        <v>8882</v>
      </c>
      <c r="C1339" s="1" t="s">
        <v>8713</v>
      </c>
      <c r="D1339" s="1" t="s">
        <v>8714</v>
      </c>
      <c r="E1339" s="80">
        <v>49919</v>
      </c>
      <c r="F1339" s="80">
        <v>50040</v>
      </c>
      <c r="G1339" s="1" t="s">
        <v>12801</v>
      </c>
      <c r="H1339" s="1">
        <f>+Temporalidad[[#This Row],[ID]]</f>
        <v>1328</v>
      </c>
    </row>
    <row r="1340" spans="1:8" hidden="1" x14ac:dyDescent="0.25">
      <c r="A1340">
        <v>1329</v>
      </c>
      <c r="B1340" t="s">
        <v>8883</v>
      </c>
      <c r="C1340" s="1" t="s">
        <v>8713</v>
      </c>
      <c r="D1340" s="1" t="s">
        <v>8714</v>
      </c>
      <c r="E1340" s="80">
        <v>50284</v>
      </c>
      <c r="F1340" s="80">
        <v>50405</v>
      </c>
      <c r="G1340" s="1" t="s">
        <v>12802</v>
      </c>
      <c r="H1340" s="1">
        <f>+Temporalidad[[#This Row],[ID]]</f>
        <v>1329</v>
      </c>
    </row>
    <row r="1341" spans="1:8" hidden="1" x14ac:dyDescent="0.25">
      <c r="A1341">
        <v>1330</v>
      </c>
      <c r="B1341" t="s">
        <v>8884</v>
      </c>
      <c r="C1341" s="1" t="s">
        <v>8713</v>
      </c>
      <c r="D1341" s="1" t="s">
        <v>8714</v>
      </c>
      <c r="E1341" s="80">
        <v>50649</v>
      </c>
      <c r="F1341" s="80">
        <v>50770</v>
      </c>
      <c r="G1341" s="1" t="s">
        <v>12803</v>
      </c>
      <c r="H1341" s="1">
        <f>+Temporalidad[[#This Row],[ID]]</f>
        <v>1330</v>
      </c>
    </row>
    <row r="1342" spans="1:8" hidden="1" x14ac:dyDescent="0.25">
      <c r="A1342">
        <v>1331</v>
      </c>
      <c r="B1342" t="s">
        <v>8885</v>
      </c>
      <c r="C1342" s="1" t="s">
        <v>8713</v>
      </c>
      <c r="D1342" s="1" t="s">
        <v>8714</v>
      </c>
      <c r="E1342" s="80">
        <v>51014</v>
      </c>
      <c r="F1342" s="80">
        <v>51135</v>
      </c>
      <c r="G1342" s="1" t="s">
        <v>12804</v>
      </c>
      <c r="H1342" s="1">
        <f>+Temporalidad[[#This Row],[ID]]</f>
        <v>1331</v>
      </c>
    </row>
    <row r="1343" spans="1:8" hidden="1" x14ac:dyDescent="0.25">
      <c r="A1343">
        <v>1332</v>
      </c>
      <c r="B1343" t="s">
        <v>8886</v>
      </c>
      <c r="C1343" s="1" t="s">
        <v>8713</v>
      </c>
      <c r="D1343" s="1" t="s">
        <v>8714</v>
      </c>
      <c r="E1343" s="80">
        <v>51380</v>
      </c>
      <c r="F1343" s="80">
        <v>51501</v>
      </c>
      <c r="G1343" s="1" t="s">
        <v>12805</v>
      </c>
      <c r="H1343" s="1">
        <f>+Temporalidad[[#This Row],[ID]]</f>
        <v>1332</v>
      </c>
    </row>
    <row r="1344" spans="1:8" hidden="1" x14ac:dyDescent="0.25">
      <c r="A1344">
        <v>1333</v>
      </c>
      <c r="B1344" t="s">
        <v>8887</v>
      </c>
      <c r="C1344" s="1" t="s">
        <v>8713</v>
      </c>
      <c r="D1344" s="1" t="s">
        <v>8714</v>
      </c>
      <c r="E1344" s="80">
        <v>51745</v>
      </c>
      <c r="F1344" s="80">
        <v>51866</v>
      </c>
      <c r="G1344" s="1" t="s">
        <v>12806</v>
      </c>
      <c r="H1344" s="1">
        <f>+Temporalidad[[#This Row],[ID]]</f>
        <v>1333</v>
      </c>
    </row>
    <row r="1345" spans="1:8" hidden="1" x14ac:dyDescent="0.25">
      <c r="A1345">
        <v>1334</v>
      </c>
      <c r="B1345" t="s">
        <v>8888</v>
      </c>
      <c r="C1345" s="1" t="s">
        <v>8713</v>
      </c>
      <c r="D1345" s="1" t="s">
        <v>8714</v>
      </c>
      <c r="E1345" s="80">
        <v>52110</v>
      </c>
      <c r="F1345" s="80">
        <v>52231</v>
      </c>
      <c r="G1345" s="1" t="s">
        <v>12807</v>
      </c>
      <c r="H1345" s="1">
        <f>+Temporalidad[[#This Row],[ID]]</f>
        <v>1334</v>
      </c>
    </row>
    <row r="1346" spans="1:8" hidden="1" x14ac:dyDescent="0.25">
      <c r="A1346">
        <v>1335</v>
      </c>
      <c r="B1346" t="s">
        <v>8889</v>
      </c>
      <c r="C1346" s="1" t="s">
        <v>8713</v>
      </c>
      <c r="D1346" s="1" t="s">
        <v>8714</v>
      </c>
      <c r="E1346" s="80">
        <v>52475</v>
      </c>
      <c r="F1346" s="80">
        <v>52596</v>
      </c>
      <c r="G1346" s="1" t="s">
        <v>12808</v>
      </c>
      <c r="H1346" s="1">
        <f>+Temporalidad[[#This Row],[ID]]</f>
        <v>1335</v>
      </c>
    </row>
    <row r="1347" spans="1:8" hidden="1" x14ac:dyDescent="0.25">
      <c r="A1347">
        <v>1336</v>
      </c>
      <c r="B1347" t="s">
        <v>8890</v>
      </c>
      <c r="C1347" s="1" t="s">
        <v>8713</v>
      </c>
      <c r="D1347" s="1" t="s">
        <v>8714</v>
      </c>
      <c r="E1347" s="80">
        <v>52841</v>
      </c>
      <c r="F1347" s="80">
        <v>52962</v>
      </c>
      <c r="G1347" s="1" t="s">
        <v>12809</v>
      </c>
      <c r="H1347" s="1">
        <f>+Temporalidad[[#This Row],[ID]]</f>
        <v>1336</v>
      </c>
    </row>
    <row r="1348" spans="1:8" hidden="1" x14ac:dyDescent="0.25">
      <c r="A1348">
        <v>1337</v>
      </c>
      <c r="B1348" t="s">
        <v>8891</v>
      </c>
      <c r="C1348" s="1" t="s">
        <v>8713</v>
      </c>
      <c r="D1348" s="1" t="s">
        <v>8714</v>
      </c>
      <c r="E1348" s="80">
        <v>53206</v>
      </c>
      <c r="F1348" s="80">
        <v>53327</v>
      </c>
      <c r="G1348" s="1" t="s">
        <v>12810</v>
      </c>
      <c r="H1348" s="1">
        <f>+Temporalidad[[#This Row],[ID]]</f>
        <v>1337</v>
      </c>
    </row>
    <row r="1349" spans="1:8" hidden="1" x14ac:dyDescent="0.25">
      <c r="A1349">
        <v>1338</v>
      </c>
      <c r="B1349" t="s">
        <v>8892</v>
      </c>
      <c r="C1349" s="1" t="s">
        <v>8713</v>
      </c>
      <c r="D1349" s="1" t="s">
        <v>8714</v>
      </c>
      <c r="E1349" s="80">
        <v>53571</v>
      </c>
      <c r="F1349" s="80">
        <v>53692</v>
      </c>
      <c r="G1349" s="1" t="s">
        <v>12811</v>
      </c>
      <c r="H1349" s="1">
        <f>+Temporalidad[[#This Row],[ID]]</f>
        <v>1338</v>
      </c>
    </row>
    <row r="1350" spans="1:8" hidden="1" x14ac:dyDescent="0.25">
      <c r="A1350">
        <v>1339</v>
      </c>
      <c r="B1350" t="s">
        <v>8893</v>
      </c>
      <c r="C1350" s="1" t="s">
        <v>8713</v>
      </c>
      <c r="D1350" s="1" t="s">
        <v>8714</v>
      </c>
      <c r="E1350" s="80">
        <v>53936</v>
      </c>
      <c r="F1350" s="80">
        <v>54057</v>
      </c>
      <c r="G1350" s="1" t="s">
        <v>12812</v>
      </c>
      <c r="H1350" s="1">
        <f>+Temporalidad[[#This Row],[ID]]</f>
        <v>1339</v>
      </c>
    </row>
    <row r="1351" spans="1:8" hidden="1" x14ac:dyDescent="0.25">
      <c r="A1351">
        <v>1340</v>
      </c>
      <c r="B1351" t="s">
        <v>8894</v>
      </c>
      <c r="C1351" s="1" t="s">
        <v>8713</v>
      </c>
      <c r="D1351" s="1" t="s">
        <v>8714</v>
      </c>
      <c r="E1351" s="80">
        <v>54302</v>
      </c>
      <c r="F1351" s="80">
        <v>54423</v>
      </c>
      <c r="G1351" s="1" t="s">
        <v>12813</v>
      </c>
      <c r="H1351" s="1">
        <f>+Temporalidad[[#This Row],[ID]]</f>
        <v>1340</v>
      </c>
    </row>
    <row r="1352" spans="1:8" hidden="1" x14ac:dyDescent="0.25">
      <c r="A1352">
        <v>1341</v>
      </c>
      <c r="B1352" t="s">
        <v>8895</v>
      </c>
      <c r="C1352" s="1" t="s">
        <v>8713</v>
      </c>
      <c r="D1352" s="1" t="s">
        <v>8714</v>
      </c>
      <c r="E1352" s="80">
        <v>54667</v>
      </c>
      <c r="F1352" s="80">
        <v>54788</v>
      </c>
      <c r="G1352" s="1" t="s">
        <v>12814</v>
      </c>
      <c r="H1352" s="1">
        <f>+Temporalidad[[#This Row],[ID]]</f>
        <v>1341</v>
      </c>
    </row>
    <row r="1353" spans="1:8" hidden="1" x14ac:dyDescent="0.25">
      <c r="A1353">
        <v>1342</v>
      </c>
      <c r="B1353" t="s">
        <v>8896</v>
      </c>
      <c r="C1353" s="1" t="s">
        <v>8713</v>
      </c>
      <c r="D1353" s="1" t="s">
        <v>8714</v>
      </c>
      <c r="E1353" s="80">
        <v>55032</v>
      </c>
      <c r="F1353" s="80">
        <v>55153</v>
      </c>
      <c r="G1353" s="1" t="s">
        <v>12815</v>
      </c>
      <c r="H1353" s="1">
        <f>+Temporalidad[[#This Row],[ID]]</f>
        <v>1342</v>
      </c>
    </row>
    <row r="1354" spans="1:8" hidden="1" x14ac:dyDescent="0.25">
      <c r="A1354">
        <v>1343</v>
      </c>
      <c r="B1354" t="s">
        <v>8897</v>
      </c>
      <c r="C1354" s="1" t="s">
        <v>8898</v>
      </c>
      <c r="D1354" s="1" t="s">
        <v>8898</v>
      </c>
      <c r="E1354" s="80">
        <v>32874</v>
      </c>
      <c r="F1354" s="80">
        <v>36525</v>
      </c>
      <c r="G1354" s="1" t="s">
        <v>12816</v>
      </c>
      <c r="H1354" s="1">
        <f>+Temporalidad[[#This Row],[ID]]</f>
        <v>1343</v>
      </c>
    </row>
    <row r="1355" spans="1:8" hidden="1" x14ac:dyDescent="0.25">
      <c r="A1355">
        <v>1344</v>
      </c>
      <c r="B1355" t="s">
        <v>8899</v>
      </c>
      <c r="C1355" s="1" t="s">
        <v>8898</v>
      </c>
      <c r="D1355" s="1" t="s">
        <v>8898</v>
      </c>
      <c r="E1355" s="80">
        <v>36526</v>
      </c>
      <c r="F1355" s="80">
        <v>40178</v>
      </c>
      <c r="G1355" s="1" t="s">
        <v>12817</v>
      </c>
      <c r="H1355" s="1">
        <f>+Temporalidad[[#This Row],[ID]]</f>
        <v>1344</v>
      </c>
    </row>
    <row r="1356" spans="1:8" hidden="1" x14ac:dyDescent="0.25">
      <c r="A1356">
        <v>1345</v>
      </c>
      <c r="B1356" t="s">
        <v>8900</v>
      </c>
      <c r="C1356" s="1" t="s">
        <v>8898</v>
      </c>
      <c r="D1356" s="1" t="s">
        <v>8898</v>
      </c>
      <c r="E1356" s="80">
        <v>40179</v>
      </c>
      <c r="F1356" s="80">
        <v>43830</v>
      </c>
      <c r="G1356" s="1" t="s">
        <v>12818</v>
      </c>
      <c r="H1356" s="1">
        <f>+Temporalidad[[#This Row],[ID]]</f>
        <v>1345</v>
      </c>
    </row>
    <row r="1357" spans="1:8" hidden="1" x14ac:dyDescent="0.25">
      <c r="A1357">
        <v>1346</v>
      </c>
      <c r="B1357" t="s">
        <v>8901</v>
      </c>
      <c r="C1357" s="1" t="s">
        <v>8898</v>
      </c>
      <c r="D1357" s="1" t="s">
        <v>8898</v>
      </c>
      <c r="E1357" s="80">
        <v>43831</v>
      </c>
      <c r="F1357" s="80">
        <v>47483</v>
      </c>
      <c r="G1357" s="1" t="s">
        <v>12819</v>
      </c>
      <c r="H1357" s="1">
        <f>+Temporalidad[[#This Row],[ID]]</f>
        <v>1346</v>
      </c>
    </row>
    <row r="1358" spans="1:8" hidden="1" x14ac:dyDescent="0.25">
      <c r="A1358">
        <v>1347</v>
      </c>
      <c r="B1358" t="s">
        <v>8902</v>
      </c>
      <c r="C1358" s="1" t="s">
        <v>8898</v>
      </c>
      <c r="D1358" s="1" t="s">
        <v>8898</v>
      </c>
      <c r="E1358" s="80">
        <v>47484</v>
      </c>
      <c r="F1358" s="80">
        <v>51135</v>
      </c>
      <c r="G1358" s="1" t="s">
        <v>12820</v>
      </c>
      <c r="H1358" s="1">
        <f>+Temporalidad[[#This Row],[ID]]</f>
        <v>1347</v>
      </c>
    </row>
    <row r="1359" spans="1:8" hidden="1" x14ac:dyDescent="0.25">
      <c r="A1359">
        <v>1348</v>
      </c>
      <c r="B1359" t="s">
        <v>8903</v>
      </c>
      <c r="C1359" s="1" t="s">
        <v>8898</v>
      </c>
      <c r="D1359" s="1" t="s">
        <v>8898</v>
      </c>
      <c r="E1359" s="80">
        <v>51136</v>
      </c>
      <c r="F1359" s="80">
        <v>54788</v>
      </c>
      <c r="G1359" s="1" t="s">
        <v>12821</v>
      </c>
      <c r="H1359" s="1">
        <f>+Temporalidad[[#This Row],[ID]]</f>
        <v>1348</v>
      </c>
    </row>
    <row r="1360" spans="1:8" hidden="1" x14ac:dyDescent="0.25">
      <c r="A1360">
        <v>1349</v>
      </c>
      <c r="B1360" t="s">
        <v>8904</v>
      </c>
      <c r="C1360" s="1" t="s">
        <v>8905</v>
      </c>
      <c r="D1360" s="1" t="s">
        <v>8906</v>
      </c>
      <c r="E1360" s="80">
        <v>32874</v>
      </c>
      <c r="F1360" s="80">
        <v>34699</v>
      </c>
      <c r="G1360" s="1" t="s">
        <v>12822</v>
      </c>
      <c r="H1360" s="1">
        <f>+Temporalidad[[#This Row],[ID]]</f>
        <v>1349</v>
      </c>
    </row>
    <row r="1361" spans="1:8" hidden="1" x14ac:dyDescent="0.25">
      <c r="A1361">
        <v>1350</v>
      </c>
      <c r="B1361" t="s">
        <v>8907</v>
      </c>
      <c r="C1361" s="1" t="s">
        <v>8905</v>
      </c>
      <c r="D1361" s="1" t="s">
        <v>8906</v>
      </c>
      <c r="E1361" s="80">
        <v>34700</v>
      </c>
      <c r="F1361" s="80">
        <v>36525</v>
      </c>
      <c r="G1361" s="1" t="s">
        <v>12823</v>
      </c>
      <c r="H1361" s="1">
        <f>+Temporalidad[[#This Row],[ID]]</f>
        <v>1350</v>
      </c>
    </row>
    <row r="1362" spans="1:8" hidden="1" x14ac:dyDescent="0.25">
      <c r="A1362">
        <v>1351</v>
      </c>
      <c r="B1362" t="s">
        <v>8908</v>
      </c>
      <c r="C1362" s="1" t="s">
        <v>8905</v>
      </c>
      <c r="D1362" s="1" t="s">
        <v>8906</v>
      </c>
      <c r="E1362" s="80">
        <v>36526</v>
      </c>
      <c r="F1362" s="80">
        <v>38352</v>
      </c>
      <c r="G1362" s="1" t="s">
        <v>12824</v>
      </c>
      <c r="H1362" s="1">
        <f>+Temporalidad[[#This Row],[ID]]</f>
        <v>1351</v>
      </c>
    </row>
    <row r="1363" spans="1:8" hidden="1" x14ac:dyDescent="0.25">
      <c r="A1363">
        <v>1352</v>
      </c>
      <c r="B1363" t="s">
        <v>8909</v>
      </c>
      <c r="C1363" s="1" t="s">
        <v>8905</v>
      </c>
      <c r="D1363" s="1" t="s">
        <v>8906</v>
      </c>
      <c r="E1363" s="80">
        <v>38353</v>
      </c>
      <c r="F1363" s="80">
        <v>40178</v>
      </c>
      <c r="G1363" s="1" t="s">
        <v>12825</v>
      </c>
      <c r="H1363" s="1">
        <f>+Temporalidad[[#This Row],[ID]]</f>
        <v>1352</v>
      </c>
    </row>
    <row r="1364" spans="1:8" hidden="1" x14ac:dyDescent="0.25">
      <c r="A1364">
        <v>1353</v>
      </c>
      <c r="B1364" t="s">
        <v>8910</v>
      </c>
      <c r="C1364" s="1" t="s">
        <v>8905</v>
      </c>
      <c r="D1364" s="1" t="s">
        <v>8906</v>
      </c>
      <c r="E1364" s="80">
        <v>40179</v>
      </c>
      <c r="F1364" s="80">
        <v>42004</v>
      </c>
      <c r="G1364" s="1" t="s">
        <v>12826</v>
      </c>
      <c r="H1364" s="1">
        <f>+Temporalidad[[#This Row],[ID]]</f>
        <v>1353</v>
      </c>
    </row>
    <row r="1365" spans="1:8" hidden="1" x14ac:dyDescent="0.25">
      <c r="A1365">
        <v>1354</v>
      </c>
      <c r="B1365" t="s">
        <v>8911</v>
      </c>
      <c r="C1365" s="1" t="s">
        <v>8905</v>
      </c>
      <c r="D1365" s="1" t="s">
        <v>8906</v>
      </c>
      <c r="E1365" s="80">
        <v>42005</v>
      </c>
      <c r="F1365" s="80">
        <v>43830</v>
      </c>
      <c r="G1365" s="1" t="s">
        <v>12827</v>
      </c>
      <c r="H1365" s="1">
        <f>+Temporalidad[[#This Row],[ID]]</f>
        <v>1354</v>
      </c>
    </row>
    <row r="1366" spans="1:8" hidden="1" x14ac:dyDescent="0.25">
      <c r="A1366">
        <v>1355</v>
      </c>
      <c r="B1366" t="s">
        <v>8912</v>
      </c>
      <c r="C1366" s="1" t="s">
        <v>8905</v>
      </c>
      <c r="D1366" s="1" t="s">
        <v>8906</v>
      </c>
      <c r="E1366" s="80">
        <v>43831</v>
      </c>
      <c r="F1366" s="80">
        <v>45657</v>
      </c>
      <c r="G1366" s="1" t="s">
        <v>12828</v>
      </c>
      <c r="H1366" s="1">
        <f>+Temporalidad[[#This Row],[ID]]</f>
        <v>1355</v>
      </c>
    </row>
    <row r="1367" spans="1:8" hidden="1" x14ac:dyDescent="0.25">
      <c r="A1367">
        <v>1356</v>
      </c>
      <c r="B1367" t="s">
        <v>8913</v>
      </c>
      <c r="C1367" s="1" t="s">
        <v>8905</v>
      </c>
      <c r="D1367" s="1" t="s">
        <v>8906</v>
      </c>
      <c r="E1367" s="80">
        <v>45658</v>
      </c>
      <c r="F1367" s="80">
        <v>47483</v>
      </c>
      <c r="G1367" s="1" t="s">
        <v>12829</v>
      </c>
      <c r="H1367" s="1">
        <f>+Temporalidad[[#This Row],[ID]]</f>
        <v>1356</v>
      </c>
    </row>
    <row r="1368" spans="1:8" hidden="1" x14ac:dyDescent="0.25">
      <c r="A1368">
        <v>1357</v>
      </c>
      <c r="B1368" t="s">
        <v>8914</v>
      </c>
      <c r="C1368" s="1" t="s">
        <v>8905</v>
      </c>
      <c r="D1368" s="1" t="s">
        <v>8906</v>
      </c>
      <c r="E1368" s="80">
        <v>47484</v>
      </c>
      <c r="F1368" s="80">
        <v>49309</v>
      </c>
      <c r="G1368" s="1" t="s">
        <v>12830</v>
      </c>
      <c r="H1368" s="1">
        <f>+Temporalidad[[#This Row],[ID]]</f>
        <v>1357</v>
      </c>
    </row>
    <row r="1369" spans="1:8" hidden="1" x14ac:dyDescent="0.25">
      <c r="A1369">
        <v>1358</v>
      </c>
      <c r="B1369" t="s">
        <v>8915</v>
      </c>
      <c r="C1369" s="1" t="s">
        <v>8905</v>
      </c>
      <c r="D1369" s="1" t="s">
        <v>8906</v>
      </c>
      <c r="E1369" s="80">
        <v>49310</v>
      </c>
      <c r="F1369" s="80">
        <v>51135</v>
      </c>
      <c r="G1369" s="1" t="s">
        <v>12831</v>
      </c>
      <c r="H1369" s="1">
        <f>+Temporalidad[[#This Row],[ID]]</f>
        <v>1358</v>
      </c>
    </row>
    <row r="1370" spans="1:8" hidden="1" x14ac:dyDescent="0.25">
      <c r="A1370">
        <v>1359</v>
      </c>
      <c r="B1370" t="s">
        <v>8916</v>
      </c>
      <c r="C1370" s="1" t="s">
        <v>8905</v>
      </c>
      <c r="D1370" s="1" t="s">
        <v>8906</v>
      </c>
      <c r="E1370" s="80">
        <v>51136</v>
      </c>
      <c r="F1370" s="80">
        <v>52962</v>
      </c>
      <c r="G1370" s="1" t="s">
        <v>12832</v>
      </c>
      <c r="H1370" s="1">
        <f>+Temporalidad[[#This Row],[ID]]</f>
        <v>1359</v>
      </c>
    </row>
    <row r="1371" spans="1:8" hidden="1" x14ac:dyDescent="0.25">
      <c r="A1371">
        <v>1360</v>
      </c>
      <c r="B1371" t="s">
        <v>8917</v>
      </c>
      <c r="C1371" s="1" t="s">
        <v>8905</v>
      </c>
      <c r="D1371" s="1" t="s">
        <v>8906</v>
      </c>
      <c r="E1371" s="80">
        <v>52963</v>
      </c>
      <c r="F1371" s="80">
        <v>54788</v>
      </c>
      <c r="G1371" s="1" t="s">
        <v>12833</v>
      </c>
      <c r="H1371" s="1">
        <f>+Temporalidad[[#This Row],[ID]]</f>
        <v>1360</v>
      </c>
    </row>
    <row r="1372" spans="1:8" hidden="1" x14ac:dyDescent="0.25">
      <c r="A1372">
        <v>1361</v>
      </c>
      <c r="B1372" t="s">
        <v>8918</v>
      </c>
      <c r="C1372" s="1" t="s">
        <v>8919</v>
      </c>
      <c r="D1372" s="1" t="s">
        <v>8920</v>
      </c>
      <c r="E1372" s="80">
        <v>32874</v>
      </c>
      <c r="F1372" s="80">
        <v>33603</v>
      </c>
      <c r="G1372" s="1" t="s">
        <v>12834</v>
      </c>
      <c r="H1372" s="1">
        <f>+Temporalidad[[#This Row],[ID]]</f>
        <v>1361</v>
      </c>
    </row>
    <row r="1373" spans="1:8" hidden="1" x14ac:dyDescent="0.25">
      <c r="A1373">
        <v>1362</v>
      </c>
      <c r="B1373" t="s">
        <v>8921</v>
      </c>
      <c r="C1373" s="1" t="s">
        <v>8919</v>
      </c>
      <c r="D1373" s="1" t="s">
        <v>8920</v>
      </c>
      <c r="E1373" s="80">
        <v>33604</v>
      </c>
      <c r="F1373" s="80">
        <v>34334</v>
      </c>
      <c r="G1373" s="1" t="s">
        <v>12835</v>
      </c>
      <c r="H1373" s="1">
        <f>+Temporalidad[[#This Row],[ID]]</f>
        <v>1362</v>
      </c>
    </row>
    <row r="1374" spans="1:8" hidden="1" x14ac:dyDescent="0.25">
      <c r="A1374">
        <v>1363</v>
      </c>
      <c r="B1374" t="s">
        <v>8922</v>
      </c>
      <c r="C1374" s="1" t="s">
        <v>8919</v>
      </c>
      <c r="D1374" s="1" t="s">
        <v>8920</v>
      </c>
      <c r="E1374" s="80">
        <v>34335</v>
      </c>
      <c r="F1374" s="80">
        <v>35064</v>
      </c>
      <c r="G1374" s="1" t="s">
        <v>12836</v>
      </c>
      <c r="H1374" s="1">
        <f>+Temporalidad[[#This Row],[ID]]</f>
        <v>1363</v>
      </c>
    </row>
    <row r="1375" spans="1:8" hidden="1" x14ac:dyDescent="0.25">
      <c r="A1375">
        <v>1364</v>
      </c>
      <c r="B1375" t="s">
        <v>8923</v>
      </c>
      <c r="C1375" s="1" t="s">
        <v>8919</v>
      </c>
      <c r="D1375" s="1" t="s">
        <v>8920</v>
      </c>
      <c r="E1375" s="80">
        <v>35065</v>
      </c>
      <c r="F1375" s="80">
        <v>35795</v>
      </c>
      <c r="G1375" s="1" t="s">
        <v>12837</v>
      </c>
      <c r="H1375" s="1">
        <f>+Temporalidad[[#This Row],[ID]]</f>
        <v>1364</v>
      </c>
    </row>
    <row r="1376" spans="1:8" hidden="1" x14ac:dyDescent="0.25">
      <c r="A1376">
        <v>1365</v>
      </c>
      <c r="B1376" t="s">
        <v>8924</v>
      </c>
      <c r="C1376" s="1" t="s">
        <v>8919</v>
      </c>
      <c r="D1376" s="1" t="s">
        <v>8920</v>
      </c>
      <c r="E1376" s="80">
        <v>35796</v>
      </c>
      <c r="F1376" s="80">
        <v>36525</v>
      </c>
      <c r="G1376" s="1" t="s">
        <v>12838</v>
      </c>
      <c r="H1376" s="1">
        <f>+Temporalidad[[#This Row],[ID]]</f>
        <v>1365</v>
      </c>
    </row>
    <row r="1377" spans="1:8" hidden="1" x14ac:dyDescent="0.25">
      <c r="A1377">
        <v>1366</v>
      </c>
      <c r="B1377" t="s">
        <v>8925</v>
      </c>
      <c r="C1377" s="1" t="s">
        <v>8919</v>
      </c>
      <c r="D1377" s="1" t="s">
        <v>8920</v>
      </c>
      <c r="E1377" s="80">
        <v>36526</v>
      </c>
      <c r="F1377" s="80">
        <v>37256</v>
      </c>
      <c r="G1377" s="1" t="s">
        <v>12839</v>
      </c>
      <c r="H1377" s="1">
        <f>+Temporalidad[[#This Row],[ID]]</f>
        <v>1366</v>
      </c>
    </row>
    <row r="1378" spans="1:8" hidden="1" x14ac:dyDescent="0.25">
      <c r="A1378">
        <v>1367</v>
      </c>
      <c r="B1378" t="s">
        <v>8926</v>
      </c>
      <c r="C1378" s="1" t="s">
        <v>8919</v>
      </c>
      <c r="D1378" s="1" t="s">
        <v>8920</v>
      </c>
      <c r="E1378" s="80">
        <v>37257</v>
      </c>
      <c r="F1378" s="80">
        <v>37986</v>
      </c>
      <c r="G1378" s="1" t="s">
        <v>12840</v>
      </c>
      <c r="H1378" s="1">
        <f>+Temporalidad[[#This Row],[ID]]</f>
        <v>1367</v>
      </c>
    </row>
    <row r="1379" spans="1:8" hidden="1" x14ac:dyDescent="0.25">
      <c r="A1379">
        <v>1368</v>
      </c>
      <c r="B1379" t="s">
        <v>8927</v>
      </c>
      <c r="C1379" s="1" t="s">
        <v>8919</v>
      </c>
      <c r="D1379" s="1" t="s">
        <v>8920</v>
      </c>
      <c r="E1379" s="80">
        <v>37987</v>
      </c>
      <c r="F1379" s="80">
        <v>38717</v>
      </c>
      <c r="G1379" s="1" t="s">
        <v>12841</v>
      </c>
      <c r="H1379" s="1">
        <f>+Temporalidad[[#This Row],[ID]]</f>
        <v>1368</v>
      </c>
    </row>
    <row r="1380" spans="1:8" hidden="1" x14ac:dyDescent="0.25">
      <c r="A1380">
        <v>1369</v>
      </c>
      <c r="B1380" t="s">
        <v>8928</v>
      </c>
      <c r="C1380" s="1" t="s">
        <v>8919</v>
      </c>
      <c r="D1380" s="1" t="s">
        <v>8920</v>
      </c>
      <c r="E1380" s="80">
        <v>38718</v>
      </c>
      <c r="F1380" s="80">
        <v>39447</v>
      </c>
      <c r="G1380" s="1" t="s">
        <v>12842</v>
      </c>
      <c r="H1380" s="1">
        <f>+Temporalidad[[#This Row],[ID]]</f>
        <v>1369</v>
      </c>
    </row>
    <row r="1381" spans="1:8" hidden="1" x14ac:dyDescent="0.25">
      <c r="A1381">
        <v>1370</v>
      </c>
      <c r="B1381" t="s">
        <v>8929</v>
      </c>
      <c r="C1381" s="1" t="s">
        <v>8919</v>
      </c>
      <c r="D1381" s="1" t="s">
        <v>8920</v>
      </c>
      <c r="E1381" s="80">
        <v>39448</v>
      </c>
      <c r="F1381" s="80">
        <v>40178</v>
      </c>
      <c r="G1381" s="1" t="s">
        <v>12843</v>
      </c>
      <c r="H1381" s="1">
        <f>+Temporalidad[[#This Row],[ID]]</f>
        <v>1370</v>
      </c>
    </row>
    <row r="1382" spans="1:8" hidden="1" x14ac:dyDescent="0.25">
      <c r="A1382">
        <v>1371</v>
      </c>
      <c r="B1382" t="s">
        <v>8930</v>
      </c>
      <c r="C1382" s="1" t="s">
        <v>8919</v>
      </c>
      <c r="D1382" s="1" t="s">
        <v>8920</v>
      </c>
      <c r="E1382" s="80">
        <v>40179</v>
      </c>
      <c r="F1382" s="80">
        <v>40908</v>
      </c>
      <c r="G1382" s="1" t="s">
        <v>12844</v>
      </c>
      <c r="H1382" s="1">
        <f>+Temporalidad[[#This Row],[ID]]</f>
        <v>1371</v>
      </c>
    </row>
    <row r="1383" spans="1:8" hidden="1" x14ac:dyDescent="0.25">
      <c r="A1383">
        <v>1372</v>
      </c>
      <c r="B1383" t="s">
        <v>8931</v>
      </c>
      <c r="C1383" s="1" t="s">
        <v>8919</v>
      </c>
      <c r="D1383" s="1" t="s">
        <v>8920</v>
      </c>
      <c r="E1383" s="80">
        <v>40909</v>
      </c>
      <c r="F1383" s="80">
        <v>41639</v>
      </c>
      <c r="G1383" s="1" t="s">
        <v>12845</v>
      </c>
      <c r="H1383" s="1">
        <f>+Temporalidad[[#This Row],[ID]]</f>
        <v>1372</v>
      </c>
    </row>
    <row r="1384" spans="1:8" hidden="1" x14ac:dyDescent="0.25">
      <c r="A1384">
        <v>1373</v>
      </c>
      <c r="B1384" t="s">
        <v>8932</v>
      </c>
      <c r="C1384" s="1" t="s">
        <v>8919</v>
      </c>
      <c r="D1384" s="1" t="s">
        <v>8920</v>
      </c>
      <c r="E1384" s="80">
        <v>41640</v>
      </c>
      <c r="F1384" s="80">
        <v>42369</v>
      </c>
      <c r="G1384" s="1" t="s">
        <v>12846</v>
      </c>
      <c r="H1384" s="1">
        <f>+Temporalidad[[#This Row],[ID]]</f>
        <v>1373</v>
      </c>
    </row>
    <row r="1385" spans="1:8" hidden="1" x14ac:dyDescent="0.25">
      <c r="A1385">
        <v>1374</v>
      </c>
      <c r="B1385" t="s">
        <v>8933</v>
      </c>
      <c r="C1385" s="1" t="s">
        <v>8919</v>
      </c>
      <c r="D1385" s="1" t="s">
        <v>8920</v>
      </c>
      <c r="E1385" s="80">
        <v>42370</v>
      </c>
      <c r="F1385" s="80">
        <v>43100</v>
      </c>
      <c r="G1385" s="1" t="s">
        <v>12847</v>
      </c>
      <c r="H1385" s="1">
        <f>+Temporalidad[[#This Row],[ID]]</f>
        <v>1374</v>
      </c>
    </row>
    <row r="1386" spans="1:8" hidden="1" x14ac:dyDescent="0.25">
      <c r="A1386">
        <v>1375</v>
      </c>
      <c r="B1386" t="s">
        <v>8934</v>
      </c>
      <c r="C1386" s="1" t="s">
        <v>8919</v>
      </c>
      <c r="D1386" s="1" t="s">
        <v>8920</v>
      </c>
      <c r="E1386" s="80">
        <v>43101</v>
      </c>
      <c r="F1386" s="80">
        <v>43830</v>
      </c>
      <c r="G1386" s="1" t="s">
        <v>12848</v>
      </c>
      <c r="H1386" s="1">
        <f>+Temporalidad[[#This Row],[ID]]</f>
        <v>1375</v>
      </c>
    </row>
    <row r="1387" spans="1:8" hidden="1" x14ac:dyDescent="0.25">
      <c r="A1387">
        <v>1376</v>
      </c>
      <c r="B1387" t="s">
        <v>8935</v>
      </c>
      <c r="C1387" s="1" t="s">
        <v>8919</v>
      </c>
      <c r="D1387" s="1" t="s">
        <v>8920</v>
      </c>
      <c r="E1387" s="80">
        <v>43831</v>
      </c>
      <c r="F1387" s="80">
        <v>44561</v>
      </c>
      <c r="G1387" s="1" t="s">
        <v>12849</v>
      </c>
      <c r="H1387" s="1">
        <f>+Temporalidad[[#This Row],[ID]]</f>
        <v>1376</v>
      </c>
    </row>
    <row r="1388" spans="1:8" hidden="1" x14ac:dyDescent="0.25">
      <c r="A1388">
        <v>1377</v>
      </c>
      <c r="B1388" t="s">
        <v>8936</v>
      </c>
      <c r="C1388" s="1" t="s">
        <v>8919</v>
      </c>
      <c r="D1388" s="1" t="s">
        <v>8920</v>
      </c>
      <c r="E1388" s="80">
        <v>44562</v>
      </c>
      <c r="F1388" s="80">
        <v>45291</v>
      </c>
      <c r="G1388" s="1" t="s">
        <v>12850</v>
      </c>
      <c r="H1388" s="1">
        <f>+Temporalidad[[#This Row],[ID]]</f>
        <v>1377</v>
      </c>
    </row>
    <row r="1389" spans="1:8" hidden="1" x14ac:dyDescent="0.25">
      <c r="A1389">
        <v>1378</v>
      </c>
      <c r="B1389" t="s">
        <v>8937</v>
      </c>
      <c r="C1389" s="1" t="s">
        <v>8919</v>
      </c>
      <c r="D1389" s="1" t="s">
        <v>8920</v>
      </c>
      <c r="E1389" s="80">
        <v>45292</v>
      </c>
      <c r="F1389" s="80">
        <v>46022</v>
      </c>
      <c r="G1389" s="1" t="s">
        <v>12851</v>
      </c>
      <c r="H1389" s="1">
        <f>+Temporalidad[[#This Row],[ID]]</f>
        <v>1378</v>
      </c>
    </row>
    <row r="1390" spans="1:8" hidden="1" x14ac:dyDescent="0.25">
      <c r="A1390">
        <v>1379</v>
      </c>
      <c r="B1390" t="s">
        <v>8938</v>
      </c>
      <c r="C1390" s="1" t="s">
        <v>8919</v>
      </c>
      <c r="D1390" s="1" t="s">
        <v>8920</v>
      </c>
      <c r="E1390" s="80">
        <v>46023</v>
      </c>
      <c r="F1390" s="80">
        <v>46752</v>
      </c>
      <c r="G1390" s="1" t="s">
        <v>12852</v>
      </c>
      <c r="H1390" s="1">
        <f>+Temporalidad[[#This Row],[ID]]</f>
        <v>1379</v>
      </c>
    </row>
    <row r="1391" spans="1:8" hidden="1" x14ac:dyDescent="0.25">
      <c r="A1391">
        <v>1380</v>
      </c>
      <c r="B1391" t="s">
        <v>8939</v>
      </c>
      <c r="C1391" s="1" t="s">
        <v>8919</v>
      </c>
      <c r="D1391" s="1" t="s">
        <v>8920</v>
      </c>
      <c r="E1391" s="80">
        <v>46753</v>
      </c>
      <c r="F1391" s="80">
        <v>47483</v>
      </c>
      <c r="G1391" s="1" t="s">
        <v>12853</v>
      </c>
      <c r="H1391" s="1">
        <f>+Temporalidad[[#This Row],[ID]]</f>
        <v>1380</v>
      </c>
    </row>
    <row r="1392" spans="1:8" hidden="1" x14ac:dyDescent="0.25">
      <c r="A1392">
        <v>1381</v>
      </c>
      <c r="B1392" t="s">
        <v>8940</v>
      </c>
      <c r="C1392" s="1" t="s">
        <v>8919</v>
      </c>
      <c r="D1392" s="1" t="s">
        <v>8920</v>
      </c>
      <c r="E1392" s="80">
        <v>47484</v>
      </c>
      <c r="F1392" s="80">
        <v>48213</v>
      </c>
      <c r="G1392" s="1" t="s">
        <v>12854</v>
      </c>
      <c r="H1392" s="1">
        <f>+Temporalidad[[#This Row],[ID]]</f>
        <v>1381</v>
      </c>
    </row>
    <row r="1393" spans="1:8" hidden="1" x14ac:dyDescent="0.25">
      <c r="A1393">
        <v>1382</v>
      </c>
      <c r="B1393" t="s">
        <v>8941</v>
      </c>
      <c r="C1393" s="1" t="s">
        <v>8919</v>
      </c>
      <c r="D1393" s="1" t="s">
        <v>8920</v>
      </c>
      <c r="E1393" s="80">
        <v>48214</v>
      </c>
      <c r="F1393" s="80">
        <v>48944</v>
      </c>
      <c r="G1393" s="1" t="s">
        <v>12855</v>
      </c>
      <c r="H1393" s="1">
        <f>+Temporalidad[[#This Row],[ID]]</f>
        <v>1382</v>
      </c>
    </row>
    <row r="1394" spans="1:8" hidden="1" x14ac:dyDescent="0.25">
      <c r="A1394">
        <v>1383</v>
      </c>
      <c r="B1394" t="s">
        <v>8942</v>
      </c>
      <c r="C1394" s="1" t="s">
        <v>8919</v>
      </c>
      <c r="D1394" s="1" t="s">
        <v>8920</v>
      </c>
      <c r="E1394" s="80">
        <v>48945</v>
      </c>
      <c r="F1394" s="80">
        <v>49674</v>
      </c>
      <c r="G1394" s="1" t="s">
        <v>12856</v>
      </c>
      <c r="H1394" s="1">
        <f>+Temporalidad[[#This Row],[ID]]</f>
        <v>1383</v>
      </c>
    </row>
    <row r="1395" spans="1:8" hidden="1" x14ac:dyDescent="0.25">
      <c r="A1395">
        <v>1384</v>
      </c>
      <c r="B1395" t="s">
        <v>8943</v>
      </c>
      <c r="C1395" s="1" t="s">
        <v>8919</v>
      </c>
      <c r="D1395" s="1" t="s">
        <v>8920</v>
      </c>
      <c r="E1395" s="80">
        <v>49675</v>
      </c>
      <c r="F1395" s="80">
        <v>50405</v>
      </c>
      <c r="G1395" s="1" t="s">
        <v>12857</v>
      </c>
      <c r="H1395" s="1">
        <f>+Temporalidad[[#This Row],[ID]]</f>
        <v>1384</v>
      </c>
    </row>
    <row r="1396" spans="1:8" hidden="1" x14ac:dyDescent="0.25">
      <c r="A1396">
        <v>1385</v>
      </c>
      <c r="B1396" t="s">
        <v>8944</v>
      </c>
      <c r="C1396" s="1" t="s">
        <v>8919</v>
      </c>
      <c r="D1396" s="1" t="s">
        <v>8920</v>
      </c>
      <c r="E1396" s="80">
        <v>50406</v>
      </c>
      <c r="F1396" s="80">
        <v>51135</v>
      </c>
      <c r="G1396" s="1" t="s">
        <v>12858</v>
      </c>
      <c r="H1396" s="1">
        <f>+Temporalidad[[#This Row],[ID]]</f>
        <v>1385</v>
      </c>
    </row>
    <row r="1397" spans="1:8" hidden="1" x14ac:dyDescent="0.25">
      <c r="A1397">
        <v>1386</v>
      </c>
      <c r="B1397" t="s">
        <v>8945</v>
      </c>
      <c r="C1397" s="1" t="s">
        <v>8919</v>
      </c>
      <c r="D1397" s="1" t="s">
        <v>8920</v>
      </c>
      <c r="E1397" s="80">
        <v>51136</v>
      </c>
      <c r="F1397" s="80">
        <v>51866</v>
      </c>
      <c r="G1397" s="1" t="s">
        <v>12859</v>
      </c>
      <c r="H1397" s="1">
        <f>+Temporalidad[[#This Row],[ID]]</f>
        <v>1386</v>
      </c>
    </row>
    <row r="1398" spans="1:8" hidden="1" x14ac:dyDescent="0.25">
      <c r="A1398">
        <v>1387</v>
      </c>
      <c r="B1398" t="s">
        <v>8946</v>
      </c>
      <c r="C1398" s="1" t="s">
        <v>8919</v>
      </c>
      <c r="D1398" s="1" t="s">
        <v>8920</v>
      </c>
      <c r="E1398" s="80">
        <v>51867</v>
      </c>
      <c r="F1398" s="80">
        <v>52596</v>
      </c>
      <c r="G1398" s="1" t="s">
        <v>12860</v>
      </c>
      <c r="H1398" s="1">
        <f>+Temporalidad[[#This Row],[ID]]</f>
        <v>1387</v>
      </c>
    </row>
    <row r="1399" spans="1:8" hidden="1" x14ac:dyDescent="0.25">
      <c r="A1399">
        <v>1388</v>
      </c>
      <c r="B1399" t="s">
        <v>8947</v>
      </c>
      <c r="C1399" s="1" t="s">
        <v>8919</v>
      </c>
      <c r="D1399" s="1" t="s">
        <v>8920</v>
      </c>
      <c r="E1399" s="80">
        <v>52597</v>
      </c>
      <c r="F1399" s="80">
        <v>53327</v>
      </c>
      <c r="G1399" s="1" t="s">
        <v>12861</v>
      </c>
      <c r="H1399" s="1">
        <f>+Temporalidad[[#This Row],[ID]]</f>
        <v>1388</v>
      </c>
    </row>
    <row r="1400" spans="1:8" hidden="1" x14ac:dyDescent="0.25">
      <c r="A1400">
        <v>1389</v>
      </c>
      <c r="B1400" t="s">
        <v>8948</v>
      </c>
      <c r="C1400" s="1" t="s">
        <v>8919</v>
      </c>
      <c r="D1400" s="1" t="s">
        <v>8920</v>
      </c>
      <c r="E1400" s="80">
        <v>53328</v>
      </c>
      <c r="F1400" s="80">
        <v>54057</v>
      </c>
      <c r="G1400" s="1" t="s">
        <v>12862</v>
      </c>
      <c r="H1400" s="1">
        <f>+Temporalidad[[#This Row],[ID]]</f>
        <v>1389</v>
      </c>
    </row>
    <row r="1401" spans="1:8" hidden="1" x14ac:dyDescent="0.25">
      <c r="A1401">
        <v>1390</v>
      </c>
      <c r="B1401" t="s">
        <v>8949</v>
      </c>
      <c r="C1401" s="1" t="s">
        <v>8919</v>
      </c>
      <c r="D1401" s="1" t="s">
        <v>8920</v>
      </c>
      <c r="E1401" s="80">
        <v>54058</v>
      </c>
      <c r="F1401" s="80">
        <v>54788</v>
      </c>
      <c r="G1401" s="1" t="s">
        <v>12863</v>
      </c>
      <c r="H1401" s="1">
        <f>+Temporalidad[[#This Row],[ID]]</f>
        <v>1390</v>
      </c>
    </row>
    <row r="1402" spans="1:8" hidden="1" x14ac:dyDescent="0.25">
      <c r="A1402">
        <v>1391</v>
      </c>
      <c r="B1402" t="s">
        <v>8950</v>
      </c>
      <c r="C1402" s="1" t="s">
        <v>8951</v>
      </c>
      <c r="D1402" s="1" t="s">
        <v>8951</v>
      </c>
      <c r="E1402" s="80">
        <v>32874</v>
      </c>
      <c r="F1402" s="80">
        <v>32932</v>
      </c>
      <c r="G1402" s="1" t="s">
        <v>12864</v>
      </c>
      <c r="H1402" s="1">
        <f>+Temporalidad[[#This Row],[ID]]</f>
        <v>1391</v>
      </c>
    </row>
    <row r="1403" spans="1:8" hidden="1" x14ac:dyDescent="0.25">
      <c r="A1403">
        <v>1392</v>
      </c>
      <c r="B1403" t="s">
        <v>8952</v>
      </c>
      <c r="C1403" s="1" t="s">
        <v>8951</v>
      </c>
      <c r="D1403" s="1" t="s">
        <v>8951</v>
      </c>
      <c r="E1403" s="80">
        <v>33239</v>
      </c>
      <c r="F1403" s="80">
        <v>33297</v>
      </c>
      <c r="G1403" s="1" t="s">
        <v>12865</v>
      </c>
      <c r="H1403" s="1">
        <f>+Temporalidad[[#This Row],[ID]]</f>
        <v>1392</v>
      </c>
    </row>
    <row r="1404" spans="1:8" hidden="1" x14ac:dyDescent="0.25">
      <c r="A1404">
        <v>1393</v>
      </c>
      <c r="B1404" t="s">
        <v>8953</v>
      </c>
      <c r="C1404" s="1" t="s">
        <v>8951</v>
      </c>
      <c r="D1404" s="1" t="s">
        <v>8951</v>
      </c>
      <c r="E1404" s="80">
        <v>33604</v>
      </c>
      <c r="F1404" s="80">
        <v>33662</v>
      </c>
      <c r="G1404" s="1" t="s">
        <v>12866</v>
      </c>
      <c r="H1404" s="1">
        <f>+Temporalidad[[#This Row],[ID]]</f>
        <v>1393</v>
      </c>
    </row>
    <row r="1405" spans="1:8" hidden="1" x14ac:dyDescent="0.25">
      <c r="A1405">
        <v>1394</v>
      </c>
      <c r="B1405" t="s">
        <v>8954</v>
      </c>
      <c r="C1405" s="1" t="s">
        <v>8951</v>
      </c>
      <c r="D1405" s="1" t="s">
        <v>8951</v>
      </c>
      <c r="E1405" s="80">
        <v>33970</v>
      </c>
      <c r="F1405" s="80">
        <v>34028</v>
      </c>
      <c r="G1405" s="1" t="s">
        <v>12867</v>
      </c>
      <c r="H1405" s="1">
        <f>+Temporalidad[[#This Row],[ID]]</f>
        <v>1394</v>
      </c>
    </row>
    <row r="1406" spans="1:8" hidden="1" x14ac:dyDescent="0.25">
      <c r="A1406">
        <v>1395</v>
      </c>
      <c r="B1406" t="s">
        <v>8955</v>
      </c>
      <c r="C1406" s="1" t="s">
        <v>8951</v>
      </c>
      <c r="D1406" s="1" t="s">
        <v>8951</v>
      </c>
      <c r="E1406" s="80">
        <v>34335</v>
      </c>
      <c r="F1406" s="80">
        <v>34393</v>
      </c>
      <c r="G1406" s="1" t="s">
        <v>12868</v>
      </c>
      <c r="H1406" s="1">
        <f>+Temporalidad[[#This Row],[ID]]</f>
        <v>1395</v>
      </c>
    </row>
    <row r="1407" spans="1:8" hidden="1" x14ac:dyDescent="0.25">
      <c r="A1407">
        <v>1396</v>
      </c>
      <c r="B1407" t="s">
        <v>8956</v>
      </c>
      <c r="C1407" s="1" t="s">
        <v>8951</v>
      </c>
      <c r="D1407" s="1" t="s">
        <v>8951</v>
      </c>
      <c r="E1407" s="80">
        <v>34700</v>
      </c>
      <c r="F1407" s="80">
        <v>34758</v>
      </c>
      <c r="G1407" s="1" t="s">
        <v>12869</v>
      </c>
      <c r="H1407" s="1">
        <f>+Temporalidad[[#This Row],[ID]]</f>
        <v>1396</v>
      </c>
    </row>
    <row r="1408" spans="1:8" hidden="1" x14ac:dyDescent="0.25">
      <c r="A1408">
        <v>1397</v>
      </c>
      <c r="B1408" t="s">
        <v>8957</v>
      </c>
      <c r="C1408" s="1" t="s">
        <v>8951</v>
      </c>
      <c r="D1408" s="1" t="s">
        <v>8951</v>
      </c>
      <c r="E1408" s="80">
        <v>35065</v>
      </c>
      <c r="F1408" s="80">
        <v>35123</v>
      </c>
      <c r="G1408" s="1" t="s">
        <v>12870</v>
      </c>
      <c r="H1408" s="1">
        <f>+Temporalidad[[#This Row],[ID]]</f>
        <v>1397</v>
      </c>
    </row>
    <row r="1409" spans="1:8" hidden="1" x14ac:dyDescent="0.25">
      <c r="A1409">
        <v>1398</v>
      </c>
      <c r="B1409" t="s">
        <v>8958</v>
      </c>
      <c r="C1409" s="1" t="s">
        <v>8951</v>
      </c>
      <c r="D1409" s="1" t="s">
        <v>8951</v>
      </c>
      <c r="E1409" s="80">
        <v>35431</v>
      </c>
      <c r="F1409" s="80">
        <v>35489</v>
      </c>
      <c r="G1409" s="1" t="s">
        <v>12871</v>
      </c>
      <c r="H1409" s="1">
        <f>+Temporalidad[[#This Row],[ID]]</f>
        <v>1398</v>
      </c>
    </row>
    <row r="1410" spans="1:8" hidden="1" x14ac:dyDescent="0.25">
      <c r="A1410">
        <v>1399</v>
      </c>
      <c r="B1410" t="s">
        <v>8959</v>
      </c>
      <c r="C1410" s="1" t="s">
        <v>8951</v>
      </c>
      <c r="D1410" s="1" t="s">
        <v>8951</v>
      </c>
      <c r="E1410" s="80">
        <v>35796</v>
      </c>
      <c r="F1410" s="80">
        <v>35854</v>
      </c>
      <c r="G1410" s="1" t="s">
        <v>12872</v>
      </c>
      <c r="H1410" s="1">
        <f>+Temporalidad[[#This Row],[ID]]</f>
        <v>1399</v>
      </c>
    </row>
    <row r="1411" spans="1:8" hidden="1" x14ac:dyDescent="0.25">
      <c r="A1411">
        <v>1400</v>
      </c>
      <c r="B1411" t="s">
        <v>8960</v>
      </c>
      <c r="C1411" s="1" t="s">
        <v>8951</v>
      </c>
      <c r="D1411" s="1" t="s">
        <v>8951</v>
      </c>
      <c r="E1411" s="80">
        <v>36161</v>
      </c>
      <c r="F1411" s="80">
        <v>36219</v>
      </c>
      <c r="G1411" s="1" t="s">
        <v>12873</v>
      </c>
      <c r="H1411" s="1">
        <f>+Temporalidad[[#This Row],[ID]]</f>
        <v>1400</v>
      </c>
    </row>
    <row r="1412" spans="1:8" hidden="1" x14ac:dyDescent="0.25">
      <c r="A1412">
        <v>1401</v>
      </c>
      <c r="B1412" t="s">
        <v>8961</v>
      </c>
      <c r="C1412" s="1" t="s">
        <v>8951</v>
      </c>
      <c r="D1412" s="1" t="s">
        <v>8951</v>
      </c>
      <c r="E1412" s="80">
        <v>36526</v>
      </c>
      <c r="F1412" s="80">
        <v>36584</v>
      </c>
      <c r="G1412" s="1" t="s">
        <v>12874</v>
      </c>
      <c r="H1412" s="1">
        <f>+Temporalidad[[#This Row],[ID]]</f>
        <v>1401</v>
      </c>
    </row>
    <row r="1413" spans="1:8" hidden="1" x14ac:dyDescent="0.25">
      <c r="A1413">
        <v>1402</v>
      </c>
      <c r="B1413" t="s">
        <v>8962</v>
      </c>
      <c r="C1413" s="1" t="s">
        <v>8951</v>
      </c>
      <c r="D1413" s="1" t="s">
        <v>8951</v>
      </c>
      <c r="E1413" s="80">
        <v>36892</v>
      </c>
      <c r="F1413" s="80">
        <v>36950</v>
      </c>
      <c r="G1413" s="1" t="s">
        <v>12875</v>
      </c>
      <c r="H1413" s="1">
        <f>+Temporalidad[[#This Row],[ID]]</f>
        <v>1402</v>
      </c>
    </row>
    <row r="1414" spans="1:8" hidden="1" x14ac:dyDescent="0.25">
      <c r="A1414">
        <v>1403</v>
      </c>
      <c r="B1414" t="s">
        <v>8963</v>
      </c>
      <c r="C1414" s="1" t="s">
        <v>8951</v>
      </c>
      <c r="D1414" s="1" t="s">
        <v>8951</v>
      </c>
      <c r="E1414" s="80">
        <v>37257</v>
      </c>
      <c r="F1414" s="80">
        <v>37315</v>
      </c>
      <c r="G1414" s="1" t="s">
        <v>12876</v>
      </c>
      <c r="H1414" s="1">
        <f>+Temporalidad[[#This Row],[ID]]</f>
        <v>1403</v>
      </c>
    </row>
    <row r="1415" spans="1:8" hidden="1" x14ac:dyDescent="0.25">
      <c r="A1415">
        <v>1404</v>
      </c>
      <c r="B1415" t="s">
        <v>8964</v>
      </c>
      <c r="C1415" s="1" t="s">
        <v>8951</v>
      </c>
      <c r="D1415" s="1" t="s">
        <v>8951</v>
      </c>
      <c r="E1415" s="80">
        <v>37622</v>
      </c>
      <c r="F1415" s="80">
        <v>37680</v>
      </c>
      <c r="G1415" s="1" t="s">
        <v>12877</v>
      </c>
      <c r="H1415" s="1">
        <f>+Temporalidad[[#This Row],[ID]]</f>
        <v>1404</v>
      </c>
    </row>
    <row r="1416" spans="1:8" hidden="1" x14ac:dyDescent="0.25">
      <c r="A1416">
        <v>1405</v>
      </c>
      <c r="B1416" t="s">
        <v>8965</v>
      </c>
      <c r="C1416" s="1" t="s">
        <v>8951</v>
      </c>
      <c r="D1416" s="1" t="s">
        <v>8951</v>
      </c>
      <c r="E1416" s="80">
        <v>37987</v>
      </c>
      <c r="F1416" s="80">
        <v>38045</v>
      </c>
      <c r="G1416" s="1" t="s">
        <v>12878</v>
      </c>
      <c r="H1416" s="1">
        <f>+Temporalidad[[#This Row],[ID]]</f>
        <v>1405</v>
      </c>
    </row>
    <row r="1417" spans="1:8" hidden="1" x14ac:dyDescent="0.25">
      <c r="A1417">
        <v>1406</v>
      </c>
      <c r="B1417" t="s">
        <v>8966</v>
      </c>
      <c r="C1417" s="1" t="s">
        <v>8951</v>
      </c>
      <c r="D1417" s="1" t="s">
        <v>8951</v>
      </c>
      <c r="E1417" s="80">
        <v>38353</v>
      </c>
      <c r="F1417" s="80">
        <v>38411</v>
      </c>
      <c r="G1417" s="1" t="s">
        <v>12879</v>
      </c>
      <c r="H1417" s="1">
        <f>+Temporalidad[[#This Row],[ID]]</f>
        <v>1406</v>
      </c>
    </row>
    <row r="1418" spans="1:8" hidden="1" x14ac:dyDescent="0.25">
      <c r="A1418">
        <v>1407</v>
      </c>
      <c r="B1418" t="s">
        <v>8967</v>
      </c>
      <c r="C1418" s="1" t="s">
        <v>8951</v>
      </c>
      <c r="D1418" s="1" t="s">
        <v>8951</v>
      </c>
      <c r="E1418" s="80">
        <v>38718</v>
      </c>
      <c r="F1418" s="80">
        <v>38776</v>
      </c>
      <c r="G1418" s="1" t="s">
        <v>12880</v>
      </c>
      <c r="H1418" s="1">
        <f>+Temporalidad[[#This Row],[ID]]</f>
        <v>1407</v>
      </c>
    </row>
    <row r="1419" spans="1:8" hidden="1" x14ac:dyDescent="0.25">
      <c r="A1419">
        <v>1408</v>
      </c>
      <c r="B1419" t="s">
        <v>8968</v>
      </c>
      <c r="C1419" s="1" t="s">
        <v>8951</v>
      </c>
      <c r="D1419" s="1" t="s">
        <v>8951</v>
      </c>
      <c r="E1419" s="80">
        <v>39083</v>
      </c>
      <c r="F1419" s="80">
        <v>39141</v>
      </c>
      <c r="G1419" s="1" t="s">
        <v>12881</v>
      </c>
      <c r="H1419" s="1">
        <f>+Temporalidad[[#This Row],[ID]]</f>
        <v>1408</v>
      </c>
    </row>
    <row r="1420" spans="1:8" hidden="1" x14ac:dyDescent="0.25">
      <c r="A1420">
        <v>1409</v>
      </c>
      <c r="B1420" t="s">
        <v>8969</v>
      </c>
      <c r="C1420" s="1" t="s">
        <v>8951</v>
      </c>
      <c r="D1420" s="1" t="s">
        <v>8951</v>
      </c>
      <c r="E1420" s="80">
        <v>39448</v>
      </c>
      <c r="F1420" s="80">
        <v>39506</v>
      </c>
      <c r="G1420" s="1" t="s">
        <v>12882</v>
      </c>
      <c r="H1420" s="1">
        <f>+Temporalidad[[#This Row],[ID]]</f>
        <v>1409</v>
      </c>
    </row>
    <row r="1421" spans="1:8" hidden="1" x14ac:dyDescent="0.25">
      <c r="A1421">
        <v>1410</v>
      </c>
      <c r="B1421" t="s">
        <v>8970</v>
      </c>
      <c r="C1421" s="1" t="s">
        <v>8951</v>
      </c>
      <c r="D1421" s="1" t="s">
        <v>8951</v>
      </c>
      <c r="E1421" s="80">
        <v>39814</v>
      </c>
      <c r="F1421" s="80">
        <v>39872</v>
      </c>
      <c r="G1421" s="1" t="s">
        <v>12883</v>
      </c>
      <c r="H1421" s="1">
        <f>+Temporalidad[[#This Row],[ID]]</f>
        <v>1410</v>
      </c>
    </row>
    <row r="1422" spans="1:8" hidden="1" x14ac:dyDescent="0.25">
      <c r="A1422">
        <v>1411</v>
      </c>
      <c r="B1422" t="s">
        <v>8971</v>
      </c>
      <c r="C1422" s="1" t="s">
        <v>8951</v>
      </c>
      <c r="D1422" s="1" t="s">
        <v>8951</v>
      </c>
      <c r="E1422" s="80">
        <v>40179</v>
      </c>
      <c r="F1422" s="80">
        <v>40237</v>
      </c>
      <c r="G1422" s="1" t="s">
        <v>12884</v>
      </c>
      <c r="H1422" s="1">
        <f>+Temporalidad[[#This Row],[ID]]</f>
        <v>1411</v>
      </c>
    </row>
    <row r="1423" spans="1:8" hidden="1" x14ac:dyDescent="0.25">
      <c r="A1423">
        <v>1412</v>
      </c>
      <c r="B1423" t="s">
        <v>8972</v>
      </c>
      <c r="C1423" s="1" t="s">
        <v>8951</v>
      </c>
      <c r="D1423" s="1" t="s">
        <v>8951</v>
      </c>
      <c r="E1423" s="80">
        <v>40544</v>
      </c>
      <c r="F1423" s="80">
        <v>40602</v>
      </c>
      <c r="G1423" s="1" t="s">
        <v>12885</v>
      </c>
      <c r="H1423" s="1">
        <f>+Temporalidad[[#This Row],[ID]]</f>
        <v>1412</v>
      </c>
    </row>
    <row r="1424" spans="1:8" hidden="1" x14ac:dyDescent="0.25">
      <c r="A1424">
        <v>1413</v>
      </c>
      <c r="B1424" t="s">
        <v>8973</v>
      </c>
      <c r="C1424" s="1" t="s">
        <v>8951</v>
      </c>
      <c r="D1424" s="1" t="s">
        <v>8951</v>
      </c>
      <c r="E1424" s="80">
        <v>40909</v>
      </c>
      <c r="F1424" s="80">
        <v>40967</v>
      </c>
      <c r="G1424" s="1" t="s">
        <v>12886</v>
      </c>
      <c r="H1424" s="1">
        <f>+Temporalidad[[#This Row],[ID]]</f>
        <v>1413</v>
      </c>
    </row>
    <row r="1425" spans="1:8" hidden="1" x14ac:dyDescent="0.25">
      <c r="A1425">
        <v>1414</v>
      </c>
      <c r="B1425" t="s">
        <v>8974</v>
      </c>
      <c r="C1425" s="1" t="s">
        <v>8951</v>
      </c>
      <c r="D1425" s="1" t="s">
        <v>8951</v>
      </c>
      <c r="E1425" s="80">
        <v>41275</v>
      </c>
      <c r="F1425" s="80">
        <v>41333</v>
      </c>
      <c r="G1425" s="1" t="s">
        <v>12887</v>
      </c>
      <c r="H1425" s="1">
        <f>+Temporalidad[[#This Row],[ID]]</f>
        <v>1414</v>
      </c>
    </row>
    <row r="1426" spans="1:8" hidden="1" x14ac:dyDescent="0.25">
      <c r="A1426">
        <v>1415</v>
      </c>
      <c r="B1426" t="s">
        <v>8975</v>
      </c>
      <c r="C1426" s="1" t="s">
        <v>8951</v>
      </c>
      <c r="D1426" s="1" t="s">
        <v>8951</v>
      </c>
      <c r="E1426" s="80">
        <v>41640</v>
      </c>
      <c r="F1426" s="80">
        <v>41698</v>
      </c>
      <c r="G1426" s="1" t="s">
        <v>12888</v>
      </c>
      <c r="H1426" s="1">
        <f>+Temporalidad[[#This Row],[ID]]</f>
        <v>1415</v>
      </c>
    </row>
    <row r="1427" spans="1:8" hidden="1" x14ac:dyDescent="0.25">
      <c r="A1427">
        <v>1416</v>
      </c>
      <c r="B1427" t="s">
        <v>8976</v>
      </c>
      <c r="C1427" s="1" t="s">
        <v>8951</v>
      </c>
      <c r="D1427" s="1" t="s">
        <v>8951</v>
      </c>
      <c r="E1427" s="80">
        <v>42005</v>
      </c>
      <c r="F1427" s="80">
        <v>42063</v>
      </c>
      <c r="G1427" s="1" t="s">
        <v>12889</v>
      </c>
      <c r="H1427" s="1">
        <f>+Temporalidad[[#This Row],[ID]]</f>
        <v>1416</v>
      </c>
    </row>
    <row r="1428" spans="1:8" hidden="1" x14ac:dyDescent="0.25">
      <c r="A1428">
        <v>1417</v>
      </c>
      <c r="B1428" t="s">
        <v>8977</v>
      </c>
      <c r="C1428" s="1" t="s">
        <v>8951</v>
      </c>
      <c r="D1428" s="1" t="s">
        <v>8951</v>
      </c>
      <c r="E1428" s="80">
        <v>42370</v>
      </c>
      <c r="F1428" s="80">
        <v>42428</v>
      </c>
      <c r="G1428" s="1" t="s">
        <v>12890</v>
      </c>
      <c r="H1428" s="1">
        <f>+Temporalidad[[#This Row],[ID]]</f>
        <v>1417</v>
      </c>
    </row>
    <row r="1429" spans="1:8" hidden="1" x14ac:dyDescent="0.25">
      <c r="A1429">
        <v>1418</v>
      </c>
      <c r="B1429" t="s">
        <v>8978</v>
      </c>
      <c r="C1429" s="1" t="s">
        <v>8951</v>
      </c>
      <c r="D1429" s="1" t="s">
        <v>8951</v>
      </c>
      <c r="E1429" s="80">
        <v>42736</v>
      </c>
      <c r="F1429" s="80">
        <v>42794</v>
      </c>
      <c r="G1429" s="1" t="s">
        <v>12891</v>
      </c>
      <c r="H1429" s="1">
        <f>+Temporalidad[[#This Row],[ID]]</f>
        <v>1418</v>
      </c>
    </row>
    <row r="1430" spans="1:8" hidden="1" x14ac:dyDescent="0.25">
      <c r="A1430">
        <v>1419</v>
      </c>
      <c r="B1430" t="s">
        <v>8979</v>
      </c>
      <c r="C1430" s="1" t="s">
        <v>8951</v>
      </c>
      <c r="D1430" s="1" t="s">
        <v>8951</v>
      </c>
      <c r="E1430" s="80">
        <v>43101</v>
      </c>
      <c r="F1430" s="80">
        <v>43159</v>
      </c>
      <c r="G1430" s="1" t="s">
        <v>12892</v>
      </c>
      <c r="H1430" s="1">
        <f>+Temporalidad[[#This Row],[ID]]</f>
        <v>1419</v>
      </c>
    </row>
    <row r="1431" spans="1:8" hidden="1" x14ac:dyDescent="0.25">
      <c r="A1431">
        <v>1420</v>
      </c>
      <c r="B1431" t="s">
        <v>8980</v>
      </c>
      <c r="C1431" s="1" t="s">
        <v>8951</v>
      </c>
      <c r="D1431" s="1" t="s">
        <v>8951</v>
      </c>
      <c r="E1431" s="80">
        <v>43466</v>
      </c>
      <c r="F1431" s="80">
        <v>43524</v>
      </c>
      <c r="G1431" s="1" t="s">
        <v>12893</v>
      </c>
      <c r="H1431" s="1">
        <f>+Temporalidad[[#This Row],[ID]]</f>
        <v>1420</v>
      </c>
    </row>
    <row r="1432" spans="1:8" hidden="1" x14ac:dyDescent="0.25">
      <c r="A1432">
        <v>1421</v>
      </c>
      <c r="B1432" t="s">
        <v>8981</v>
      </c>
      <c r="C1432" s="1" t="s">
        <v>8951</v>
      </c>
      <c r="D1432" s="1" t="s">
        <v>8951</v>
      </c>
      <c r="E1432" s="80">
        <v>43831</v>
      </c>
      <c r="F1432" s="80">
        <v>43889</v>
      </c>
      <c r="G1432" s="1" t="s">
        <v>12894</v>
      </c>
      <c r="H1432" s="1">
        <f>+Temporalidad[[#This Row],[ID]]</f>
        <v>1421</v>
      </c>
    </row>
    <row r="1433" spans="1:8" hidden="1" x14ac:dyDescent="0.25">
      <c r="A1433">
        <v>1422</v>
      </c>
      <c r="B1433" t="s">
        <v>8982</v>
      </c>
      <c r="C1433" s="1" t="s">
        <v>8951</v>
      </c>
      <c r="D1433" s="1" t="s">
        <v>8951</v>
      </c>
      <c r="E1433" s="80">
        <v>44197</v>
      </c>
      <c r="F1433" s="80">
        <v>44255</v>
      </c>
      <c r="G1433" s="1" t="s">
        <v>12895</v>
      </c>
      <c r="H1433" s="1">
        <f>+Temporalidad[[#This Row],[ID]]</f>
        <v>1422</v>
      </c>
    </row>
    <row r="1434" spans="1:8" hidden="1" x14ac:dyDescent="0.25">
      <c r="A1434">
        <v>1423</v>
      </c>
      <c r="B1434" t="s">
        <v>8983</v>
      </c>
      <c r="C1434" s="1" t="s">
        <v>8951</v>
      </c>
      <c r="D1434" s="1" t="s">
        <v>8951</v>
      </c>
      <c r="E1434" s="80">
        <v>44562</v>
      </c>
      <c r="F1434" s="80">
        <v>44620</v>
      </c>
      <c r="G1434" s="1" t="s">
        <v>12896</v>
      </c>
      <c r="H1434" s="1">
        <f>+Temporalidad[[#This Row],[ID]]</f>
        <v>1423</v>
      </c>
    </row>
    <row r="1435" spans="1:8" hidden="1" x14ac:dyDescent="0.25">
      <c r="A1435">
        <v>1424</v>
      </c>
      <c r="B1435" t="s">
        <v>8984</v>
      </c>
      <c r="C1435" s="1" t="s">
        <v>8951</v>
      </c>
      <c r="D1435" s="1" t="s">
        <v>8951</v>
      </c>
      <c r="E1435" s="80">
        <v>44927</v>
      </c>
      <c r="F1435" s="80">
        <v>44985</v>
      </c>
      <c r="G1435" s="1" t="s">
        <v>12897</v>
      </c>
      <c r="H1435" s="1">
        <f>+Temporalidad[[#This Row],[ID]]</f>
        <v>1424</v>
      </c>
    </row>
    <row r="1436" spans="1:8" hidden="1" x14ac:dyDescent="0.25">
      <c r="A1436">
        <v>1425</v>
      </c>
      <c r="B1436" t="s">
        <v>8985</v>
      </c>
      <c r="C1436" s="1" t="s">
        <v>8951</v>
      </c>
      <c r="D1436" s="1" t="s">
        <v>8951</v>
      </c>
      <c r="E1436" s="80">
        <v>45292</v>
      </c>
      <c r="F1436" s="80">
        <v>45350</v>
      </c>
      <c r="G1436" s="1" t="s">
        <v>12898</v>
      </c>
      <c r="H1436" s="1">
        <f>+Temporalidad[[#This Row],[ID]]</f>
        <v>1425</v>
      </c>
    </row>
    <row r="1437" spans="1:8" hidden="1" x14ac:dyDescent="0.25">
      <c r="A1437">
        <v>1426</v>
      </c>
      <c r="B1437" t="s">
        <v>8986</v>
      </c>
      <c r="C1437" s="1" t="s">
        <v>8951</v>
      </c>
      <c r="D1437" s="1" t="s">
        <v>8951</v>
      </c>
      <c r="E1437" s="80">
        <v>45658</v>
      </c>
      <c r="F1437" s="80">
        <v>45716</v>
      </c>
      <c r="G1437" s="1" t="s">
        <v>12899</v>
      </c>
      <c r="H1437" s="1">
        <f>+Temporalidad[[#This Row],[ID]]</f>
        <v>1426</v>
      </c>
    </row>
    <row r="1438" spans="1:8" hidden="1" x14ac:dyDescent="0.25">
      <c r="A1438">
        <v>1427</v>
      </c>
      <c r="B1438" t="s">
        <v>8987</v>
      </c>
      <c r="C1438" s="1" t="s">
        <v>8951</v>
      </c>
      <c r="D1438" s="1" t="s">
        <v>8951</v>
      </c>
      <c r="E1438" s="80">
        <v>46023</v>
      </c>
      <c r="F1438" s="80">
        <v>46081</v>
      </c>
      <c r="G1438" s="1" t="s">
        <v>12900</v>
      </c>
      <c r="H1438" s="1">
        <f>+Temporalidad[[#This Row],[ID]]</f>
        <v>1427</v>
      </c>
    </row>
    <row r="1439" spans="1:8" hidden="1" x14ac:dyDescent="0.25">
      <c r="A1439">
        <v>1428</v>
      </c>
      <c r="B1439" t="s">
        <v>8988</v>
      </c>
      <c r="C1439" s="1" t="s">
        <v>8951</v>
      </c>
      <c r="D1439" s="1" t="s">
        <v>8951</v>
      </c>
      <c r="E1439" s="80">
        <v>46388</v>
      </c>
      <c r="F1439" s="80">
        <v>46446</v>
      </c>
      <c r="G1439" s="1" t="s">
        <v>12901</v>
      </c>
      <c r="H1439" s="1">
        <f>+Temporalidad[[#This Row],[ID]]</f>
        <v>1428</v>
      </c>
    </row>
    <row r="1440" spans="1:8" hidden="1" x14ac:dyDescent="0.25">
      <c r="A1440">
        <v>1429</v>
      </c>
      <c r="B1440" t="s">
        <v>8989</v>
      </c>
      <c r="C1440" s="1" t="s">
        <v>8951</v>
      </c>
      <c r="D1440" s="1" t="s">
        <v>8951</v>
      </c>
      <c r="E1440" s="80">
        <v>46753</v>
      </c>
      <c r="F1440" s="80">
        <v>46811</v>
      </c>
      <c r="G1440" s="1" t="s">
        <v>12902</v>
      </c>
      <c r="H1440" s="1">
        <f>+Temporalidad[[#This Row],[ID]]</f>
        <v>1429</v>
      </c>
    </row>
    <row r="1441" spans="1:8" hidden="1" x14ac:dyDescent="0.25">
      <c r="A1441">
        <v>1430</v>
      </c>
      <c r="B1441" t="s">
        <v>8990</v>
      </c>
      <c r="C1441" s="1" t="s">
        <v>8951</v>
      </c>
      <c r="D1441" s="1" t="s">
        <v>8951</v>
      </c>
      <c r="E1441" s="80">
        <v>47119</v>
      </c>
      <c r="F1441" s="80">
        <v>47177</v>
      </c>
      <c r="G1441" s="1" t="s">
        <v>12903</v>
      </c>
      <c r="H1441" s="1">
        <f>+Temporalidad[[#This Row],[ID]]</f>
        <v>1430</v>
      </c>
    </row>
    <row r="1442" spans="1:8" hidden="1" x14ac:dyDescent="0.25">
      <c r="A1442">
        <v>1431</v>
      </c>
      <c r="B1442" t="s">
        <v>8991</v>
      </c>
      <c r="C1442" s="1" t="s">
        <v>8951</v>
      </c>
      <c r="D1442" s="1" t="s">
        <v>8951</v>
      </c>
      <c r="E1442" s="80">
        <v>47484</v>
      </c>
      <c r="F1442" s="80">
        <v>47542</v>
      </c>
      <c r="G1442" s="1" t="s">
        <v>12904</v>
      </c>
      <c r="H1442" s="1">
        <f>+Temporalidad[[#This Row],[ID]]</f>
        <v>1431</v>
      </c>
    </row>
    <row r="1443" spans="1:8" hidden="1" x14ac:dyDescent="0.25">
      <c r="A1443">
        <v>1432</v>
      </c>
      <c r="B1443" t="s">
        <v>8992</v>
      </c>
      <c r="C1443" s="1" t="s">
        <v>8951</v>
      </c>
      <c r="D1443" s="1" t="s">
        <v>8951</v>
      </c>
      <c r="E1443" s="80">
        <v>47849</v>
      </c>
      <c r="F1443" s="80">
        <v>47907</v>
      </c>
      <c r="G1443" s="1" t="s">
        <v>12905</v>
      </c>
      <c r="H1443" s="1">
        <f>+Temporalidad[[#This Row],[ID]]</f>
        <v>1432</v>
      </c>
    </row>
    <row r="1444" spans="1:8" hidden="1" x14ac:dyDescent="0.25">
      <c r="A1444">
        <v>1433</v>
      </c>
      <c r="B1444" t="s">
        <v>8993</v>
      </c>
      <c r="C1444" s="1" t="s">
        <v>8951</v>
      </c>
      <c r="D1444" s="1" t="s">
        <v>8951</v>
      </c>
      <c r="E1444" s="80">
        <v>48214</v>
      </c>
      <c r="F1444" s="80">
        <v>48272</v>
      </c>
      <c r="G1444" s="1" t="s">
        <v>12906</v>
      </c>
      <c r="H1444" s="1">
        <f>+Temporalidad[[#This Row],[ID]]</f>
        <v>1433</v>
      </c>
    </row>
    <row r="1445" spans="1:8" hidden="1" x14ac:dyDescent="0.25">
      <c r="A1445">
        <v>1434</v>
      </c>
      <c r="B1445" t="s">
        <v>8994</v>
      </c>
      <c r="C1445" s="1" t="s">
        <v>8951</v>
      </c>
      <c r="D1445" s="1" t="s">
        <v>8951</v>
      </c>
      <c r="E1445" s="80">
        <v>48580</v>
      </c>
      <c r="F1445" s="80">
        <v>48638</v>
      </c>
      <c r="G1445" s="1" t="s">
        <v>12907</v>
      </c>
      <c r="H1445" s="1">
        <f>+Temporalidad[[#This Row],[ID]]</f>
        <v>1434</v>
      </c>
    </row>
    <row r="1446" spans="1:8" hidden="1" x14ac:dyDescent="0.25">
      <c r="A1446">
        <v>1435</v>
      </c>
      <c r="B1446" t="s">
        <v>8995</v>
      </c>
      <c r="C1446" s="1" t="s">
        <v>8951</v>
      </c>
      <c r="D1446" s="1" t="s">
        <v>8951</v>
      </c>
      <c r="E1446" s="80">
        <v>48945</v>
      </c>
      <c r="F1446" s="80">
        <v>49003</v>
      </c>
      <c r="G1446" s="1" t="s">
        <v>12908</v>
      </c>
      <c r="H1446" s="1">
        <f>+Temporalidad[[#This Row],[ID]]</f>
        <v>1435</v>
      </c>
    </row>
    <row r="1447" spans="1:8" hidden="1" x14ac:dyDescent="0.25">
      <c r="A1447">
        <v>1436</v>
      </c>
      <c r="B1447" t="s">
        <v>8996</v>
      </c>
      <c r="C1447" s="1" t="s">
        <v>8951</v>
      </c>
      <c r="D1447" s="1" t="s">
        <v>8951</v>
      </c>
      <c r="E1447" s="80">
        <v>49310</v>
      </c>
      <c r="F1447" s="80">
        <v>49368</v>
      </c>
      <c r="G1447" s="1" t="s">
        <v>12909</v>
      </c>
      <c r="H1447" s="1">
        <f>+Temporalidad[[#This Row],[ID]]</f>
        <v>1436</v>
      </c>
    </row>
    <row r="1448" spans="1:8" hidden="1" x14ac:dyDescent="0.25">
      <c r="A1448">
        <v>1437</v>
      </c>
      <c r="B1448" t="s">
        <v>8997</v>
      </c>
      <c r="C1448" s="1" t="s">
        <v>8951</v>
      </c>
      <c r="D1448" s="1" t="s">
        <v>8951</v>
      </c>
      <c r="E1448" s="80">
        <v>49675</v>
      </c>
      <c r="F1448" s="80">
        <v>49733</v>
      </c>
      <c r="G1448" s="1" t="s">
        <v>12910</v>
      </c>
      <c r="H1448" s="1">
        <f>+Temporalidad[[#This Row],[ID]]</f>
        <v>1437</v>
      </c>
    </row>
    <row r="1449" spans="1:8" hidden="1" x14ac:dyDescent="0.25">
      <c r="A1449">
        <v>1438</v>
      </c>
      <c r="B1449" t="s">
        <v>8998</v>
      </c>
      <c r="C1449" s="1" t="s">
        <v>8951</v>
      </c>
      <c r="D1449" s="1" t="s">
        <v>8951</v>
      </c>
      <c r="E1449" s="80">
        <v>50041</v>
      </c>
      <c r="F1449" s="80">
        <v>50099</v>
      </c>
      <c r="G1449" s="1" t="s">
        <v>12911</v>
      </c>
      <c r="H1449" s="1">
        <f>+Temporalidad[[#This Row],[ID]]</f>
        <v>1438</v>
      </c>
    </row>
    <row r="1450" spans="1:8" hidden="1" x14ac:dyDescent="0.25">
      <c r="A1450">
        <v>1439</v>
      </c>
      <c r="B1450" t="s">
        <v>8999</v>
      </c>
      <c r="C1450" s="1" t="s">
        <v>8951</v>
      </c>
      <c r="D1450" s="1" t="s">
        <v>8951</v>
      </c>
      <c r="E1450" s="80">
        <v>50406</v>
      </c>
      <c r="F1450" s="80">
        <v>50464</v>
      </c>
      <c r="G1450" s="1" t="s">
        <v>12912</v>
      </c>
      <c r="H1450" s="1">
        <f>+Temporalidad[[#This Row],[ID]]</f>
        <v>1439</v>
      </c>
    </row>
    <row r="1451" spans="1:8" hidden="1" x14ac:dyDescent="0.25">
      <c r="A1451">
        <v>1440</v>
      </c>
      <c r="B1451" t="s">
        <v>9000</v>
      </c>
      <c r="C1451" s="1" t="s">
        <v>8951</v>
      </c>
      <c r="D1451" s="1" t="s">
        <v>8951</v>
      </c>
      <c r="E1451" s="80">
        <v>50771</v>
      </c>
      <c r="F1451" s="80">
        <v>50829</v>
      </c>
      <c r="G1451" s="1" t="s">
        <v>12913</v>
      </c>
      <c r="H1451" s="1">
        <f>+Temporalidad[[#This Row],[ID]]</f>
        <v>1440</v>
      </c>
    </row>
    <row r="1452" spans="1:8" hidden="1" x14ac:dyDescent="0.25">
      <c r="A1452">
        <v>1441</v>
      </c>
      <c r="B1452" t="s">
        <v>9001</v>
      </c>
      <c r="C1452" s="1" t="s">
        <v>8951</v>
      </c>
      <c r="D1452" s="1" t="s">
        <v>8951</v>
      </c>
      <c r="E1452" s="80">
        <v>51136</v>
      </c>
      <c r="F1452" s="80">
        <v>51194</v>
      </c>
      <c r="G1452" s="1" t="s">
        <v>12914</v>
      </c>
      <c r="H1452" s="1">
        <f>+Temporalidad[[#This Row],[ID]]</f>
        <v>1441</v>
      </c>
    </row>
    <row r="1453" spans="1:8" hidden="1" x14ac:dyDescent="0.25">
      <c r="A1453">
        <v>1442</v>
      </c>
      <c r="B1453" t="s">
        <v>9002</v>
      </c>
      <c r="C1453" s="1" t="s">
        <v>8951</v>
      </c>
      <c r="D1453" s="1" t="s">
        <v>8951</v>
      </c>
      <c r="E1453" s="80">
        <v>51502</v>
      </c>
      <c r="F1453" s="80">
        <v>51560</v>
      </c>
      <c r="G1453" s="1" t="s">
        <v>12915</v>
      </c>
      <c r="H1453" s="1">
        <f>+Temporalidad[[#This Row],[ID]]</f>
        <v>1442</v>
      </c>
    </row>
    <row r="1454" spans="1:8" hidden="1" x14ac:dyDescent="0.25">
      <c r="A1454">
        <v>1443</v>
      </c>
      <c r="B1454" t="s">
        <v>9003</v>
      </c>
      <c r="C1454" s="1" t="s">
        <v>8951</v>
      </c>
      <c r="D1454" s="1" t="s">
        <v>8951</v>
      </c>
      <c r="E1454" s="80">
        <v>51867</v>
      </c>
      <c r="F1454" s="80">
        <v>51925</v>
      </c>
      <c r="G1454" s="1" t="s">
        <v>12916</v>
      </c>
      <c r="H1454" s="1">
        <f>+Temporalidad[[#This Row],[ID]]</f>
        <v>1443</v>
      </c>
    </row>
    <row r="1455" spans="1:8" hidden="1" x14ac:dyDescent="0.25">
      <c r="A1455">
        <v>1444</v>
      </c>
      <c r="B1455" t="s">
        <v>9004</v>
      </c>
      <c r="C1455" s="1" t="s">
        <v>8951</v>
      </c>
      <c r="D1455" s="1" t="s">
        <v>8951</v>
      </c>
      <c r="E1455" s="80">
        <v>52232</v>
      </c>
      <c r="F1455" s="80">
        <v>52290</v>
      </c>
      <c r="G1455" s="1" t="s">
        <v>12917</v>
      </c>
      <c r="H1455" s="1">
        <f>+Temporalidad[[#This Row],[ID]]</f>
        <v>1444</v>
      </c>
    </row>
    <row r="1456" spans="1:8" hidden="1" x14ac:dyDescent="0.25">
      <c r="A1456">
        <v>1445</v>
      </c>
      <c r="B1456" t="s">
        <v>9005</v>
      </c>
      <c r="C1456" s="1" t="s">
        <v>8951</v>
      </c>
      <c r="D1456" s="1" t="s">
        <v>8951</v>
      </c>
      <c r="E1456" s="80">
        <v>52597</v>
      </c>
      <c r="F1456" s="80">
        <v>52655</v>
      </c>
      <c r="G1456" s="1" t="s">
        <v>12918</v>
      </c>
      <c r="H1456" s="1">
        <f>+Temporalidad[[#This Row],[ID]]</f>
        <v>1445</v>
      </c>
    </row>
    <row r="1457" spans="1:8" hidden="1" x14ac:dyDescent="0.25">
      <c r="A1457">
        <v>1446</v>
      </c>
      <c r="B1457" t="s">
        <v>9006</v>
      </c>
      <c r="C1457" s="1" t="s">
        <v>8951</v>
      </c>
      <c r="D1457" s="1" t="s">
        <v>8951</v>
      </c>
      <c r="E1457" s="80">
        <v>52963</v>
      </c>
      <c r="F1457" s="80">
        <v>53021</v>
      </c>
      <c r="G1457" s="1" t="s">
        <v>12919</v>
      </c>
      <c r="H1457" s="1">
        <f>+Temporalidad[[#This Row],[ID]]</f>
        <v>1446</v>
      </c>
    </row>
    <row r="1458" spans="1:8" hidden="1" x14ac:dyDescent="0.25">
      <c r="A1458">
        <v>1447</v>
      </c>
      <c r="B1458" t="s">
        <v>9007</v>
      </c>
      <c r="C1458" s="1" t="s">
        <v>8951</v>
      </c>
      <c r="D1458" s="1" t="s">
        <v>8951</v>
      </c>
      <c r="E1458" s="80">
        <v>53328</v>
      </c>
      <c r="F1458" s="80">
        <v>53386</v>
      </c>
      <c r="G1458" s="1" t="s">
        <v>12920</v>
      </c>
      <c r="H1458" s="1">
        <f>+Temporalidad[[#This Row],[ID]]</f>
        <v>1447</v>
      </c>
    </row>
    <row r="1459" spans="1:8" hidden="1" x14ac:dyDescent="0.25">
      <c r="A1459">
        <v>1448</v>
      </c>
      <c r="B1459" t="s">
        <v>9008</v>
      </c>
      <c r="C1459" s="1" t="s">
        <v>8951</v>
      </c>
      <c r="D1459" s="1" t="s">
        <v>8951</v>
      </c>
      <c r="E1459" s="80">
        <v>53693</v>
      </c>
      <c r="F1459" s="80">
        <v>53751</v>
      </c>
      <c r="G1459" s="1" t="s">
        <v>12921</v>
      </c>
      <c r="H1459" s="1">
        <f>+Temporalidad[[#This Row],[ID]]</f>
        <v>1448</v>
      </c>
    </row>
    <row r="1460" spans="1:8" hidden="1" x14ac:dyDescent="0.25">
      <c r="A1460">
        <v>1449</v>
      </c>
      <c r="B1460" t="s">
        <v>9009</v>
      </c>
      <c r="C1460" s="1" t="s">
        <v>8951</v>
      </c>
      <c r="D1460" s="1" t="s">
        <v>8951</v>
      </c>
      <c r="E1460" s="80">
        <v>54058</v>
      </c>
      <c r="F1460" s="80">
        <v>54116</v>
      </c>
      <c r="G1460" s="1" t="s">
        <v>12922</v>
      </c>
      <c r="H1460" s="1">
        <f>+Temporalidad[[#This Row],[ID]]</f>
        <v>1449</v>
      </c>
    </row>
    <row r="1461" spans="1:8" hidden="1" x14ac:dyDescent="0.25">
      <c r="A1461">
        <v>1450</v>
      </c>
      <c r="B1461" t="s">
        <v>9010</v>
      </c>
      <c r="C1461" s="1" t="s">
        <v>8951</v>
      </c>
      <c r="D1461" s="1" t="s">
        <v>8951</v>
      </c>
      <c r="E1461" s="80">
        <v>54424</v>
      </c>
      <c r="F1461" s="80">
        <v>54482</v>
      </c>
      <c r="G1461" s="1" t="s">
        <v>12923</v>
      </c>
      <c r="H1461" s="1">
        <f>+Temporalidad[[#This Row],[ID]]</f>
        <v>1450</v>
      </c>
    </row>
    <row r="1462" spans="1:8" hidden="1" x14ac:dyDescent="0.25">
      <c r="A1462">
        <v>1451</v>
      </c>
      <c r="B1462" t="s">
        <v>9011</v>
      </c>
      <c r="C1462" s="1" t="s">
        <v>8951</v>
      </c>
      <c r="D1462" s="1" t="s">
        <v>8951</v>
      </c>
      <c r="E1462" s="80">
        <v>54789</v>
      </c>
      <c r="F1462" s="80">
        <v>54847</v>
      </c>
      <c r="G1462" s="1" t="s">
        <v>12924</v>
      </c>
      <c r="H1462" s="1">
        <f>+Temporalidad[[#This Row],[ID]]</f>
        <v>1451</v>
      </c>
    </row>
    <row r="1463" spans="1:8" hidden="1" x14ac:dyDescent="0.25">
      <c r="A1463">
        <v>1452</v>
      </c>
      <c r="B1463" t="s">
        <v>9012</v>
      </c>
      <c r="C1463" s="1" t="s">
        <v>8951</v>
      </c>
      <c r="D1463" s="1" t="s">
        <v>8951</v>
      </c>
      <c r="E1463" s="80">
        <v>32933</v>
      </c>
      <c r="F1463" s="80">
        <v>32993</v>
      </c>
      <c r="G1463" s="1" t="s">
        <v>12925</v>
      </c>
      <c r="H1463" s="1">
        <f>+Temporalidad[[#This Row],[ID]]</f>
        <v>1452</v>
      </c>
    </row>
    <row r="1464" spans="1:8" hidden="1" x14ac:dyDescent="0.25">
      <c r="A1464">
        <v>1453</v>
      </c>
      <c r="B1464" t="s">
        <v>9013</v>
      </c>
      <c r="C1464" s="1" t="s">
        <v>8951</v>
      </c>
      <c r="D1464" s="1" t="s">
        <v>8951</v>
      </c>
      <c r="E1464" s="80">
        <v>33298</v>
      </c>
      <c r="F1464" s="80">
        <v>33358</v>
      </c>
      <c r="G1464" s="1" t="s">
        <v>12926</v>
      </c>
      <c r="H1464" s="1">
        <f>+Temporalidad[[#This Row],[ID]]</f>
        <v>1453</v>
      </c>
    </row>
    <row r="1465" spans="1:8" hidden="1" x14ac:dyDescent="0.25">
      <c r="A1465">
        <v>1454</v>
      </c>
      <c r="B1465" t="s">
        <v>9014</v>
      </c>
      <c r="C1465" s="1" t="s">
        <v>8951</v>
      </c>
      <c r="D1465" s="1" t="s">
        <v>8951</v>
      </c>
      <c r="E1465" s="80">
        <v>33664</v>
      </c>
      <c r="F1465" s="80">
        <v>33724</v>
      </c>
      <c r="G1465" s="1" t="s">
        <v>12927</v>
      </c>
      <c r="H1465" s="1">
        <f>+Temporalidad[[#This Row],[ID]]</f>
        <v>1454</v>
      </c>
    </row>
    <row r="1466" spans="1:8" hidden="1" x14ac:dyDescent="0.25">
      <c r="A1466">
        <v>1455</v>
      </c>
      <c r="B1466" t="s">
        <v>9015</v>
      </c>
      <c r="C1466" s="1" t="s">
        <v>8951</v>
      </c>
      <c r="D1466" s="1" t="s">
        <v>8951</v>
      </c>
      <c r="E1466" s="80">
        <v>34029</v>
      </c>
      <c r="F1466" s="80">
        <v>34089</v>
      </c>
      <c r="G1466" s="1" t="s">
        <v>12928</v>
      </c>
      <c r="H1466" s="1">
        <f>+Temporalidad[[#This Row],[ID]]</f>
        <v>1455</v>
      </c>
    </row>
    <row r="1467" spans="1:8" hidden="1" x14ac:dyDescent="0.25">
      <c r="A1467">
        <v>1456</v>
      </c>
      <c r="B1467" t="s">
        <v>9016</v>
      </c>
      <c r="C1467" s="1" t="s">
        <v>8951</v>
      </c>
      <c r="D1467" s="1" t="s">
        <v>8951</v>
      </c>
      <c r="E1467" s="80">
        <v>34394</v>
      </c>
      <c r="F1467" s="80">
        <v>34454</v>
      </c>
      <c r="G1467" s="1" t="s">
        <v>12929</v>
      </c>
      <c r="H1467" s="1">
        <f>+Temporalidad[[#This Row],[ID]]</f>
        <v>1456</v>
      </c>
    </row>
    <row r="1468" spans="1:8" hidden="1" x14ac:dyDescent="0.25">
      <c r="A1468">
        <v>1457</v>
      </c>
      <c r="B1468" t="s">
        <v>9017</v>
      </c>
      <c r="C1468" s="1" t="s">
        <v>8951</v>
      </c>
      <c r="D1468" s="1" t="s">
        <v>8951</v>
      </c>
      <c r="E1468" s="80">
        <v>34759</v>
      </c>
      <c r="F1468" s="80">
        <v>34819</v>
      </c>
      <c r="G1468" s="1" t="s">
        <v>12930</v>
      </c>
      <c r="H1468" s="1">
        <f>+Temporalidad[[#This Row],[ID]]</f>
        <v>1457</v>
      </c>
    </row>
    <row r="1469" spans="1:8" hidden="1" x14ac:dyDescent="0.25">
      <c r="A1469">
        <v>1458</v>
      </c>
      <c r="B1469" t="s">
        <v>9018</v>
      </c>
      <c r="C1469" s="1" t="s">
        <v>8951</v>
      </c>
      <c r="D1469" s="1" t="s">
        <v>8951</v>
      </c>
      <c r="E1469" s="80">
        <v>35125</v>
      </c>
      <c r="F1469" s="80">
        <v>35185</v>
      </c>
      <c r="G1469" s="1" t="s">
        <v>12931</v>
      </c>
      <c r="H1469" s="1">
        <f>+Temporalidad[[#This Row],[ID]]</f>
        <v>1458</v>
      </c>
    </row>
    <row r="1470" spans="1:8" hidden="1" x14ac:dyDescent="0.25">
      <c r="A1470">
        <v>1459</v>
      </c>
      <c r="B1470" t="s">
        <v>9019</v>
      </c>
      <c r="C1470" s="1" t="s">
        <v>8951</v>
      </c>
      <c r="D1470" s="1" t="s">
        <v>8951</v>
      </c>
      <c r="E1470" s="80">
        <v>35490</v>
      </c>
      <c r="F1470" s="80">
        <v>35550</v>
      </c>
      <c r="G1470" s="1" t="s">
        <v>12932</v>
      </c>
      <c r="H1470" s="1">
        <f>+Temporalidad[[#This Row],[ID]]</f>
        <v>1459</v>
      </c>
    </row>
    <row r="1471" spans="1:8" hidden="1" x14ac:dyDescent="0.25">
      <c r="A1471">
        <v>1460</v>
      </c>
      <c r="B1471" t="s">
        <v>9020</v>
      </c>
      <c r="C1471" s="1" t="s">
        <v>8951</v>
      </c>
      <c r="D1471" s="1" t="s">
        <v>8951</v>
      </c>
      <c r="E1471" s="80">
        <v>35855</v>
      </c>
      <c r="F1471" s="80">
        <v>35915</v>
      </c>
      <c r="G1471" s="1" t="s">
        <v>12933</v>
      </c>
      <c r="H1471" s="1">
        <f>+Temporalidad[[#This Row],[ID]]</f>
        <v>1460</v>
      </c>
    </row>
    <row r="1472" spans="1:8" hidden="1" x14ac:dyDescent="0.25">
      <c r="A1472">
        <v>1461</v>
      </c>
      <c r="B1472" t="s">
        <v>9021</v>
      </c>
      <c r="C1472" s="1" t="s">
        <v>8951</v>
      </c>
      <c r="D1472" s="1" t="s">
        <v>8951</v>
      </c>
      <c r="E1472" s="80">
        <v>36220</v>
      </c>
      <c r="F1472" s="80">
        <v>36280</v>
      </c>
      <c r="G1472" s="1" t="s">
        <v>12934</v>
      </c>
      <c r="H1472" s="1">
        <f>+Temporalidad[[#This Row],[ID]]</f>
        <v>1461</v>
      </c>
    </row>
    <row r="1473" spans="1:8" hidden="1" x14ac:dyDescent="0.25">
      <c r="A1473">
        <v>1462</v>
      </c>
      <c r="B1473" t="s">
        <v>9022</v>
      </c>
      <c r="C1473" s="1" t="s">
        <v>8951</v>
      </c>
      <c r="D1473" s="1" t="s">
        <v>8951</v>
      </c>
      <c r="E1473" s="80">
        <v>36586</v>
      </c>
      <c r="F1473" s="80">
        <v>36646</v>
      </c>
      <c r="G1473" s="1" t="s">
        <v>12935</v>
      </c>
      <c r="H1473" s="1">
        <f>+Temporalidad[[#This Row],[ID]]</f>
        <v>1462</v>
      </c>
    </row>
    <row r="1474" spans="1:8" hidden="1" x14ac:dyDescent="0.25">
      <c r="A1474">
        <v>1463</v>
      </c>
      <c r="B1474" t="s">
        <v>9023</v>
      </c>
      <c r="C1474" s="1" t="s">
        <v>8951</v>
      </c>
      <c r="D1474" s="1" t="s">
        <v>8951</v>
      </c>
      <c r="E1474" s="80">
        <v>36951</v>
      </c>
      <c r="F1474" s="80">
        <v>37011</v>
      </c>
      <c r="G1474" s="1" t="s">
        <v>12936</v>
      </c>
      <c r="H1474" s="1">
        <f>+Temporalidad[[#This Row],[ID]]</f>
        <v>1463</v>
      </c>
    </row>
    <row r="1475" spans="1:8" hidden="1" x14ac:dyDescent="0.25">
      <c r="A1475">
        <v>1464</v>
      </c>
      <c r="B1475" t="s">
        <v>9024</v>
      </c>
      <c r="C1475" s="1" t="s">
        <v>8951</v>
      </c>
      <c r="D1475" s="1" t="s">
        <v>8951</v>
      </c>
      <c r="E1475" s="80">
        <v>37316</v>
      </c>
      <c r="F1475" s="80">
        <v>37376</v>
      </c>
      <c r="G1475" s="1" t="s">
        <v>12937</v>
      </c>
      <c r="H1475" s="1">
        <f>+Temporalidad[[#This Row],[ID]]</f>
        <v>1464</v>
      </c>
    </row>
    <row r="1476" spans="1:8" hidden="1" x14ac:dyDescent="0.25">
      <c r="A1476">
        <v>1465</v>
      </c>
      <c r="B1476" t="s">
        <v>9025</v>
      </c>
      <c r="C1476" s="1" t="s">
        <v>8951</v>
      </c>
      <c r="D1476" s="1" t="s">
        <v>8951</v>
      </c>
      <c r="E1476" s="80">
        <v>37681</v>
      </c>
      <c r="F1476" s="80">
        <v>37741</v>
      </c>
      <c r="G1476" s="1" t="s">
        <v>12938</v>
      </c>
      <c r="H1476" s="1">
        <f>+Temporalidad[[#This Row],[ID]]</f>
        <v>1465</v>
      </c>
    </row>
    <row r="1477" spans="1:8" hidden="1" x14ac:dyDescent="0.25">
      <c r="A1477">
        <v>1466</v>
      </c>
      <c r="B1477" t="s">
        <v>9026</v>
      </c>
      <c r="C1477" s="1" t="s">
        <v>8951</v>
      </c>
      <c r="D1477" s="1" t="s">
        <v>8951</v>
      </c>
      <c r="E1477" s="80">
        <v>38047</v>
      </c>
      <c r="F1477" s="80">
        <v>38107</v>
      </c>
      <c r="G1477" s="1" t="s">
        <v>12939</v>
      </c>
      <c r="H1477" s="1">
        <f>+Temporalidad[[#This Row],[ID]]</f>
        <v>1466</v>
      </c>
    </row>
    <row r="1478" spans="1:8" hidden="1" x14ac:dyDescent="0.25">
      <c r="A1478">
        <v>1467</v>
      </c>
      <c r="B1478" t="s">
        <v>9027</v>
      </c>
      <c r="C1478" s="1" t="s">
        <v>8951</v>
      </c>
      <c r="D1478" s="1" t="s">
        <v>8951</v>
      </c>
      <c r="E1478" s="80">
        <v>38412</v>
      </c>
      <c r="F1478" s="80">
        <v>38472</v>
      </c>
      <c r="G1478" s="1" t="s">
        <v>12940</v>
      </c>
      <c r="H1478" s="1">
        <f>+Temporalidad[[#This Row],[ID]]</f>
        <v>1467</v>
      </c>
    </row>
    <row r="1479" spans="1:8" hidden="1" x14ac:dyDescent="0.25">
      <c r="A1479">
        <v>1468</v>
      </c>
      <c r="B1479" t="s">
        <v>9028</v>
      </c>
      <c r="C1479" s="1" t="s">
        <v>8951</v>
      </c>
      <c r="D1479" s="1" t="s">
        <v>8951</v>
      </c>
      <c r="E1479" s="80">
        <v>38777</v>
      </c>
      <c r="F1479" s="80">
        <v>38837</v>
      </c>
      <c r="G1479" s="1" t="s">
        <v>12941</v>
      </c>
      <c r="H1479" s="1">
        <f>+Temporalidad[[#This Row],[ID]]</f>
        <v>1468</v>
      </c>
    </row>
    <row r="1480" spans="1:8" hidden="1" x14ac:dyDescent="0.25">
      <c r="A1480">
        <v>1469</v>
      </c>
      <c r="B1480" t="s">
        <v>9029</v>
      </c>
      <c r="C1480" s="1" t="s">
        <v>8951</v>
      </c>
      <c r="D1480" s="1" t="s">
        <v>8951</v>
      </c>
      <c r="E1480" s="80">
        <v>39142</v>
      </c>
      <c r="F1480" s="80">
        <v>39202</v>
      </c>
      <c r="G1480" s="1" t="s">
        <v>12942</v>
      </c>
      <c r="H1480" s="1">
        <f>+Temporalidad[[#This Row],[ID]]</f>
        <v>1469</v>
      </c>
    </row>
    <row r="1481" spans="1:8" hidden="1" x14ac:dyDescent="0.25">
      <c r="A1481">
        <v>1470</v>
      </c>
      <c r="B1481" t="s">
        <v>9030</v>
      </c>
      <c r="C1481" s="1" t="s">
        <v>8951</v>
      </c>
      <c r="D1481" s="1" t="s">
        <v>8951</v>
      </c>
      <c r="E1481" s="80">
        <v>39508</v>
      </c>
      <c r="F1481" s="80">
        <v>39568</v>
      </c>
      <c r="G1481" s="1" t="s">
        <v>12943</v>
      </c>
      <c r="H1481" s="1">
        <f>+Temporalidad[[#This Row],[ID]]</f>
        <v>1470</v>
      </c>
    </row>
    <row r="1482" spans="1:8" hidden="1" x14ac:dyDescent="0.25">
      <c r="A1482">
        <v>1471</v>
      </c>
      <c r="B1482" t="s">
        <v>9031</v>
      </c>
      <c r="C1482" s="1" t="s">
        <v>8951</v>
      </c>
      <c r="D1482" s="1" t="s">
        <v>8951</v>
      </c>
      <c r="E1482" s="80">
        <v>39873</v>
      </c>
      <c r="F1482" s="80">
        <v>39933</v>
      </c>
      <c r="G1482" s="1" t="s">
        <v>12944</v>
      </c>
      <c r="H1482" s="1">
        <f>+Temporalidad[[#This Row],[ID]]</f>
        <v>1471</v>
      </c>
    </row>
    <row r="1483" spans="1:8" hidden="1" x14ac:dyDescent="0.25">
      <c r="A1483">
        <v>1472</v>
      </c>
      <c r="B1483" t="s">
        <v>9032</v>
      </c>
      <c r="C1483" s="1" t="s">
        <v>8951</v>
      </c>
      <c r="D1483" s="1" t="s">
        <v>8951</v>
      </c>
      <c r="E1483" s="80">
        <v>40238</v>
      </c>
      <c r="F1483" s="80">
        <v>40298</v>
      </c>
      <c r="G1483" s="1" t="s">
        <v>12945</v>
      </c>
      <c r="H1483" s="1">
        <f>+Temporalidad[[#This Row],[ID]]</f>
        <v>1472</v>
      </c>
    </row>
    <row r="1484" spans="1:8" hidden="1" x14ac:dyDescent="0.25">
      <c r="A1484">
        <v>1473</v>
      </c>
      <c r="B1484" t="s">
        <v>9033</v>
      </c>
      <c r="C1484" s="1" t="s">
        <v>8951</v>
      </c>
      <c r="D1484" s="1" t="s">
        <v>8951</v>
      </c>
      <c r="E1484" s="80">
        <v>40603</v>
      </c>
      <c r="F1484" s="80">
        <v>40663</v>
      </c>
      <c r="G1484" s="1" t="s">
        <v>12946</v>
      </c>
      <c r="H1484" s="1">
        <f>+Temporalidad[[#This Row],[ID]]</f>
        <v>1473</v>
      </c>
    </row>
    <row r="1485" spans="1:8" hidden="1" x14ac:dyDescent="0.25">
      <c r="A1485">
        <v>1474</v>
      </c>
      <c r="B1485" t="s">
        <v>9034</v>
      </c>
      <c r="C1485" s="1" t="s">
        <v>8951</v>
      </c>
      <c r="D1485" s="1" t="s">
        <v>8951</v>
      </c>
      <c r="E1485" s="80">
        <v>40969</v>
      </c>
      <c r="F1485" s="80">
        <v>41029</v>
      </c>
      <c r="G1485" s="1" t="s">
        <v>12947</v>
      </c>
      <c r="H1485" s="1">
        <f>+Temporalidad[[#This Row],[ID]]</f>
        <v>1474</v>
      </c>
    </row>
    <row r="1486" spans="1:8" hidden="1" x14ac:dyDescent="0.25">
      <c r="A1486">
        <v>1475</v>
      </c>
      <c r="B1486" t="s">
        <v>9035</v>
      </c>
      <c r="C1486" s="1" t="s">
        <v>8951</v>
      </c>
      <c r="D1486" s="1" t="s">
        <v>8951</v>
      </c>
      <c r="E1486" s="80">
        <v>41334</v>
      </c>
      <c r="F1486" s="80">
        <v>41394</v>
      </c>
      <c r="G1486" s="1" t="s">
        <v>12948</v>
      </c>
      <c r="H1486" s="1">
        <f>+Temporalidad[[#This Row],[ID]]</f>
        <v>1475</v>
      </c>
    </row>
    <row r="1487" spans="1:8" hidden="1" x14ac:dyDescent="0.25">
      <c r="A1487">
        <v>1476</v>
      </c>
      <c r="B1487" t="s">
        <v>9036</v>
      </c>
      <c r="C1487" s="1" t="s">
        <v>8951</v>
      </c>
      <c r="D1487" s="1" t="s">
        <v>8951</v>
      </c>
      <c r="E1487" s="80">
        <v>41699</v>
      </c>
      <c r="F1487" s="80">
        <v>41759</v>
      </c>
      <c r="G1487" s="1" t="s">
        <v>12949</v>
      </c>
      <c r="H1487" s="1">
        <f>+Temporalidad[[#This Row],[ID]]</f>
        <v>1476</v>
      </c>
    </row>
    <row r="1488" spans="1:8" hidden="1" x14ac:dyDescent="0.25">
      <c r="A1488">
        <v>1477</v>
      </c>
      <c r="B1488" t="s">
        <v>9037</v>
      </c>
      <c r="C1488" s="1" t="s">
        <v>8951</v>
      </c>
      <c r="D1488" s="1" t="s">
        <v>8951</v>
      </c>
      <c r="E1488" s="80">
        <v>42064</v>
      </c>
      <c r="F1488" s="80">
        <v>42124</v>
      </c>
      <c r="G1488" s="1" t="s">
        <v>12950</v>
      </c>
      <c r="H1488" s="1">
        <f>+Temporalidad[[#This Row],[ID]]</f>
        <v>1477</v>
      </c>
    </row>
    <row r="1489" spans="1:8" hidden="1" x14ac:dyDescent="0.25">
      <c r="A1489">
        <v>1478</v>
      </c>
      <c r="B1489" t="s">
        <v>9038</v>
      </c>
      <c r="C1489" s="1" t="s">
        <v>8951</v>
      </c>
      <c r="D1489" s="1" t="s">
        <v>8951</v>
      </c>
      <c r="E1489" s="80">
        <v>42430</v>
      </c>
      <c r="F1489" s="80">
        <v>42490</v>
      </c>
      <c r="G1489" s="1" t="s">
        <v>12951</v>
      </c>
      <c r="H1489" s="1">
        <f>+Temporalidad[[#This Row],[ID]]</f>
        <v>1478</v>
      </c>
    </row>
    <row r="1490" spans="1:8" hidden="1" x14ac:dyDescent="0.25">
      <c r="A1490">
        <v>1479</v>
      </c>
      <c r="B1490" t="s">
        <v>9039</v>
      </c>
      <c r="C1490" s="1" t="s">
        <v>8951</v>
      </c>
      <c r="D1490" s="1" t="s">
        <v>8951</v>
      </c>
      <c r="E1490" s="80">
        <v>42795</v>
      </c>
      <c r="F1490" s="80">
        <v>42855</v>
      </c>
      <c r="G1490" s="1" t="s">
        <v>12952</v>
      </c>
      <c r="H1490" s="1">
        <f>+Temporalidad[[#This Row],[ID]]</f>
        <v>1479</v>
      </c>
    </row>
    <row r="1491" spans="1:8" hidden="1" x14ac:dyDescent="0.25">
      <c r="A1491">
        <v>1480</v>
      </c>
      <c r="B1491" t="s">
        <v>9040</v>
      </c>
      <c r="C1491" s="1" t="s">
        <v>8951</v>
      </c>
      <c r="D1491" s="1" t="s">
        <v>8951</v>
      </c>
      <c r="E1491" s="80">
        <v>43160</v>
      </c>
      <c r="F1491" s="80">
        <v>43220</v>
      </c>
      <c r="G1491" s="1" t="s">
        <v>12953</v>
      </c>
      <c r="H1491" s="1">
        <f>+Temporalidad[[#This Row],[ID]]</f>
        <v>1480</v>
      </c>
    </row>
    <row r="1492" spans="1:8" hidden="1" x14ac:dyDescent="0.25">
      <c r="A1492">
        <v>1481</v>
      </c>
      <c r="B1492" t="s">
        <v>9041</v>
      </c>
      <c r="C1492" s="1" t="s">
        <v>8951</v>
      </c>
      <c r="D1492" s="1" t="s">
        <v>8951</v>
      </c>
      <c r="E1492" s="80">
        <v>43525</v>
      </c>
      <c r="F1492" s="80">
        <v>43585</v>
      </c>
      <c r="G1492" s="1" t="s">
        <v>12954</v>
      </c>
      <c r="H1492" s="1">
        <f>+Temporalidad[[#This Row],[ID]]</f>
        <v>1481</v>
      </c>
    </row>
    <row r="1493" spans="1:8" hidden="1" x14ac:dyDescent="0.25">
      <c r="A1493">
        <v>1482</v>
      </c>
      <c r="B1493" t="s">
        <v>9042</v>
      </c>
      <c r="C1493" s="1" t="s">
        <v>8951</v>
      </c>
      <c r="D1493" s="1" t="s">
        <v>8951</v>
      </c>
      <c r="E1493" s="80">
        <v>43891</v>
      </c>
      <c r="F1493" s="80">
        <v>43951</v>
      </c>
      <c r="G1493" s="1" t="s">
        <v>12955</v>
      </c>
      <c r="H1493" s="1">
        <f>+Temporalidad[[#This Row],[ID]]</f>
        <v>1482</v>
      </c>
    </row>
    <row r="1494" spans="1:8" hidden="1" x14ac:dyDescent="0.25">
      <c r="A1494">
        <v>1483</v>
      </c>
      <c r="B1494" t="s">
        <v>9043</v>
      </c>
      <c r="C1494" s="1" t="s">
        <v>8951</v>
      </c>
      <c r="D1494" s="1" t="s">
        <v>8951</v>
      </c>
      <c r="E1494" s="80">
        <v>44256</v>
      </c>
      <c r="F1494" s="80">
        <v>44316</v>
      </c>
      <c r="G1494" s="1" t="s">
        <v>12956</v>
      </c>
      <c r="H1494" s="1">
        <f>+Temporalidad[[#This Row],[ID]]</f>
        <v>1483</v>
      </c>
    </row>
    <row r="1495" spans="1:8" hidden="1" x14ac:dyDescent="0.25">
      <c r="A1495">
        <v>1484</v>
      </c>
      <c r="B1495" t="s">
        <v>9044</v>
      </c>
      <c r="C1495" s="1" t="s">
        <v>8951</v>
      </c>
      <c r="D1495" s="1" t="s">
        <v>8951</v>
      </c>
      <c r="E1495" s="80">
        <v>44621</v>
      </c>
      <c r="F1495" s="80">
        <v>44681</v>
      </c>
      <c r="G1495" s="1" t="s">
        <v>12957</v>
      </c>
      <c r="H1495" s="1">
        <f>+Temporalidad[[#This Row],[ID]]</f>
        <v>1484</v>
      </c>
    </row>
    <row r="1496" spans="1:8" hidden="1" x14ac:dyDescent="0.25">
      <c r="A1496">
        <v>1485</v>
      </c>
      <c r="B1496" t="s">
        <v>9045</v>
      </c>
      <c r="C1496" s="1" t="s">
        <v>8951</v>
      </c>
      <c r="D1496" s="1" t="s">
        <v>8951</v>
      </c>
      <c r="E1496" s="80">
        <v>44986</v>
      </c>
      <c r="F1496" s="80">
        <v>45046</v>
      </c>
      <c r="G1496" s="1" t="s">
        <v>12958</v>
      </c>
      <c r="H1496" s="1">
        <f>+Temporalidad[[#This Row],[ID]]</f>
        <v>1485</v>
      </c>
    </row>
    <row r="1497" spans="1:8" hidden="1" x14ac:dyDescent="0.25">
      <c r="A1497">
        <v>1486</v>
      </c>
      <c r="B1497" t="s">
        <v>9046</v>
      </c>
      <c r="C1497" s="1" t="s">
        <v>8951</v>
      </c>
      <c r="D1497" s="1" t="s">
        <v>8951</v>
      </c>
      <c r="E1497" s="80">
        <v>45352</v>
      </c>
      <c r="F1497" s="80">
        <v>45412</v>
      </c>
      <c r="G1497" s="1" t="s">
        <v>12959</v>
      </c>
      <c r="H1497" s="1">
        <f>+Temporalidad[[#This Row],[ID]]</f>
        <v>1486</v>
      </c>
    </row>
    <row r="1498" spans="1:8" hidden="1" x14ac:dyDescent="0.25">
      <c r="A1498">
        <v>1487</v>
      </c>
      <c r="B1498" t="s">
        <v>9047</v>
      </c>
      <c r="C1498" s="1" t="s">
        <v>8951</v>
      </c>
      <c r="D1498" s="1" t="s">
        <v>8951</v>
      </c>
      <c r="E1498" s="80">
        <v>45717</v>
      </c>
      <c r="F1498" s="80">
        <v>45777</v>
      </c>
      <c r="G1498" s="1" t="s">
        <v>12960</v>
      </c>
      <c r="H1498" s="1">
        <f>+Temporalidad[[#This Row],[ID]]</f>
        <v>1487</v>
      </c>
    </row>
    <row r="1499" spans="1:8" hidden="1" x14ac:dyDescent="0.25">
      <c r="A1499">
        <v>1488</v>
      </c>
      <c r="B1499" t="s">
        <v>9048</v>
      </c>
      <c r="C1499" s="1" t="s">
        <v>8951</v>
      </c>
      <c r="D1499" s="1" t="s">
        <v>8951</v>
      </c>
      <c r="E1499" s="80">
        <v>46082</v>
      </c>
      <c r="F1499" s="80">
        <v>46142</v>
      </c>
      <c r="G1499" s="1" t="s">
        <v>12961</v>
      </c>
      <c r="H1499" s="1">
        <f>+Temporalidad[[#This Row],[ID]]</f>
        <v>1488</v>
      </c>
    </row>
    <row r="1500" spans="1:8" hidden="1" x14ac:dyDescent="0.25">
      <c r="A1500">
        <v>1489</v>
      </c>
      <c r="B1500" t="s">
        <v>9049</v>
      </c>
      <c r="C1500" s="1" t="s">
        <v>8951</v>
      </c>
      <c r="D1500" s="1" t="s">
        <v>8951</v>
      </c>
      <c r="E1500" s="80">
        <v>46447</v>
      </c>
      <c r="F1500" s="80">
        <v>46507</v>
      </c>
      <c r="G1500" s="1" t="s">
        <v>12962</v>
      </c>
      <c r="H1500" s="1">
        <f>+Temporalidad[[#This Row],[ID]]</f>
        <v>1489</v>
      </c>
    </row>
    <row r="1501" spans="1:8" hidden="1" x14ac:dyDescent="0.25">
      <c r="A1501">
        <v>1490</v>
      </c>
      <c r="B1501" t="s">
        <v>9050</v>
      </c>
      <c r="C1501" s="1" t="s">
        <v>8951</v>
      </c>
      <c r="D1501" s="1" t="s">
        <v>8951</v>
      </c>
      <c r="E1501" s="80">
        <v>46813</v>
      </c>
      <c r="F1501" s="80">
        <v>46873</v>
      </c>
      <c r="G1501" s="1" t="s">
        <v>12963</v>
      </c>
      <c r="H1501" s="1">
        <f>+Temporalidad[[#This Row],[ID]]</f>
        <v>1490</v>
      </c>
    </row>
    <row r="1502" spans="1:8" hidden="1" x14ac:dyDescent="0.25">
      <c r="A1502">
        <v>1491</v>
      </c>
      <c r="B1502" t="s">
        <v>9051</v>
      </c>
      <c r="C1502" s="1" t="s">
        <v>8951</v>
      </c>
      <c r="D1502" s="1" t="s">
        <v>8951</v>
      </c>
      <c r="E1502" s="80">
        <v>47178</v>
      </c>
      <c r="F1502" s="80">
        <v>47238</v>
      </c>
      <c r="G1502" s="1" t="s">
        <v>12964</v>
      </c>
      <c r="H1502" s="1">
        <f>+Temporalidad[[#This Row],[ID]]</f>
        <v>1491</v>
      </c>
    </row>
    <row r="1503" spans="1:8" hidden="1" x14ac:dyDescent="0.25">
      <c r="A1503">
        <v>1492</v>
      </c>
      <c r="B1503" t="s">
        <v>9052</v>
      </c>
      <c r="C1503" s="1" t="s">
        <v>8951</v>
      </c>
      <c r="D1503" s="1" t="s">
        <v>8951</v>
      </c>
      <c r="E1503" s="80">
        <v>47543</v>
      </c>
      <c r="F1503" s="80">
        <v>47603</v>
      </c>
      <c r="G1503" s="1" t="s">
        <v>12965</v>
      </c>
      <c r="H1503" s="1">
        <f>+Temporalidad[[#This Row],[ID]]</f>
        <v>1492</v>
      </c>
    </row>
    <row r="1504" spans="1:8" hidden="1" x14ac:dyDescent="0.25">
      <c r="A1504">
        <v>1493</v>
      </c>
      <c r="B1504" t="s">
        <v>9053</v>
      </c>
      <c r="C1504" s="1" t="s">
        <v>8951</v>
      </c>
      <c r="D1504" s="1" t="s">
        <v>8951</v>
      </c>
      <c r="E1504" s="80">
        <v>47908</v>
      </c>
      <c r="F1504" s="80">
        <v>47968</v>
      </c>
      <c r="G1504" s="1" t="s">
        <v>12966</v>
      </c>
      <c r="H1504" s="1">
        <f>+Temporalidad[[#This Row],[ID]]</f>
        <v>1493</v>
      </c>
    </row>
    <row r="1505" spans="1:8" hidden="1" x14ac:dyDescent="0.25">
      <c r="A1505">
        <v>1494</v>
      </c>
      <c r="B1505" t="s">
        <v>9054</v>
      </c>
      <c r="C1505" s="1" t="s">
        <v>8951</v>
      </c>
      <c r="D1505" s="1" t="s">
        <v>8951</v>
      </c>
      <c r="E1505" s="80">
        <v>48274</v>
      </c>
      <c r="F1505" s="80">
        <v>48334</v>
      </c>
      <c r="G1505" s="1" t="s">
        <v>12967</v>
      </c>
      <c r="H1505" s="1">
        <f>+Temporalidad[[#This Row],[ID]]</f>
        <v>1494</v>
      </c>
    </row>
    <row r="1506" spans="1:8" hidden="1" x14ac:dyDescent="0.25">
      <c r="A1506">
        <v>1495</v>
      </c>
      <c r="B1506" t="s">
        <v>9055</v>
      </c>
      <c r="C1506" s="1" t="s">
        <v>8951</v>
      </c>
      <c r="D1506" s="1" t="s">
        <v>8951</v>
      </c>
      <c r="E1506" s="80">
        <v>48639</v>
      </c>
      <c r="F1506" s="80">
        <v>48699</v>
      </c>
      <c r="G1506" s="1" t="s">
        <v>12968</v>
      </c>
      <c r="H1506" s="1">
        <f>+Temporalidad[[#This Row],[ID]]</f>
        <v>1495</v>
      </c>
    </row>
    <row r="1507" spans="1:8" hidden="1" x14ac:dyDescent="0.25">
      <c r="A1507">
        <v>1496</v>
      </c>
      <c r="B1507" t="s">
        <v>9056</v>
      </c>
      <c r="C1507" s="1" t="s">
        <v>8951</v>
      </c>
      <c r="D1507" s="1" t="s">
        <v>8951</v>
      </c>
      <c r="E1507" s="80">
        <v>49004</v>
      </c>
      <c r="F1507" s="80">
        <v>49064</v>
      </c>
      <c r="G1507" s="1" t="s">
        <v>12969</v>
      </c>
      <c r="H1507" s="1">
        <f>+Temporalidad[[#This Row],[ID]]</f>
        <v>1496</v>
      </c>
    </row>
    <row r="1508" spans="1:8" hidden="1" x14ac:dyDescent="0.25">
      <c r="A1508">
        <v>1497</v>
      </c>
      <c r="B1508" t="s">
        <v>9057</v>
      </c>
      <c r="C1508" s="1" t="s">
        <v>8951</v>
      </c>
      <c r="D1508" s="1" t="s">
        <v>8951</v>
      </c>
      <c r="E1508" s="80">
        <v>49369</v>
      </c>
      <c r="F1508" s="80">
        <v>49429</v>
      </c>
      <c r="G1508" s="1" t="s">
        <v>12970</v>
      </c>
      <c r="H1508" s="1">
        <f>+Temporalidad[[#This Row],[ID]]</f>
        <v>1497</v>
      </c>
    </row>
    <row r="1509" spans="1:8" hidden="1" x14ac:dyDescent="0.25">
      <c r="A1509">
        <v>1498</v>
      </c>
      <c r="B1509" t="s">
        <v>9058</v>
      </c>
      <c r="C1509" s="1" t="s">
        <v>8951</v>
      </c>
      <c r="D1509" s="1" t="s">
        <v>8951</v>
      </c>
      <c r="E1509" s="80">
        <v>49735</v>
      </c>
      <c r="F1509" s="80">
        <v>49795</v>
      </c>
      <c r="G1509" s="1" t="s">
        <v>12971</v>
      </c>
      <c r="H1509" s="1">
        <f>+Temporalidad[[#This Row],[ID]]</f>
        <v>1498</v>
      </c>
    </row>
    <row r="1510" spans="1:8" hidden="1" x14ac:dyDescent="0.25">
      <c r="A1510">
        <v>1499</v>
      </c>
      <c r="B1510" t="s">
        <v>9059</v>
      </c>
      <c r="C1510" s="1" t="s">
        <v>8951</v>
      </c>
      <c r="D1510" s="1" t="s">
        <v>8951</v>
      </c>
      <c r="E1510" s="80">
        <v>50100</v>
      </c>
      <c r="F1510" s="80">
        <v>50160</v>
      </c>
      <c r="G1510" s="1" t="s">
        <v>12972</v>
      </c>
      <c r="H1510" s="1">
        <f>+Temporalidad[[#This Row],[ID]]</f>
        <v>1499</v>
      </c>
    </row>
    <row r="1511" spans="1:8" hidden="1" x14ac:dyDescent="0.25">
      <c r="A1511">
        <v>1500</v>
      </c>
      <c r="B1511" t="s">
        <v>9060</v>
      </c>
      <c r="C1511" s="1" t="s">
        <v>8951</v>
      </c>
      <c r="D1511" s="1" t="s">
        <v>8951</v>
      </c>
      <c r="E1511" s="80">
        <v>50465</v>
      </c>
      <c r="F1511" s="80">
        <v>50525</v>
      </c>
      <c r="G1511" s="1" t="s">
        <v>12973</v>
      </c>
      <c r="H1511" s="1">
        <f>+Temporalidad[[#This Row],[ID]]</f>
        <v>1500</v>
      </c>
    </row>
    <row r="1512" spans="1:8" hidden="1" x14ac:dyDescent="0.25">
      <c r="A1512">
        <v>1501</v>
      </c>
      <c r="B1512" t="s">
        <v>9061</v>
      </c>
      <c r="C1512" s="1" t="s">
        <v>8951</v>
      </c>
      <c r="D1512" s="1" t="s">
        <v>8951</v>
      </c>
      <c r="E1512" s="80">
        <v>50830</v>
      </c>
      <c r="F1512" s="80">
        <v>50890</v>
      </c>
      <c r="G1512" s="1" t="s">
        <v>12974</v>
      </c>
      <c r="H1512" s="1">
        <f>+Temporalidad[[#This Row],[ID]]</f>
        <v>1501</v>
      </c>
    </row>
    <row r="1513" spans="1:8" hidden="1" x14ac:dyDescent="0.25">
      <c r="A1513">
        <v>1502</v>
      </c>
      <c r="B1513" t="s">
        <v>9062</v>
      </c>
      <c r="C1513" s="1" t="s">
        <v>8951</v>
      </c>
      <c r="D1513" s="1" t="s">
        <v>8951</v>
      </c>
      <c r="E1513" s="80">
        <v>51196</v>
      </c>
      <c r="F1513" s="80">
        <v>51256</v>
      </c>
      <c r="G1513" s="1" t="s">
        <v>12975</v>
      </c>
      <c r="H1513" s="1">
        <f>+Temporalidad[[#This Row],[ID]]</f>
        <v>1502</v>
      </c>
    </row>
    <row r="1514" spans="1:8" hidden="1" x14ac:dyDescent="0.25">
      <c r="A1514">
        <v>1503</v>
      </c>
      <c r="B1514" t="s">
        <v>9063</v>
      </c>
      <c r="C1514" s="1" t="s">
        <v>8951</v>
      </c>
      <c r="D1514" s="1" t="s">
        <v>8951</v>
      </c>
      <c r="E1514" s="80">
        <v>51561</v>
      </c>
      <c r="F1514" s="80">
        <v>51621</v>
      </c>
      <c r="G1514" s="1" t="s">
        <v>12976</v>
      </c>
      <c r="H1514" s="1">
        <f>+Temporalidad[[#This Row],[ID]]</f>
        <v>1503</v>
      </c>
    </row>
    <row r="1515" spans="1:8" hidden="1" x14ac:dyDescent="0.25">
      <c r="A1515">
        <v>1504</v>
      </c>
      <c r="B1515" t="s">
        <v>9064</v>
      </c>
      <c r="C1515" s="1" t="s">
        <v>8951</v>
      </c>
      <c r="D1515" s="1" t="s">
        <v>8951</v>
      </c>
      <c r="E1515" s="80">
        <v>51926</v>
      </c>
      <c r="F1515" s="80">
        <v>51986</v>
      </c>
      <c r="G1515" s="1" t="s">
        <v>12977</v>
      </c>
      <c r="H1515" s="1">
        <f>+Temporalidad[[#This Row],[ID]]</f>
        <v>1504</v>
      </c>
    </row>
    <row r="1516" spans="1:8" hidden="1" x14ac:dyDescent="0.25">
      <c r="A1516">
        <v>1505</v>
      </c>
      <c r="B1516" t="s">
        <v>9065</v>
      </c>
      <c r="C1516" s="1" t="s">
        <v>8951</v>
      </c>
      <c r="D1516" s="1" t="s">
        <v>8951</v>
      </c>
      <c r="E1516" s="80">
        <v>52291</v>
      </c>
      <c r="F1516" s="80">
        <v>52351</v>
      </c>
      <c r="G1516" s="1" t="s">
        <v>12978</v>
      </c>
      <c r="H1516" s="1">
        <f>+Temporalidad[[#This Row],[ID]]</f>
        <v>1505</v>
      </c>
    </row>
    <row r="1517" spans="1:8" hidden="1" x14ac:dyDescent="0.25">
      <c r="A1517">
        <v>1506</v>
      </c>
      <c r="B1517" t="s">
        <v>9066</v>
      </c>
      <c r="C1517" s="1" t="s">
        <v>8951</v>
      </c>
      <c r="D1517" s="1" t="s">
        <v>8951</v>
      </c>
      <c r="E1517" s="80">
        <v>52657</v>
      </c>
      <c r="F1517" s="80">
        <v>52717</v>
      </c>
      <c r="G1517" s="1" t="s">
        <v>12979</v>
      </c>
      <c r="H1517" s="1">
        <f>+Temporalidad[[#This Row],[ID]]</f>
        <v>1506</v>
      </c>
    </row>
    <row r="1518" spans="1:8" hidden="1" x14ac:dyDescent="0.25">
      <c r="A1518">
        <v>1507</v>
      </c>
      <c r="B1518" t="s">
        <v>9067</v>
      </c>
      <c r="C1518" s="1" t="s">
        <v>8951</v>
      </c>
      <c r="D1518" s="1" t="s">
        <v>8951</v>
      </c>
      <c r="E1518" s="80">
        <v>53022</v>
      </c>
      <c r="F1518" s="80">
        <v>53082</v>
      </c>
      <c r="G1518" s="1" t="s">
        <v>12980</v>
      </c>
      <c r="H1518" s="1">
        <f>+Temporalidad[[#This Row],[ID]]</f>
        <v>1507</v>
      </c>
    </row>
    <row r="1519" spans="1:8" hidden="1" x14ac:dyDescent="0.25">
      <c r="A1519">
        <v>1508</v>
      </c>
      <c r="B1519" t="s">
        <v>9068</v>
      </c>
      <c r="C1519" s="1" t="s">
        <v>8951</v>
      </c>
      <c r="D1519" s="1" t="s">
        <v>8951</v>
      </c>
      <c r="E1519" s="80">
        <v>53387</v>
      </c>
      <c r="F1519" s="80">
        <v>53447</v>
      </c>
      <c r="G1519" s="1" t="s">
        <v>12981</v>
      </c>
      <c r="H1519" s="1">
        <f>+Temporalidad[[#This Row],[ID]]</f>
        <v>1508</v>
      </c>
    </row>
    <row r="1520" spans="1:8" hidden="1" x14ac:dyDescent="0.25">
      <c r="A1520">
        <v>1509</v>
      </c>
      <c r="B1520" t="s">
        <v>9069</v>
      </c>
      <c r="C1520" s="1" t="s">
        <v>8951</v>
      </c>
      <c r="D1520" s="1" t="s">
        <v>8951</v>
      </c>
      <c r="E1520" s="80">
        <v>53752</v>
      </c>
      <c r="F1520" s="80">
        <v>53812</v>
      </c>
      <c r="G1520" s="1" t="s">
        <v>12982</v>
      </c>
      <c r="H1520" s="1">
        <f>+Temporalidad[[#This Row],[ID]]</f>
        <v>1509</v>
      </c>
    </row>
    <row r="1521" spans="1:8" hidden="1" x14ac:dyDescent="0.25">
      <c r="A1521">
        <v>1510</v>
      </c>
      <c r="B1521" t="s">
        <v>9070</v>
      </c>
      <c r="C1521" s="1" t="s">
        <v>8951</v>
      </c>
      <c r="D1521" s="1" t="s">
        <v>8951</v>
      </c>
      <c r="E1521" s="80">
        <v>54118</v>
      </c>
      <c r="F1521" s="80">
        <v>54178</v>
      </c>
      <c r="G1521" s="1" t="s">
        <v>12983</v>
      </c>
      <c r="H1521" s="1">
        <f>+Temporalidad[[#This Row],[ID]]</f>
        <v>1510</v>
      </c>
    </row>
    <row r="1522" spans="1:8" hidden="1" x14ac:dyDescent="0.25">
      <c r="A1522">
        <v>1511</v>
      </c>
      <c r="B1522" t="s">
        <v>9071</v>
      </c>
      <c r="C1522" s="1" t="s">
        <v>8951</v>
      </c>
      <c r="D1522" s="1" t="s">
        <v>8951</v>
      </c>
      <c r="E1522" s="80">
        <v>54483</v>
      </c>
      <c r="F1522" s="80">
        <v>54543</v>
      </c>
      <c r="G1522" s="1" t="s">
        <v>12984</v>
      </c>
      <c r="H1522" s="1">
        <f>+Temporalidad[[#This Row],[ID]]</f>
        <v>1511</v>
      </c>
    </row>
    <row r="1523" spans="1:8" hidden="1" x14ac:dyDescent="0.25">
      <c r="A1523">
        <v>1512</v>
      </c>
      <c r="B1523" t="s">
        <v>9072</v>
      </c>
      <c r="C1523" s="1" t="s">
        <v>8951</v>
      </c>
      <c r="D1523" s="1" t="s">
        <v>8951</v>
      </c>
      <c r="E1523" s="80">
        <v>54848</v>
      </c>
      <c r="F1523" s="80">
        <v>54908</v>
      </c>
      <c r="G1523" s="1" t="s">
        <v>12985</v>
      </c>
      <c r="H1523" s="1">
        <f>+Temporalidad[[#This Row],[ID]]</f>
        <v>1512</v>
      </c>
    </row>
    <row r="1524" spans="1:8" hidden="1" x14ac:dyDescent="0.25">
      <c r="A1524">
        <v>1513</v>
      </c>
      <c r="B1524" t="s">
        <v>9073</v>
      </c>
      <c r="C1524" s="1" t="s">
        <v>8951</v>
      </c>
      <c r="D1524" s="1" t="s">
        <v>8951</v>
      </c>
      <c r="E1524" s="80">
        <v>32994</v>
      </c>
      <c r="F1524" s="80">
        <v>33054</v>
      </c>
      <c r="G1524" s="1" t="s">
        <v>12986</v>
      </c>
      <c r="H1524" s="1">
        <f>+Temporalidad[[#This Row],[ID]]</f>
        <v>1513</v>
      </c>
    </row>
    <row r="1525" spans="1:8" hidden="1" x14ac:dyDescent="0.25">
      <c r="A1525">
        <v>1514</v>
      </c>
      <c r="B1525" t="s">
        <v>9074</v>
      </c>
      <c r="C1525" s="1" t="s">
        <v>8951</v>
      </c>
      <c r="D1525" s="1" t="s">
        <v>8951</v>
      </c>
      <c r="E1525" s="80">
        <v>33359</v>
      </c>
      <c r="F1525" s="80">
        <v>33419</v>
      </c>
      <c r="G1525" s="1" t="s">
        <v>12987</v>
      </c>
      <c r="H1525" s="1">
        <f>+Temporalidad[[#This Row],[ID]]</f>
        <v>1514</v>
      </c>
    </row>
    <row r="1526" spans="1:8" hidden="1" x14ac:dyDescent="0.25">
      <c r="A1526">
        <v>1515</v>
      </c>
      <c r="B1526" t="s">
        <v>9075</v>
      </c>
      <c r="C1526" s="1" t="s">
        <v>8951</v>
      </c>
      <c r="D1526" s="1" t="s">
        <v>8951</v>
      </c>
      <c r="E1526" s="80">
        <v>33725</v>
      </c>
      <c r="F1526" s="80">
        <v>33785</v>
      </c>
      <c r="G1526" s="1" t="s">
        <v>12988</v>
      </c>
      <c r="H1526" s="1">
        <f>+Temporalidad[[#This Row],[ID]]</f>
        <v>1515</v>
      </c>
    </row>
    <row r="1527" spans="1:8" hidden="1" x14ac:dyDescent="0.25">
      <c r="A1527">
        <v>1516</v>
      </c>
      <c r="B1527" t="s">
        <v>9076</v>
      </c>
      <c r="C1527" s="1" t="s">
        <v>8951</v>
      </c>
      <c r="D1527" s="1" t="s">
        <v>8951</v>
      </c>
      <c r="E1527" s="80">
        <v>34090</v>
      </c>
      <c r="F1527" s="80">
        <v>34150</v>
      </c>
      <c r="G1527" s="1" t="s">
        <v>12989</v>
      </c>
      <c r="H1527" s="1">
        <f>+Temporalidad[[#This Row],[ID]]</f>
        <v>1516</v>
      </c>
    </row>
    <row r="1528" spans="1:8" hidden="1" x14ac:dyDescent="0.25">
      <c r="A1528">
        <v>1517</v>
      </c>
      <c r="B1528" t="s">
        <v>9077</v>
      </c>
      <c r="C1528" s="1" t="s">
        <v>8951</v>
      </c>
      <c r="D1528" s="1" t="s">
        <v>8951</v>
      </c>
      <c r="E1528" s="80">
        <v>34455</v>
      </c>
      <c r="F1528" s="80">
        <v>34515</v>
      </c>
      <c r="G1528" s="1" t="s">
        <v>12990</v>
      </c>
      <c r="H1528" s="1">
        <f>+Temporalidad[[#This Row],[ID]]</f>
        <v>1517</v>
      </c>
    </row>
    <row r="1529" spans="1:8" hidden="1" x14ac:dyDescent="0.25">
      <c r="A1529">
        <v>1518</v>
      </c>
      <c r="B1529" t="s">
        <v>9078</v>
      </c>
      <c r="C1529" s="1" t="s">
        <v>8951</v>
      </c>
      <c r="D1529" s="1" t="s">
        <v>8951</v>
      </c>
      <c r="E1529" s="80">
        <v>34820</v>
      </c>
      <c r="F1529" s="80">
        <v>34880</v>
      </c>
      <c r="G1529" s="1" t="s">
        <v>12991</v>
      </c>
      <c r="H1529" s="1">
        <f>+Temporalidad[[#This Row],[ID]]</f>
        <v>1518</v>
      </c>
    </row>
    <row r="1530" spans="1:8" hidden="1" x14ac:dyDescent="0.25">
      <c r="A1530">
        <v>1519</v>
      </c>
      <c r="B1530" t="s">
        <v>9079</v>
      </c>
      <c r="C1530" s="1" t="s">
        <v>8951</v>
      </c>
      <c r="D1530" s="1" t="s">
        <v>8951</v>
      </c>
      <c r="E1530" s="80">
        <v>35186</v>
      </c>
      <c r="F1530" s="80">
        <v>35246</v>
      </c>
      <c r="G1530" s="1" t="s">
        <v>12992</v>
      </c>
      <c r="H1530" s="1">
        <f>+Temporalidad[[#This Row],[ID]]</f>
        <v>1519</v>
      </c>
    </row>
    <row r="1531" spans="1:8" hidden="1" x14ac:dyDescent="0.25">
      <c r="A1531">
        <v>1520</v>
      </c>
      <c r="B1531" t="s">
        <v>9080</v>
      </c>
      <c r="C1531" s="1" t="s">
        <v>8951</v>
      </c>
      <c r="D1531" s="1" t="s">
        <v>8951</v>
      </c>
      <c r="E1531" s="80">
        <v>35551</v>
      </c>
      <c r="F1531" s="80">
        <v>35611</v>
      </c>
      <c r="G1531" s="1" t="s">
        <v>12993</v>
      </c>
      <c r="H1531" s="1">
        <f>+Temporalidad[[#This Row],[ID]]</f>
        <v>1520</v>
      </c>
    </row>
    <row r="1532" spans="1:8" hidden="1" x14ac:dyDescent="0.25">
      <c r="A1532">
        <v>1521</v>
      </c>
      <c r="B1532" t="s">
        <v>9081</v>
      </c>
      <c r="C1532" s="1" t="s">
        <v>8951</v>
      </c>
      <c r="D1532" s="1" t="s">
        <v>8951</v>
      </c>
      <c r="E1532" s="80">
        <v>35916</v>
      </c>
      <c r="F1532" s="80">
        <v>35976</v>
      </c>
      <c r="G1532" s="1" t="s">
        <v>12994</v>
      </c>
      <c r="H1532" s="1">
        <f>+Temporalidad[[#This Row],[ID]]</f>
        <v>1521</v>
      </c>
    </row>
    <row r="1533" spans="1:8" hidden="1" x14ac:dyDescent="0.25">
      <c r="A1533">
        <v>1522</v>
      </c>
      <c r="B1533" t="s">
        <v>9082</v>
      </c>
      <c r="C1533" s="1" t="s">
        <v>8951</v>
      </c>
      <c r="D1533" s="1" t="s">
        <v>8951</v>
      </c>
      <c r="E1533" s="80">
        <v>36281</v>
      </c>
      <c r="F1533" s="80">
        <v>36341</v>
      </c>
      <c r="G1533" s="1" t="s">
        <v>12995</v>
      </c>
      <c r="H1533" s="1">
        <f>+Temporalidad[[#This Row],[ID]]</f>
        <v>1522</v>
      </c>
    </row>
    <row r="1534" spans="1:8" hidden="1" x14ac:dyDescent="0.25">
      <c r="A1534">
        <v>1523</v>
      </c>
      <c r="B1534" t="s">
        <v>9083</v>
      </c>
      <c r="C1534" s="1" t="s">
        <v>8951</v>
      </c>
      <c r="D1534" s="1" t="s">
        <v>8951</v>
      </c>
      <c r="E1534" s="80">
        <v>36647</v>
      </c>
      <c r="F1534" s="80">
        <v>36707</v>
      </c>
      <c r="G1534" s="1" t="s">
        <v>12996</v>
      </c>
      <c r="H1534" s="1">
        <f>+Temporalidad[[#This Row],[ID]]</f>
        <v>1523</v>
      </c>
    </row>
    <row r="1535" spans="1:8" hidden="1" x14ac:dyDescent="0.25">
      <c r="A1535">
        <v>1524</v>
      </c>
      <c r="B1535" t="s">
        <v>9084</v>
      </c>
      <c r="C1535" s="1" t="s">
        <v>8951</v>
      </c>
      <c r="D1535" s="1" t="s">
        <v>8951</v>
      </c>
      <c r="E1535" s="80">
        <v>37012</v>
      </c>
      <c r="F1535" s="80">
        <v>37072</v>
      </c>
      <c r="G1535" s="1" t="s">
        <v>12997</v>
      </c>
      <c r="H1535" s="1">
        <f>+Temporalidad[[#This Row],[ID]]</f>
        <v>1524</v>
      </c>
    </row>
    <row r="1536" spans="1:8" hidden="1" x14ac:dyDescent="0.25">
      <c r="A1536">
        <v>1525</v>
      </c>
      <c r="B1536" t="s">
        <v>9085</v>
      </c>
      <c r="C1536" s="1" t="s">
        <v>8951</v>
      </c>
      <c r="D1536" s="1" t="s">
        <v>8951</v>
      </c>
      <c r="E1536" s="80">
        <v>37377</v>
      </c>
      <c r="F1536" s="80">
        <v>37437</v>
      </c>
      <c r="G1536" s="1" t="s">
        <v>12998</v>
      </c>
      <c r="H1536" s="1">
        <f>+Temporalidad[[#This Row],[ID]]</f>
        <v>1525</v>
      </c>
    </row>
    <row r="1537" spans="1:8" hidden="1" x14ac:dyDescent="0.25">
      <c r="A1537">
        <v>1526</v>
      </c>
      <c r="B1537" t="s">
        <v>9086</v>
      </c>
      <c r="C1537" s="1" t="s">
        <v>8951</v>
      </c>
      <c r="D1537" s="1" t="s">
        <v>8951</v>
      </c>
      <c r="E1537" s="80">
        <v>37742</v>
      </c>
      <c r="F1537" s="80">
        <v>37802</v>
      </c>
      <c r="G1537" s="1" t="s">
        <v>12999</v>
      </c>
      <c r="H1537" s="1">
        <f>+Temporalidad[[#This Row],[ID]]</f>
        <v>1526</v>
      </c>
    </row>
    <row r="1538" spans="1:8" hidden="1" x14ac:dyDescent="0.25">
      <c r="A1538">
        <v>1527</v>
      </c>
      <c r="B1538" t="s">
        <v>9087</v>
      </c>
      <c r="C1538" s="1" t="s">
        <v>8951</v>
      </c>
      <c r="D1538" s="1" t="s">
        <v>8951</v>
      </c>
      <c r="E1538" s="80">
        <v>38108</v>
      </c>
      <c r="F1538" s="80">
        <v>38168</v>
      </c>
      <c r="G1538" s="1" t="s">
        <v>13000</v>
      </c>
      <c r="H1538" s="1">
        <f>+Temporalidad[[#This Row],[ID]]</f>
        <v>1527</v>
      </c>
    </row>
    <row r="1539" spans="1:8" hidden="1" x14ac:dyDescent="0.25">
      <c r="A1539">
        <v>1528</v>
      </c>
      <c r="B1539" t="s">
        <v>9088</v>
      </c>
      <c r="C1539" s="1" t="s">
        <v>8951</v>
      </c>
      <c r="D1539" s="1" t="s">
        <v>8951</v>
      </c>
      <c r="E1539" s="80">
        <v>38473</v>
      </c>
      <c r="F1539" s="80">
        <v>38533</v>
      </c>
      <c r="G1539" s="1" t="s">
        <v>13001</v>
      </c>
      <c r="H1539" s="1">
        <f>+Temporalidad[[#This Row],[ID]]</f>
        <v>1528</v>
      </c>
    </row>
    <row r="1540" spans="1:8" hidden="1" x14ac:dyDescent="0.25">
      <c r="A1540">
        <v>1529</v>
      </c>
      <c r="B1540" t="s">
        <v>9089</v>
      </c>
      <c r="C1540" s="1" t="s">
        <v>8951</v>
      </c>
      <c r="D1540" s="1" t="s">
        <v>8951</v>
      </c>
      <c r="E1540" s="80">
        <v>38838</v>
      </c>
      <c r="F1540" s="80">
        <v>38898</v>
      </c>
      <c r="G1540" s="1" t="s">
        <v>13002</v>
      </c>
      <c r="H1540" s="1">
        <f>+Temporalidad[[#This Row],[ID]]</f>
        <v>1529</v>
      </c>
    </row>
    <row r="1541" spans="1:8" hidden="1" x14ac:dyDescent="0.25">
      <c r="A1541">
        <v>1530</v>
      </c>
      <c r="B1541" t="s">
        <v>9090</v>
      </c>
      <c r="C1541" s="1" t="s">
        <v>8951</v>
      </c>
      <c r="D1541" s="1" t="s">
        <v>8951</v>
      </c>
      <c r="E1541" s="80">
        <v>39203</v>
      </c>
      <c r="F1541" s="80">
        <v>39263</v>
      </c>
      <c r="G1541" s="1" t="s">
        <v>13003</v>
      </c>
      <c r="H1541" s="1">
        <f>+Temporalidad[[#This Row],[ID]]</f>
        <v>1530</v>
      </c>
    </row>
    <row r="1542" spans="1:8" hidden="1" x14ac:dyDescent="0.25">
      <c r="A1542">
        <v>1531</v>
      </c>
      <c r="B1542" t="s">
        <v>9091</v>
      </c>
      <c r="C1542" s="1" t="s">
        <v>8951</v>
      </c>
      <c r="D1542" s="1" t="s">
        <v>8951</v>
      </c>
      <c r="E1542" s="80">
        <v>39569</v>
      </c>
      <c r="F1542" s="80">
        <v>39629</v>
      </c>
      <c r="G1542" s="1" t="s">
        <v>13004</v>
      </c>
      <c r="H1542" s="1">
        <f>+Temporalidad[[#This Row],[ID]]</f>
        <v>1531</v>
      </c>
    </row>
    <row r="1543" spans="1:8" hidden="1" x14ac:dyDescent="0.25">
      <c r="A1543">
        <v>1532</v>
      </c>
      <c r="B1543" t="s">
        <v>9092</v>
      </c>
      <c r="C1543" s="1" t="s">
        <v>8951</v>
      </c>
      <c r="D1543" s="1" t="s">
        <v>8951</v>
      </c>
      <c r="E1543" s="80">
        <v>39934</v>
      </c>
      <c r="F1543" s="80">
        <v>39994</v>
      </c>
      <c r="G1543" s="1" t="s">
        <v>13005</v>
      </c>
      <c r="H1543" s="1">
        <f>+Temporalidad[[#This Row],[ID]]</f>
        <v>1532</v>
      </c>
    </row>
    <row r="1544" spans="1:8" hidden="1" x14ac:dyDescent="0.25">
      <c r="A1544">
        <v>1533</v>
      </c>
      <c r="B1544" t="s">
        <v>9093</v>
      </c>
      <c r="C1544" s="1" t="s">
        <v>8951</v>
      </c>
      <c r="D1544" s="1" t="s">
        <v>8951</v>
      </c>
      <c r="E1544" s="80">
        <v>40299</v>
      </c>
      <c r="F1544" s="80">
        <v>40359</v>
      </c>
      <c r="G1544" s="1" t="s">
        <v>13006</v>
      </c>
      <c r="H1544" s="1">
        <f>+Temporalidad[[#This Row],[ID]]</f>
        <v>1533</v>
      </c>
    </row>
    <row r="1545" spans="1:8" hidden="1" x14ac:dyDescent="0.25">
      <c r="A1545">
        <v>1534</v>
      </c>
      <c r="B1545" t="s">
        <v>9094</v>
      </c>
      <c r="C1545" s="1" t="s">
        <v>8951</v>
      </c>
      <c r="D1545" s="1" t="s">
        <v>8951</v>
      </c>
      <c r="E1545" s="80">
        <v>40664</v>
      </c>
      <c r="F1545" s="80">
        <v>40724</v>
      </c>
      <c r="G1545" s="1" t="s">
        <v>13007</v>
      </c>
      <c r="H1545" s="1">
        <f>+Temporalidad[[#This Row],[ID]]</f>
        <v>1534</v>
      </c>
    </row>
    <row r="1546" spans="1:8" hidden="1" x14ac:dyDescent="0.25">
      <c r="A1546">
        <v>1535</v>
      </c>
      <c r="B1546" t="s">
        <v>9095</v>
      </c>
      <c r="C1546" s="1" t="s">
        <v>8951</v>
      </c>
      <c r="D1546" s="1" t="s">
        <v>8951</v>
      </c>
      <c r="E1546" s="80">
        <v>41030</v>
      </c>
      <c r="F1546" s="80">
        <v>41090</v>
      </c>
      <c r="G1546" s="1" t="s">
        <v>13008</v>
      </c>
      <c r="H1546" s="1">
        <f>+Temporalidad[[#This Row],[ID]]</f>
        <v>1535</v>
      </c>
    </row>
    <row r="1547" spans="1:8" hidden="1" x14ac:dyDescent="0.25">
      <c r="A1547">
        <v>1536</v>
      </c>
      <c r="B1547" t="s">
        <v>9096</v>
      </c>
      <c r="C1547" s="1" t="s">
        <v>8951</v>
      </c>
      <c r="D1547" s="1" t="s">
        <v>8951</v>
      </c>
      <c r="E1547" s="80">
        <v>41395</v>
      </c>
      <c r="F1547" s="80">
        <v>41455</v>
      </c>
      <c r="G1547" s="1" t="s">
        <v>13009</v>
      </c>
      <c r="H1547" s="1">
        <f>+Temporalidad[[#This Row],[ID]]</f>
        <v>1536</v>
      </c>
    </row>
    <row r="1548" spans="1:8" hidden="1" x14ac:dyDescent="0.25">
      <c r="A1548">
        <v>1537</v>
      </c>
      <c r="B1548" t="s">
        <v>9097</v>
      </c>
      <c r="C1548" s="1" t="s">
        <v>8951</v>
      </c>
      <c r="D1548" s="1" t="s">
        <v>8951</v>
      </c>
      <c r="E1548" s="80">
        <v>41760</v>
      </c>
      <c r="F1548" s="80">
        <v>41820</v>
      </c>
      <c r="G1548" s="1" t="s">
        <v>13010</v>
      </c>
      <c r="H1548" s="1">
        <f>+Temporalidad[[#This Row],[ID]]</f>
        <v>1537</v>
      </c>
    </row>
    <row r="1549" spans="1:8" hidden="1" x14ac:dyDescent="0.25">
      <c r="A1549">
        <v>1538</v>
      </c>
      <c r="B1549" t="s">
        <v>9098</v>
      </c>
      <c r="C1549" s="1" t="s">
        <v>8951</v>
      </c>
      <c r="D1549" s="1" t="s">
        <v>8951</v>
      </c>
      <c r="E1549" s="80">
        <v>42125</v>
      </c>
      <c r="F1549" s="80">
        <v>42185</v>
      </c>
      <c r="G1549" s="1" t="s">
        <v>13011</v>
      </c>
      <c r="H1549" s="1">
        <f>+Temporalidad[[#This Row],[ID]]</f>
        <v>1538</v>
      </c>
    </row>
    <row r="1550" spans="1:8" hidden="1" x14ac:dyDescent="0.25">
      <c r="A1550">
        <v>1539</v>
      </c>
      <c r="B1550" t="s">
        <v>9099</v>
      </c>
      <c r="C1550" s="1" t="s">
        <v>8951</v>
      </c>
      <c r="D1550" s="1" t="s">
        <v>8951</v>
      </c>
      <c r="E1550" s="80">
        <v>42491</v>
      </c>
      <c r="F1550" s="80">
        <v>42551</v>
      </c>
      <c r="G1550" s="1" t="s">
        <v>13012</v>
      </c>
      <c r="H1550" s="1">
        <f>+Temporalidad[[#This Row],[ID]]</f>
        <v>1539</v>
      </c>
    </row>
    <row r="1551" spans="1:8" hidden="1" x14ac:dyDescent="0.25">
      <c r="A1551">
        <v>1540</v>
      </c>
      <c r="B1551" t="s">
        <v>9100</v>
      </c>
      <c r="C1551" s="1" t="s">
        <v>8951</v>
      </c>
      <c r="D1551" s="1" t="s">
        <v>8951</v>
      </c>
      <c r="E1551" s="80">
        <v>42856</v>
      </c>
      <c r="F1551" s="80">
        <v>42916</v>
      </c>
      <c r="G1551" s="1" t="s">
        <v>13013</v>
      </c>
      <c r="H1551" s="1">
        <f>+Temporalidad[[#This Row],[ID]]</f>
        <v>1540</v>
      </c>
    </row>
    <row r="1552" spans="1:8" hidden="1" x14ac:dyDescent="0.25">
      <c r="A1552">
        <v>1541</v>
      </c>
      <c r="B1552" t="s">
        <v>9101</v>
      </c>
      <c r="C1552" s="1" t="s">
        <v>8951</v>
      </c>
      <c r="D1552" s="1" t="s">
        <v>8951</v>
      </c>
      <c r="E1552" s="80">
        <v>43221</v>
      </c>
      <c r="F1552" s="80">
        <v>43281</v>
      </c>
      <c r="G1552" s="1" t="s">
        <v>13014</v>
      </c>
      <c r="H1552" s="1">
        <f>+Temporalidad[[#This Row],[ID]]</f>
        <v>1541</v>
      </c>
    </row>
    <row r="1553" spans="1:8" hidden="1" x14ac:dyDescent="0.25">
      <c r="A1553">
        <v>1542</v>
      </c>
      <c r="B1553" t="s">
        <v>9102</v>
      </c>
      <c r="C1553" s="1" t="s">
        <v>8951</v>
      </c>
      <c r="D1553" s="1" t="s">
        <v>8951</v>
      </c>
      <c r="E1553" s="80">
        <v>43586</v>
      </c>
      <c r="F1553" s="80">
        <v>43646</v>
      </c>
      <c r="G1553" s="1" t="s">
        <v>13015</v>
      </c>
      <c r="H1553" s="1">
        <f>+Temporalidad[[#This Row],[ID]]</f>
        <v>1542</v>
      </c>
    </row>
    <row r="1554" spans="1:8" hidden="1" x14ac:dyDescent="0.25">
      <c r="A1554">
        <v>1543</v>
      </c>
      <c r="B1554" t="s">
        <v>9103</v>
      </c>
      <c r="C1554" s="1" t="s">
        <v>8951</v>
      </c>
      <c r="D1554" s="1" t="s">
        <v>8951</v>
      </c>
      <c r="E1554" s="80">
        <v>43952</v>
      </c>
      <c r="F1554" s="80">
        <v>44012</v>
      </c>
      <c r="G1554" s="1" t="s">
        <v>13016</v>
      </c>
      <c r="H1554" s="1">
        <f>+Temporalidad[[#This Row],[ID]]</f>
        <v>1543</v>
      </c>
    </row>
    <row r="1555" spans="1:8" hidden="1" x14ac:dyDescent="0.25">
      <c r="A1555">
        <v>1544</v>
      </c>
      <c r="B1555" t="s">
        <v>9104</v>
      </c>
      <c r="C1555" s="1" t="s">
        <v>8951</v>
      </c>
      <c r="D1555" s="1" t="s">
        <v>8951</v>
      </c>
      <c r="E1555" s="80">
        <v>44317</v>
      </c>
      <c r="F1555" s="80">
        <v>44377</v>
      </c>
      <c r="G1555" s="1" t="s">
        <v>13017</v>
      </c>
      <c r="H1555" s="1">
        <f>+Temporalidad[[#This Row],[ID]]</f>
        <v>1544</v>
      </c>
    </row>
    <row r="1556" spans="1:8" hidden="1" x14ac:dyDescent="0.25">
      <c r="A1556">
        <v>1545</v>
      </c>
      <c r="B1556" t="s">
        <v>9105</v>
      </c>
      <c r="C1556" s="1" t="s">
        <v>8951</v>
      </c>
      <c r="D1556" s="1" t="s">
        <v>8951</v>
      </c>
      <c r="E1556" s="80">
        <v>44682</v>
      </c>
      <c r="F1556" s="80">
        <v>44742</v>
      </c>
      <c r="G1556" s="1" t="s">
        <v>13018</v>
      </c>
      <c r="H1556" s="1">
        <f>+Temporalidad[[#This Row],[ID]]</f>
        <v>1545</v>
      </c>
    </row>
    <row r="1557" spans="1:8" hidden="1" x14ac:dyDescent="0.25">
      <c r="A1557">
        <v>1546</v>
      </c>
      <c r="B1557" t="s">
        <v>9106</v>
      </c>
      <c r="C1557" s="1" t="s">
        <v>8951</v>
      </c>
      <c r="D1557" s="1" t="s">
        <v>8951</v>
      </c>
      <c r="E1557" s="80">
        <v>45047</v>
      </c>
      <c r="F1557" s="80">
        <v>45107</v>
      </c>
      <c r="G1557" s="1" t="s">
        <v>13019</v>
      </c>
      <c r="H1557" s="1">
        <f>+Temporalidad[[#This Row],[ID]]</f>
        <v>1546</v>
      </c>
    </row>
    <row r="1558" spans="1:8" hidden="1" x14ac:dyDescent="0.25">
      <c r="A1558">
        <v>1547</v>
      </c>
      <c r="B1558" t="s">
        <v>9107</v>
      </c>
      <c r="C1558" s="1" t="s">
        <v>8951</v>
      </c>
      <c r="D1558" s="1" t="s">
        <v>8951</v>
      </c>
      <c r="E1558" s="80">
        <v>45413</v>
      </c>
      <c r="F1558" s="80">
        <v>45473</v>
      </c>
      <c r="G1558" s="1" t="s">
        <v>13020</v>
      </c>
      <c r="H1558" s="1">
        <f>+Temporalidad[[#This Row],[ID]]</f>
        <v>1547</v>
      </c>
    </row>
    <row r="1559" spans="1:8" hidden="1" x14ac:dyDescent="0.25">
      <c r="A1559">
        <v>1548</v>
      </c>
      <c r="B1559" t="s">
        <v>9108</v>
      </c>
      <c r="C1559" s="1" t="s">
        <v>8951</v>
      </c>
      <c r="D1559" s="1" t="s">
        <v>8951</v>
      </c>
      <c r="E1559" s="80">
        <v>45778</v>
      </c>
      <c r="F1559" s="80">
        <v>45838</v>
      </c>
      <c r="G1559" s="1" t="s">
        <v>13021</v>
      </c>
      <c r="H1559" s="1">
        <f>+Temporalidad[[#This Row],[ID]]</f>
        <v>1548</v>
      </c>
    </row>
    <row r="1560" spans="1:8" hidden="1" x14ac:dyDescent="0.25">
      <c r="A1560">
        <v>1549</v>
      </c>
      <c r="B1560" t="s">
        <v>9109</v>
      </c>
      <c r="C1560" s="1" t="s">
        <v>8951</v>
      </c>
      <c r="D1560" s="1" t="s">
        <v>8951</v>
      </c>
      <c r="E1560" s="80">
        <v>46143</v>
      </c>
      <c r="F1560" s="80">
        <v>46203</v>
      </c>
      <c r="G1560" s="1" t="s">
        <v>13022</v>
      </c>
      <c r="H1560" s="1">
        <f>+Temporalidad[[#This Row],[ID]]</f>
        <v>1549</v>
      </c>
    </row>
    <row r="1561" spans="1:8" hidden="1" x14ac:dyDescent="0.25">
      <c r="A1561">
        <v>1550</v>
      </c>
      <c r="B1561" t="s">
        <v>9110</v>
      </c>
      <c r="C1561" s="1" t="s">
        <v>8951</v>
      </c>
      <c r="D1561" s="1" t="s">
        <v>8951</v>
      </c>
      <c r="E1561" s="80">
        <v>46508</v>
      </c>
      <c r="F1561" s="80">
        <v>46568</v>
      </c>
      <c r="G1561" s="1" t="s">
        <v>13023</v>
      </c>
      <c r="H1561" s="1">
        <f>+Temporalidad[[#This Row],[ID]]</f>
        <v>1550</v>
      </c>
    </row>
    <row r="1562" spans="1:8" hidden="1" x14ac:dyDescent="0.25">
      <c r="A1562">
        <v>1551</v>
      </c>
      <c r="B1562" t="s">
        <v>9111</v>
      </c>
      <c r="C1562" s="1" t="s">
        <v>8951</v>
      </c>
      <c r="D1562" s="1" t="s">
        <v>8951</v>
      </c>
      <c r="E1562" s="80">
        <v>46874</v>
      </c>
      <c r="F1562" s="80">
        <v>46934</v>
      </c>
      <c r="G1562" s="1" t="s">
        <v>13024</v>
      </c>
      <c r="H1562" s="1">
        <f>+Temporalidad[[#This Row],[ID]]</f>
        <v>1551</v>
      </c>
    </row>
    <row r="1563" spans="1:8" hidden="1" x14ac:dyDescent="0.25">
      <c r="A1563">
        <v>1552</v>
      </c>
      <c r="B1563" t="s">
        <v>9112</v>
      </c>
      <c r="C1563" s="1" t="s">
        <v>8951</v>
      </c>
      <c r="D1563" s="1" t="s">
        <v>8951</v>
      </c>
      <c r="E1563" s="80">
        <v>47239</v>
      </c>
      <c r="F1563" s="80">
        <v>47299</v>
      </c>
      <c r="G1563" s="1" t="s">
        <v>13025</v>
      </c>
      <c r="H1563" s="1">
        <f>+Temporalidad[[#This Row],[ID]]</f>
        <v>1552</v>
      </c>
    </row>
    <row r="1564" spans="1:8" hidden="1" x14ac:dyDescent="0.25">
      <c r="A1564">
        <v>1553</v>
      </c>
      <c r="B1564" t="s">
        <v>9113</v>
      </c>
      <c r="C1564" s="1" t="s">
        <v>8951</v>
      </c>
      <c r="D1564" s="1" t="s">
        <v>8951</v>
      </c>
      <c r="E1564" s="80">
        <v>47604</v>
      </c>
      <c r="F1564" s="80">
        <v>47664</v>
      </c>
      <c r="G1564" s="1" t="s">
        <v>13026</v>
      </c>
      <c r="H1564" s="1">
        <f>+Temporalidad[[#This Row],[ID]]</f>
        <v>1553</v>
      </c>
    </row>
    <row r="1565" spans="1:8" hidden="1" x14ac:dyDescent="0.25">
      <c r="A1565">
        <v>1554</v>
      </c>
      <c r="B1565" t="s">
        <v>9114</v>
      </c>
      <c r="C1565" s="1" t="s">
        <v>8951</v>
      </c>
      <c r="D1565" s="1" t="s">
        <v>8951</v>
      </c>
      <c r="E1565" s="80">
        <v>47969</v>
      </c>
      <c r="F1565" s="80">
        <v>48029</v>
      </c>
      <c r="G1565" s="1" t="s">
        <v>13027</v>
      </c>
      <c r="H1565" s="1">
        <f>+Temporalidad[[#This Row],[ID]]</f>
        <v>1554</v>
      </c>
    </row>
    <row r="1566" spans="1:8" hidden="1" x14ac:dyDescent="0.25">
      <c r="A1566">
        <v>1555</v>
      </c>
      <c r="B1566" t="s">
        <v>9115</v>
      </c>
      <c r="C1566" s="1" t="s">
        <v>8951</v>
      </c>
      <c r="D1566" s="1" t="s">
        <v>8951</v>
      </c>
      <c r="E1566" s="80">
        <v>48335</v>
      </c>
      <c r="F1566" s="80">
        <v>48395</v>
      </c>
      <c r="G1566" s="1" t="s">
        <v>13028</v>
      </c>
      <c r="H1566" s="1">
        <f>+Temporalidad[[#This Row],[ID]]</f>
        <v>1555</v>
      </c>
    </row>
    <row r="1567" spans="1:8" hidden="1" x14ac:dyDescent="0.25">
      <c r="A1567">
        <v>1556</v>
      </c>
      <c r="B1567" t="s">
        <v>9116</v>
      </c>
      <c r="C1567" s="1" t="s">
        <v>8951</v>
      </c>
      <c r="D1567" s="1" t="s">
        <v>8951</v>
      </c>
      <c r="E1567" s="80">
        <v>48700</v>
      </c>
      <c r="F1567" s="80">
        <v>48760</v>
      </c>
      <c r="G1567" s="1" t="s">
        <v>13029</v>
      </c>
      <c r="H1567" s="1">
        <f>+Temporalidad[[#This Row],[ID]]</f>
        <v>1556</v>
      </c>
    </row>
    <row r="1568" spans="1:8" hidden="1" x14ac:dyDescent="0.25">
      <c r="A1568">
        <v>1557</v>
      </c>
      <c r="B1568" t="s">
        <v>9117</v>
      </c>
      <c r="C1568" s="1" t="s">
        <v>8951</v>
      </c>
      <c r="D1568" s="1" t="s">
        <v>8951</v>
      </c>
      <c r="E1568" s="80">
        <v>49065</v>
      </c>
      <c r="F1568" s="80">
        <v>49125</v>
      </c>
      <c r="G1568" s="1" t="s">
        <v>13030</v>
      </c>
      <c r="H1568" s="1">
        <f>+Temporalidad[[#This Row],[ID]]</f>
        <v>1557</v>
      </c>
    </row>
    <row r="1569" spans="1:8" hidden="1" x14ac:dyDescent="0.25">
      <c r="A1569">
        <v>1558</v>
      </c>
      <c r="B1569" t="s">
        <v>9118</v>
      </c>
      <c r="C1569" s="1" t="s">
        <v>8951</v>
      </c>
      <c r="D1569" s="1" t="s">
        <v>8951</v>
      </c>
      <c r="E1569" s="80">
        <v>49430</v>
      </c>
      <c r="F1569" s="80">
        <v>49490</v>
      </c>
      <c r="G1569" s="1" t="s">
        <v>13031</v>
      </c>
      <c r="H1569" s="1">
        <f>+Temporalidad[[#This Row],[ID]]</f>
        <v>1558</v>
      </c>
    </row>
    <row r="1570" spans="1:8" hidden="1" x14ac:dyDescent="0.25">
      <c r="A1570">
        <v>1559</v>
      </c>
      <c r="B1570" t="s">
        <v>9119</v>
      </c>
      <c r="C1570" s="1" t="s">
        <v>8951</v>
      </c>
      <c r="D1570" s="1" t="s">
        <v>8951</v>
      </c>
      <c r="E1570" s="80">
        <v>49796</v>
      </c>
      <c r="F1570" s="80">
        <v>49856</v>
      </c>
      <c r="G1570" s="1" t="s">
        <v>13032</v>
      </c>
      <c r="H1570" s="1">
        <f>+Temporalidad[[#This Row],[ID]]</f>
        <v>1559</v>
      </c>
    </row>
    <row r="1571" spans="1:8" hidden="1" x14ac:dyDescent="0.25">
      <c r="A1571">
        <v>1560</v>
      </c>
      <c r="B1571" t="s">
        <v>9120</v>
      </c>
      <c r="C1571" s="1" t="s">
        <v>8951</v>
      </c>
      <c r="D1571" s="1" t="s">
        <v>8951</v>
      </c>
      <c r="E1571" s="80">
        <v>50161</v>
      </c>
      <c r="F1571" s="80">
        <v>50221</v>
      </c>
      <c r="G1571" s="1" t="s">
        <v>13033</v>
      </c>
      <c r="H1571" s="1">
        <f>+Temporalidad[[#This Row],[ID]]</f>
        <v>1560</v>
      </c>
    </row>
    <row r="1572" spans="1:8" hidden="1" x14ac:dyDescent="0.25">
      <c r="A1572">
        <v>1561</v>
      </c>
      <c r="B1572" t="s">
        <v>9121</v>
      </c>
      <c r="C1572" s="1" t="s">
        <v>8951</v>
      </c>
      <c r="D1572" s="1" t="s">
        <v>8951</v>
      </c>
      <c r="E1572" s="80">
        <v>50526</v>
      </c>
      <c r="F1572" s="80">
        <v>50586</v>
      </c>
      <c r="G1572" s="1" t="s">
        <v>13034</v>
      </c>
      <c r="H1572" s="1">
        <f>+Temporalidad[[#This Row],[ID]]</f>
        <v>1561</v>
      </c>
    </row>
    <row r="1573" spans="1:8" hidden="1" x14ac:dyDescent="0.25">
      <c r="A1573">
        <v>1562</v>
      </c>
      <c r="B1573" t="s">
        <v>9122</v>
      </c>
      <c r="C1573" s="1" t="s">
        <v>8951</v>
      </c>
      <c r="D1573" s="1" t="s">
        <v>8951</v>
      </c>
      <c r="E1573" s="80">
        <v>50891</v>
      </c>
      <c r="F1573" s="80">
        <v>50951</v>
      </c>
      <c r="G1573" s="1" t="s">
        <v>13035</v>
      </c>
      <c r="H1573" s="1">
        <f>+Temporalidad[[#This Row],[ID]]</f>
        <v>1562</v>
      </c>
    </row>
    <row r="1574" spans="1:8" hidden="1" x14ac:dyDescent="0.25">
      <c r="A1574">
        <v>1563</v>
      </c>
      <c r="B1574" t="s">
        <v>9123</v>
      </c>
      <c r="C1574" s="1" t="s">
        <v>8951</v>
      </c>
      <c r="D1574" s="1" t="s">
        <v>8951</v>
      </c>
      <c r="E1574" s="80">
        <v>51257</v>
      </c>
      <c r="F1574" s="80">
        <v>51317</v>
      </c>
      <c r="G1574" s="1" t="s">
        <v>13036</v>
      </c>
      <c r="H1574" s="1">
        <f>+Temporalidad[[#This Row],[ID]]</f>
        <v>1563</v>
      </c>
    </row>
    <row r="1575" spans="1:8" hidden="1" x14ac:dyDescent="0.25">
      <c r="A1575">
        <v>1564</v>
      </c>
      <c r="B1575" t="s">
        <v>9124</v>
      </c>
      <c r="C1575" s="1" t="s">
        <v>8951</v>
      </c>
      <c r="D1575" s="1" t="s">
        <v>8951</v>
      </c>
      <c r="E1575" s="80">
        <v>51622</v>
      </c>
      <c r="F1575" s="80">
        <v>51682</v>
      </c>
      <c r="G1575" s="1" t="s">
        <v>13037</v>
      </c>
      <c r="H1575" s="1">
        <f>+Temporalidad[[#This Row],[ID]]</f>
        <v>1564</v>
      </c>
    </row>
    <row r="1576" spans="1:8" hidden="1" x14ac:dyDescent="0.25">
      <c r="A1576">
        <v>1565</v>
      </c>
      <c r="B1576" t="s">
        <v>9125</v>
      </c>
      <c r="C1576" s="1" t="s">
        <v>8951</v>
      </c>
      <c r="D1576" s="1" t="s">
        <v>8951</v>
      </c>
      <c r="E1576" s="80">
        <v>51987</v>
      </c>
      <c r="F1576" s="80">
        <v>52047</v>
      </c>
      <c r="G1576" s="1" t="s">
        <v>13038</v>
      </c>
      <c r="H1576" s="1">
        <f>+Temporalidad[[#This Row],[ID]]</f>
        <v>1565</v>
      </c>
    </row>
    <row r="1577" spans="1:8" hidden="1" x14ac:dyDescent="0.25">
      <c r="A1577">
        <v>1566</v>
      </c>
      <c r="B1577" t="s">
        <v>9126</v>
      </c>
      <c r="C1577" s="1" t="s">
        <v>8951</v>
      </c>
      <c r="D1577" s="1" t="s">
        <v>8951</v>
      </c>
      <c r="E1577" s="80">
        <v>52352</v>
      </c>
      <c r="F1577" s="80">
        <v>52412</v>
      </c>
      <c r="G1577" s="1" t="s">
        <v>13039</v>
      </c>
      <c r="H1577" s="1">
        <f>+Temporalidad[[#This Row],[ID]]</f>
        <v>1566</v>
      </c>
    </row>
    <row r="1578" spans="1:8" hidden="1" x14ac:dyDescent="0.25">
      <c r="A1578">
        <v>1567</v>
      </c>
      <c r="B1578" t="s">
        <v>9127</v>
      </c>
      <c r="C1578" s="1" t="s">
        <v>8951</v>
      </c>
      <c r="D1578" s="1" t="s">
        <v>8951</v>
      </c>
      <c r="E1578" s="80">
        <v>52718</v>
      </c>
      <c r="F1578" s="80">
        <v>52778</v>
      </c>
      <c r="G1578" s="1" t="s">
        <v>13040</v>
      </c>
      <c r="H1578" s="1">
        <f>+Temporalidad[[#This Row],[ID]]</f>
        <v>1567</v>
      </c>
    </row>
    <row r="1579" spans="1:8" hidden="1" x14ac:dyDescent="0.25">
      <c r="A1579">
        <v>1568</v>
      </c>
      <c r="B1579" t="s">
        <v>9128</v>
      </c>
      <c r="C1579" s="1" t="s">
        <v>8951</v>
      </c>
      <c r="D1579" s="1" t="s">
        <v>8951</v>
      </c>
      <c r="E1579" s="80">
        <v>53083</v>
      </c>
      <c r="F1579" s="80">
        <v>53143</v>
      </c>
      <c r="G1579" s="1" t="s">
        <v>13041</v>
      </c>
      <c r="H1579" s="1">
        <f>+Temporalidad[[#This Row],[ID]]</f>
        <v>1568</v>
      </c>
    </row>
    <row r="1580" spans="1:8" hidden="1" x14ac:dyDescent="0.25">
      <c r="A1580">
        <v>1569</v>
      </c>
      <c r="B1580" t="s">
        <v>9129</v>
      </c>
      <c r="C1580" s="1" t="s">
        <v>8951</v>
      </c>
      <c r="D1580" s="1" t="s">
        <v>8951</v>
      </c>
      <c r="E1580" s="80">
        <v>53448</v>
      </c>
      <c r="F1580" s="80">
        <v>53508</v>
      </c>
      <c r="G1580" s="1" t="s">
        <v>13042</v>
      </c>
      <c r="H1580" s="1">
        <f>+Temporalidad[[#This Row],[ID]]</f>
        <v>1569</v>
      </c>
    </row>
    <row r="1581" spans="1:8" hidden="1" x14ac:dyDescent="0.25">
      <c r="A1581">
        <v>1570</v>
      </c>
      <c r="B1581" t="s">
        <v>9130</v>
      </c>
      <c r="C1581" s="1" t="s">
        <v>8951</v>
      </c>
      <c r="D1581" s="1" t="s">
        <v>8951</v>
      </c>
      <c r="E1581" s="80">
        <v>53813</v>
      </c>
      <c r="F1581" s="80">
        <v>53873</v>
      </c>
      <c r="G1581" s="1" t="s">
        <v>13043</v>
      </c>
      <c r="H1581" s="1">
        <f>+Temporalidad[[#This Row],[ID]]</f>
        <v>1570</v>
      </c>
    </row>
    <row r="1582" spans="1:8" hidden="1" x14ac:dyDescent="0.25">
      <c r="A1582">
        <v>1571</v>
      </c>
      <c r="B1582" t="s">
        <v>9131</v>
      </c>
      <c r="C1582" s="1" t="s">
        <v>8951</v>
      </c>
      <c r="D1582" s="1" t="s">
        <v>8951</v>
      </c>
      <c r="E1582" s="80">
        <v>54179</v>
      </c>
      <c r="F1582" s="80">
        <v>54239</v>
      </c>
      <c r="G1582" s="1" t="s">
        <v>13044</v>
      </c>
      <c r="H1582" s="1">
        <f>+Temporalidad[[#This Row],[ID]]</f>
        <v>1571</v>
      </c>
    </row>
    <row r="1583" spans="1:8" hidden="1" x14ac:dyDescent="0.25">
      <c r="A1583">
        <v>1572</v>
      </c>
      <c r="B1583" t="s">
        <v>9132</v>
      </c>
      <c r="C1583" s="1" t="s">
        <v>8951</v>
      </c>
      <c r="D1583" s="1" t="s">
        <v>8951</v>
      </c>
      <c r="E1583" s="80">
        <v>54544</v>
      </c>
      <c r="F1583" s="80">
        <v>54604</v>
      </c>
      <c r="G1583" s="1" t="s">
        <v>13045</v>
      </c>
      <c r="H1583" s="1">
        <f>+Temporalidad[[#This Row],[ID]]</f>
        <v>1572</v>
      </c>
    </row>
    <row r="1584" spans="1:8" hidden="1" x14ac:dyDescent="0.25">
      <c r="A1584">
        <v>1573</v>
      </c>
      <c r="B1584" t="s">
        <v>9133</v>
      </c>
      <c r="C1584" s="1" t="s">
        <v>8951</v>
      </c>
      <c r="D1584" s="1" t="s">
        <v>8951</v>
      </c>
      <c r="E1584" s="80">
        <v>54909</v>
      </c>
      <c r="F1584" s="80">
        <v>54969</v>
      </c>
      <c r="G1584" s="1" t="s">
        <v>13046</v>
      </c>
      <c r="H1584" s="1">
        <f>+Temporalidad[[#This Row],[ID]]</f>
        <v>1573</v>
      </c>
    </row>
    <row r="1585" spans="1:8" hidden="1" x14ac:dyDescent="0.25">
      <c r="A1585">
        <v>1574</v>
      </c>
      <c r="B1585" t="s">
        <v>9134</v>
      </c>
      <c r="C1585" s="1" t="s">
        <v>8951</v>
      </c>
      <c r="D1585" s="1" t="s">
        <v>8951</v>
      </c>
      <c r="E1585" s="80">
        <v>33055</v>
      </c>
      <c r="F1585" s="80">
        <v>33116</v>
      </c>
      <c r="G1585" s="1" t="s">
        <v>13047</v>
      </c>
      <c r="H1585" s="1">
        <f>+Temporalidad[[#This Row],[ID]]</f>
        <v>1574</v>
      </c>
    </row>
    <row r="1586" spans="1:8" hidden="1" x14ac:dyDescent="0.25">
      <c r="A1586">
        <v>1575</v>
      </c>
      <c r="B1586" t="s">
        <v>9135</v>
      </c>
      <c r="C1586" s="1" t="s">
        <v>8951</v>
      </c>
      <c r="D1586" s="1" t="s">
        <v>8951</v>
      </c>
      <c r="E1586" s="80">
        <v>33420</v>
      </c>
      <c r="F1586" s="80">
        <v>33481</v>
      </c>
      <c r="G1586" s="1" t="s">
        <v>13048</v>
      </c>
      <c r="H1586" s="1">
        <f>+Temporalidad[[#This Row],[ID]]</f>
        <v>1575</v>
      </c>
    </row>
    <row r="1587" spans="1:8" hidden="1" x14ac:dyDescent="0.25">
      <c r="A1587">
        <v>1576</v>
      </c>
      <c r="B1587" t="s">
        <v>9136</v>
      </c>
      <c r="C1587" s="1" t="s">
        <v>8951</v>
      </c>
      <c r="D1587" s="1" t="s">
        <v>8951</v>
      </c>
      <c r="E1587" s="80">
        <v>33786</v>
      </c>
      <c r="F1587" s="80">
        <v>33847</v>
      </c>
      <c r="G1587" s="1" t="s">
        <v>13049</v>
      </c>
      <c r="H1587" s="1">
        <f>+Temporalidad[[#This Row],[ID]]</f>
        <v>1576</v>
      </c>
    </row>
    <row r="1588" spans="1:8" hidden="1" x14ac:dyDescent="0.25">
      <c r="A1588">
        <v>1577</v>
      </c>
      <c r="B1588" t="s">
        <v>9137</v>
      </c>
      <c r="C1588" s="1" t="s">
        <v>8951</v>
      </c>
      <c r="D1588" s="1" t="s">
        <v>8951</v>
      </c>
      <c r="E1588" s="80">
        <v>34151</v>
      </c>
      <c r="F1588" s="80">
        <v>34212</v>
      </c>
      <c r="G1588" s="1" t="s">
        <v>13050</v>
      </c>
      <c r="H1588" s="1">
        <f>+Temporalidad[[#This Row],[ID]]</f>
        <v>1577</v>
      </c>
    </row>
    <row r="1589" spans="1:8" hidden="1" x14ac:dyDescent="0.25">
      <c r="A1589">
        <v>1578</v>
      </c>
      <c r="B1589" t="s">
        <v>9138</v>
      </c>
      <c r="C1589" s="1" t="s">
        <v>8951</v>
      </c>
      <c r="D1589" s="1" t="s">
        <v>8951</v>
      </c>
      <c r="E1589" s="80">
        <v>34516</v>
      </c>
      <c r="F1589" s="80">
        <v>34577</v>
      </c>
      <c r="G1589" s="1" t="s">
        <v>13051</v>
      </c>
      <c r="H1589" s="1">
        <f>+Temporalidad[[#This Row],[ID]]</f>
        <v>1578</v>
      </c>
    </row>
    <row r="1590" spans="1:8" hidden="1" x14ac:dyDescent="0.25">
      <c r="A1590">
        <v>1579</v>
      </c>
      <c r="B1590" t="s">
        <v>9139</v>
      </c>
      <c r="C1590" s="1" t="s">
        <v>8951</v>
      </c>
      <c r="D1590" s="1" t="s">
        <v>8951</v>
      </c>
      <c r="E1590" s="80">
        <v>34881</v>
      </c>
      <c r="F1590" s="80">
        <v>34942</v>
      </c>
      <c r="G1590" s="1" t="s">
        <v>13052</v>
      </c>
      <c r="H1590" s="1">
        <f>+Temporalidad[[#This Row],[ID]]</f>
        <v>1579</v>
      </c>
    </row>
    <row r="1591" spans="1:8" hidden="1" x14ac:dyDescent="0.25">
      <c r="A1591">
        <v>1580</v>
      </c>
      <c r="B1591" t="s">
        <v>9140</v>
      </c>
      <c r="C1591" s="1" t="s">
        <v>8951</v>
      </c>
      <c r="D1591" s="1" t="s">
        <v>8951</v>
      </c>
      <c r="E1591" s="80">
        <v>35247</v>
      </c>
      <c r="F1591" s="80">
        <v>35308</v>
      </c>
      <c r="G1591" s="1" t="s">
        <v>13053</v>
      </c>
      <c r="H1591" s="1">
        <f>+Temporalidad[[#This Row],[ID]]</f>
        <v>1580</v>
      </c>
    </row>
    <row r="1592" spans="1:8" hidden="1" x14ac:dyDescent="0.25">
      <c r="A1592">
        <v>1581</v>
      </c>
      <c r="B1592" t="s">
        <v>9141</v>
      </c>
      <c r="C1592" s="1" t="s">
        <v>8951</v>
      </c>
      <c r="D1592" s="1" t="s">
        <v>8951</v>
      </c>
      <c r="E1592" s="80">
        <v>35612</v>
      </c>
      <c r="F1592" s="80">
        <v>35673</v>
      </c>
      <c r="G1592" s="1" t="s">
        <v>13054</v>
      </c>
      <c r="H1592" s="1">
        <f>+Temporalidad[[#This Row],[ID]]</f>
        <v>1581</v>
      </c>
    </row>
    <row r="1593" spans="1:8" hidden="1" x14ac:dyDescent="0.25">
      <c r="A1593">
        <v>1582</v>
      </c>
      <c r="B1593" t="s">
        <v>9142</v>
      </c>
      <c r="C1593" s="1" t="s">
        <v>8951</v>
      </c>
      <c r="D1593" s="1" t="s">
        <v>8951</v>
      </c>
      <c r="E1593" s="80">
        <v>35977</v>
      </c>
      <c r="F1593" s="80">
        <v>36038</v>
      </c>
      <c r="G1593" s="1" t="s">
        <v>13055</v>
      </c>
      <c r="H1593" s="1">
        <f>+Temporalidad[[#This Row],[ID]]</f>
        <v>1582</v>
      </c>
    </row>
    <row r="1594" spans="1:8" hidden="1" x14ac:dyDescent="0.25">
      <c r="A1594">
        <v>1583</v>
      </c>
      <c r="B1594" t="s">
        <v>9143</v>
      </c>
      <c r="C1594" s="1" t="s">
        <v>8951</v>
      </c>
      <c r="D1594" s="1" t="s">
        <v>8951</v>
      </c>
      <c r="E1594" s="80">
        <v>36342</v>
      </c>
      <c r="F1594" s="80">
        <v>36403</v>
      </c>
      <c r="G1594" s="1" t="s">
        <v>13056</v>
      </c>
      <c r="H1594" s="1">
        <f>+Temporalidad[[#This Row],[ID]]</f>
        <v>1583</v>
      </c>
    </row>
    <row r="1595" spans="1:8" hidden="1" x14ac:dyDescent="0.25">
      <c r="A1595">
        <v>1584</v>
      </c>
      <c r="B1595" t="s">
        <v>9144</v>
      </c>
      <c r="C1595" s="1" t="s">
        <v>8951</v>
      </c>
      <c r="D1595" s="1" t="s">
        <v>8951</v>
      </c>
      <c r="E1595" s="80">
        <v>36708</v>
      </c>
      <c r="F1595" s="80">
        <v>36769</v>
      </c>
      <c r="G1595" s="1" t="s">
        <v>13057</v>
      </c>
      <c r="H1595" s="1">
        <f>+Temporalidad[[#This Row],[ID]]</f>
        <v>1584</v>
      </c>
    </row>
    <row r="1596" spans="1:8" hidden="1" x14ac:dyDescent="0.25">
      <c r="A1596">
        <v>1585</v>
      </c>
      <c r="B1596" t="s">
        <v>9145</v>
      </c>
      <c r="C1596" s="1" t="s">
        <v>8951</v>
      </c>
      <c r="D1596" s="1" t="s">
        <v>8951</v>
      </c>
      <c r="E1596" s="80">
        <v>37073</v>
      </c>
      <c r="F1596" s="80">
        <v>37134</v>
      </c>
      <c r="G1596" s="1" t="s">
        <v>13058</v>
      </c>
      <c r="H1596" s="1">
        <f>+Temporalidad[[#This Row],[ID]]</f>
        <v>1585</v>
      </c>
    </row>
    <row r="1597" spans="1:8" hidden="1" x14ac:dyDescent="0.25">
      <c r="A1597">
        <v>1586</v>
      </c>
      <c r="B1597" t="s">
        <v>9146</v>
      </c>
      <c r="C1597" s="1" t="s">
        <v>8951</v>
      </c>
      <c r="D1597" s="1" t="s">
        <v>8951</v>
      </c>
      <c r="E1597" s="80">
        <v>37438</v>
      </c>
      <c r="F1597" s="80">
        <v>37499</v>
      </c>
      <c r="G1597" s="1" t="s">
        <v>13059</v>
      </c>
      <c r="H1597" s="1">
        <f>+Temporalidad[[#This Row],[ID]]</f>
        <v>1586</v>
      </c>
    </row>
    <row r="1598" spans="1:8" hidden="1" x14ac:dyDescent="0.25">
      <c r="A1598">
        <v>1587</v>
      </c>
      <c r="B1598" t="s">
        <v>9147</v>
      </c>
      <c r="C1598" s="1" t="s">
        <v>8951</v>
      </c>
      <c r="D1598" s="1" t="s">
        <v>8951</v>
      </c>
      <c r="E1598" s="80">
        <v>37803</v>
      </c>
      <c r="F1598" s="80">
        <v>37864</v>
      </c>
      <c r="G1598" s="1" t="s">
        <v>13060</v>
      </c>
      <c r="H1598" s="1">
        <f>+Temporalidad[[#This Row],[ID]]</f>
        <v>1587</v>
      </c>
    </row>
    <row r="1599" spans="1:8" hidden="1" x14ac:dyDescent="0.25">
      <c r="A1599">
        <v>1588</v>
      </c>
      <c r="B1599" t="s">
        <v>9148</v>
      </c>
      <c r="C1599" s="1" t="s">
        <v>8951</v>
      </c>
      <c r="D1599" s="1" t="s">
        <v>8951</v>
      </c>
      <c r="E1599" s="80">
        <v>38169</v>
      </c>
      <c r="F1599" s="80">
        <v>38230</v>
      </c>
      <c r="G1599" s="1" t="s">
        <v>13061</v>
      </c>
      <c r="H1599" s="1">
        <f>+Temporalidad[[#This Row],[ID]]</f>
        <v>1588</v>
      </c>
    </row>
    <row r="1600" spans="1:8" hidden="1" x14ac:dyDescent="0.25">
      <c r="A1600">
        <v>1589</v>
      </c>
      <c r="B1600" t="s">
        <v>9149</v>
      </c>
      <c r="C1600" s="1" t="s">
        <v>8951</v>
      </c>
      <c r="D1600" s="1" t="s">
        <v>8951</v>
      </c>
      <c r="E1600" s="80">
        <v>38534</v>
      </c>
      <c r="F1600" s="80">
        <v>38595</v>
      </c>
      <c r="G1600" s="1" t="s">
        <v>13062</v>
      </c>
      <c r="H1600" s="1">
        <f>+Temporalidad[[#This Row],[ID]]</f>
        <v>1589</v>
      </c>
    </row>
    <row r="1601" spans="1:8" hidden="1" x14ac:dyDescent="0.25">
      <c r="A1601">
        <v>1590</v>
      </c>
      <c r="B1601" t="s">
        <v>9150</v>
      </c>
      <c r="C1601" s="1" t="s">
        <v>8951</v>
      </c>
      <c r="D1601" s="1" t="s">
        <v>8951</v>
      </c>
      <c r="E1601" s="80">
        <v>38899</v>
      </c>
      <c r="F1601" s="80">
        <v>38960</v>
      </c>
      <c r="G1601" s="1" t="s">
        <v>13063</v>
      </c>
      <c r="H1601" s="1">
        <f>+Temporalidad[[#This Row],[ID]]</f>
        <v>1590</v>
      </c>
    </row>
    <row r="1602" spans="1:8" hidden="1" x14ac:dyDescent="0.25">
      <c r="A1602">
        <v>1591</v>
      </c>
      <c r="B1602" t="s">
        <v>9151</v>
      </c>
      <c r="C1602" s="1" t="s">
        <v>8951</v>
      </c>
      <c r="D1602" s="1" t="s">
        <v>8951</v>
      </c>
      <c r="E1602" s="80">
        <v>39264</v>
      </c>
      <c r="F1602" s="80">
        <v>39325</v>
      </c>
      <c r="G1602" s="1" t="s">
        <v>13064</v>
      </c>
      <c r="H1602" s="1">
        <f>+Temporalidad[[#This Row],[ID]]</f>
        <v>1591</v>
      </c>
    </row>
    <row r="1603" spans="1:8" hidden="1" x14ac:dyDescent="0.25">
      <c r="A1603">
        <v>1592</v>
      </c>
      <c r="B1603" t="s">
        <v>9152</v>
      </c>
      <c r="C1603" s="1" t="s">
        <v>8951</v>
      </c>
      <c r="D1603" s="1" t="s">
        <v>8951</v>
      </c>
      <c r="E1603" s="80">
        <v>39630</v>
      </c>
      <c r="F1603" s="80">
        <v>39691</v>
      </c>
      <c r="G1603" s="1" t="s">
        <v>13065</v>
      </c>
      <c r="H1603" s="1">
        <f>+Temporalidad[[#This Row],[ID]]</f>
        <v>1592</v>
      </c>
    </row>
    <row r="1604" spans="1:8" hidden="1" x14ac:dyDescent="0.25">
      <c r="A1604">
        <v>1593</v>
      </c>
      <c r="B1604" t="s">
        <v>9153</v>
      </c>
      <c r="C1604" s="1" t="s">
        <v>8951</v>
      </c>
      <c r="D1604" s="1" t="s">
        <v>8951</v>
      </c>
      <c r="E1604" s="80">
        <v>39995</v>
      </c>
      <c r="F1604" s="80">
        <v>40056</v>
      </c>
      <c r="G1604" s="1" t="s">
        <v>13066</v>
      </c>
      <c r="H1604" s="1">
        <f>+Temporalidad[[#This Row],[ID]]</f>
        <v>1593</v>
      </c>
    </row>
    <row r="1605" spans="1:8" hidden="1" x14ac:dyDescent="0.25">
      <c r="A1605">
        <v>1594</v>
      </c>
      <c r="B1605" t="s">
        <v>9154</v>
      </c>
      <c r="C1605" s="1" t="s">
        <v>8951</v>
      </c>
      <c r="D1605" s="1" t="s">
        <v>8951</v>
      </c>
      <c r="E1605" s="80">
        <v>40360</v>
      </c>
      <c r="F1605" s="80">
        <v>40421</v>
      </c>
      <c r="G1605" s="1" t="s">
        <v>13067</v>
      </c>
      <c r="H1605" s="1">
        <f>+Temporalidad[[#This Row],[ID]]</f>
        <v>1594</v>
      </c>
    </row>
    <row r="1606" spans="1:8" hidden="1" x14ac:dyDescent="0.25">
      <c r="A1606">
        <v>1595</v>
      </c>
      <c r="B1606" t="s">
        <v>9155</v>
      </c>
      <c r="C1606" s="1" t="s">
        <v>8951</v>
      </c>
      <c r="D1606" s="1" t="s">
        <v>8951</v>
      </c>
      <c r="E1606" s="80">
        <v>40725</v>
      </c>
      <c r="F1606" s="80">
        <v>40786</v>
      </c>
      <c r="G1606" s="1" t="s">
        <v>13068</v>
      </c>
      <c r="H1606" s="1">
        <f>+Temporalidad[[#This Row],[ID]]</f>
        <v>1595</v>
      </c>
    </row>
    <row r="1607" spans="1:8" hidden="1" x14ac:dyDescent="0.25">
      <c r="A1607">
        <v>1596</v>
      </c>
      <c r="B1607" t="s">
        <v>9156</v>
      </c>
      <c r="C1607" s="1" t="s">
        <v>8951</v>
      </c>
      <c r="D1607" s="1" t="s">
        <v>8951</v>
      </c>
      <c r="E1607" s="80">
        <v>41091</v>
      </c>
      <c r="F1607" s="80">
        <v>41152</v>
      </c>
      <c r="G1607" s="1" t="s">
        <v>13069</v>
      </c>
      <c r="H1607" s="1">
        <f>+Temporalidad[[#This Row],[ID]]</f>
        <v>1596</v>
      </c>
    </row>
    <row r="1608" spans="1:8" hidden="1" x14ac:dyDescent="0.25">
      <c r="A1608">
        <v>1597</v>
      </c>
      <c r="B1608" t="s">
        <v>9157</v>
      </c>
      <c r="C1608" s="1" t="s">
        <v>8951</v>
      </c>
      <c r="D1608" s="1" t="s">
        <v>8951</v>
      </c>
      <c r="E1608" s="80">
        <v>41456</v>
      </c>
      <c r="F1608" s="80">
        <v>41517</v>
      </c>
      <c r="G1608" s="1" t="s">
        <v>13070</v>
      </c>
      <c r="H1608" s="1">
        <f>+Temporalidad[[#This Row],[ID]]</f>
        <v>1597</v>
      </c>
    </row>
    <row r="1609" spans="1:8" hidden="1" x14ac:dyDescent="0.25">
      <c r="A1609">
        <v>1598</v>
      </c>
      <c r="B1609" t="s">
        <v>9158</v>
      </c>
      <c r="C1609" s="1" t="s">
        <v>8951</v>
      </c>
      <c r="D1609" s="1" t="s">
        <v>8951</v>
      </c>
      <c r="E1609" s="80">
        <v>41821</v>
      </c>
      <c r="F1609" s="80">
        <v>41882</v>
      </c>
      <c r="G1609" s="1" t="s">
        <v>13071</v>
      </c>
      <c r="H1609" s="1">
        <f>+Temporalidad[[#This Row],[ID]]</f>
        <v>1598</v>
      </c>
    </row>
    <row r="1610" spans="1:8" hidden="1" x14ac:dyDescent="0.25">
      <c r="A1610">
        <v>1599</v>
      </c>
      <c r="B1610" t="s">
        <v>9159</v>
      </c>
      <c r="C1610" s="1" t="s">
        <v>8951</v>
      </c>
      <c r="D1610" s="1" t="s">
        <v>8951</v>
      </c>
      <c r="E1610" s="80">
        <v>42186</v>
      </c>
      <c r="F1610" s="80">
        <v>42247</v>
      </c>
      <c r="G1610" s="1" t="s">
        <v>13072</v>
      </c>
      <c r="H1610" s="1">
        <f>+Temporalidad[[#This Row],[ID]]</f>
        <v>1599</v>
      </c>
    </row>
    <row r="1611" spans="1:8" hidden="1" x14ac:dyDescent="0.25">
      <c r="A1611">
        <v>1600</v>
      </c>
      <c r="B1611" t="s">
        <v>9160</v>
      </c>
      <c r="C1611" s="1" t="s">
        <v>8951</v>
      </c>
      <c r="D1611" s="1" t="s">
        <v>8951</v>
      </c>
      <c r="E1611" s="80">
        <v>42552</v>
      </c>
      <c r="F1611" s="80">
        <v>42613</v>
      </c>
      <c r="G1611" s="1" t="s">
        <v>13073</v>
      </c>
      <c r="H1611" s="1">
        <f>+Temporalidad[[#This Row],[ID]]</f>
        <v>1600</v>
      </c>
    </row>
    <row r="1612" spans="1:8" hidden="1" x14ac:dyDescent="0.25">
      <c r="A1612">
        <v>1601</v>
      </c>
      <c r="B1612" t="s">
        <v>9161</v>
      </c>
      <c r="C1612" s="1" t="s">
        <v>8951</v>
      </c>
      <c r="D1612" s="1" t="s">
        <v>8951</v>
      </c>
      <c r="E1612" s="80">
        <v>42917</v>
      </c>
      <c r="F1612" s="80">
        <v>42978</v>
      </c>
      <c r="G1612" s="1" t="s">
        <v>13074</v>
      </c>
      <c r="H1612" s="1">
        <f>+Temporalidad[[#This Row],[ID]]</f>
        <v>1601</v>
      </c>
    </row>
    <row r="1613" spans="1:8" hidden="1" x14ac:dyDescent="0.25">
      <c r="A1613">
        <v>1602</v>
      </c>
      <c r="B1613" t="s">
        <v>9162</v>
      </c>
      <c r="C1613" s="1" t="s">
        <v>8951</v>
      </c>
      <c r="D1613" s="1" t="s">
        <v>8951</v>
      </c>
      <c r="E1613" s="80">
        <v>43282</v>
      </c>
      <c r="F1613" s="80">
        <v>43343</v>
      </c>
      <c r="G1613" s="1" t="s">
        <v>13075</v>
      </c>
      <c r="H1613" s="1">
        <f>+Temporalidad[[#This Row],[ID]]</f>
        <v>1602</v>
      </c>
    </row>
    <row r="1614" spans="1:8" hidden="1" x14ac:dyDescent="0.25">
      <c r="A1614">
        <v>1603</v>
      </c>
      <c r="B1614" t="s">
        <v>9163</v>
      </c>
      <c r="C1614" s="1" t="s">
        <v>8951</v>
      </c>
      <c r="D1614" s="1" t="s">
        <v>8951</v>
      </c>
      <c r="E1614" s="80">
        <v>43647</v>
      </c>
      <c r="F1614" s="80">
        <v>43708</v>
      </c>
      <c r="G1614" s="1" t="s">
        <v>13076</v>
      </c>
      <c r="H1614" s="1">
        <f>+Temporalidad[[#This Row],[ID]]</f>
        <v>1603</v>
      </c>
    </row>
    <row r="1615" spans="1:8" hidden="1" x14ac:dyDescent="0.25">
      <c r="A1615">
        <v>1604</v>
      </c>
      <c r="B1615" t="s">
        <v>9164</v>
      </c>
      <c r="C1615" s="1" t="s">
        <v>8951</v>
      </c>
      <c r="D1615" s="1" t="s">
        <v>8951</v>
      </c>
      <c r="E1615" s="80">
        <v>44013</v>
      </c>
      <c r="F1615" s="80">
        <v>44074</v>
      </c>
      <c r="G1615" s="1" t="s">
        <v>13077</v>
      </c>
      <c r="H1615" s="1">
        <f>+Temporalidad[[#This Row],[ID]]</f>
        <v>1604</v>
      </c>
    </row>
    <row r="1616" spans="1:8" hidden="1" x14ac:dyDescent="0.25">
      <c r="A1616">
        <v>1605</v>
      </c>
      <c r="B1616" t="s">
        <v>9165</v>
      </c>
      <c r="C1616" s="1" t="s">
        <v>8951</v>
      </c>
      <c r="D1616" s="1" t="s">
        <v>8951</v>
      </c>
      <c r="E1616" s="80">
        <v>44378</v>
      </c>
      <c r="F1616" s="80">
        <v>44439</v>
      </c>
      <c r="G1616" s="1" t="s">
        <v>13078</v>
      </c>
      <c r="H1616" s="1">
        <f>+Temporalidad[[#This Row],[ID]]</f>
        <v>1605</v>
      </c>
    </row>
    <row r="1617" spans="1:8" hidden="1" x14ac:dyDescent="0.25">
      <c r="A1617">
        <v>1606</v>
      </c>
      <c r="B1617" t="s">
        <v>9166</v>
      </c>
      <c r="C1617" s="1" t="s">
        <v>8951</v>
      </c>
      <c r="D1617" s="1" t="s">
        <v>8951</v>
      </c>
      <c r="E1617" s="80">
        <v>44743</v>
      </c>
      <c r="F1617" s="80">
        <v>44804</v>
      </c>
      <c r="G1617" s="1" t="s">
        <v>13079</v>
      </c>
      <c r="H1617" s="1">
        <f>+Temporalidad[[#This Row],[ID]]</f>
        <v>1606</v>
      </c>
    </row>
    <row r="1618" spans="1:8" hidden="1" x14ac:dyDescent="0.25">
      <c r="A1618">
        <v>1607</v>
      </c>
      <c r="B1618" t="s">
        <v>9167</v>
      </c>
      <c r="C1618" s="1" t="s">
        <v>8951</v>
      </c>
      <c r="D1618" s="1" t="s">
        <v>8951</v>
      </c>
      <c r="E1618" s="80">
        <v>45108</v>
      </c>
      <c r="F1618" s="80">
        <v>45169</v>
      </c>
      <c r="G1618" s="1" t="s">
        <v>13080</v>
      </c>
      <c r="H1618" s="1">
        <f>+Temporalidad[[#This Row],[ID]]</f>
        <v>1607</v>
      </c>
    </row>
    <row r="1619" spans="1:8" hidden="1" x14ac:dyDescent="0.25">
      <c r="A1619">
        <v>1608</v>
      </c>
      <c r="B1619" t="s">
        <v>9168</v>
      </c>
      <c r="C1619" s="1" t="s">
        <v>8951</v>
      </c>
      <c r="D1619" s="1" t="s">
        <v>8951</v>
      </c>
      <c r="E1619" s="80">
        <v>45474</v>
      </c>
      <c r="F1619" s="80">
        <v>45535</v>
      </c>
      <c r="G1619" s="1" t="s">
        <v>13081</v>
      </c>
      <c r="H1619" s="1">
        <f>+Temporalidad[[#This Row],[ID]]</f>
        <v>1608</v>
      </c>
    </row>
    <row r="1620" spans="1:8" hidden="1" x14ac:dyDescent="0.25">
      <c r="A1620">
        <v>1609</v>
      </c>
      <c r="B1620" t="s">
        <v>9169</v>
      </c>
      <c r="C1620" s="1" t="s">
        <v>8951</v>
      </c>
      <c r="D1620" s="1" t="s">
        <v>8951</v>
      </c>
      <c r="E1620" s="80">
        <v>45839</v>
      </c>
      <c r="F1620" s="80">
        <v>45900</v>
      </c>
      <c r="G1620" s="1" t="s">
        <v>13082</v>
      </c>
      <c r="H1620" s="1">
        <f>+Temporalidad[[#This Row],[ID]]</f>
        <v>1609</v>
      </c>
    </row>
    <row r="1621" spans="1:8" hidden="1" x14ac:dyDescent="0.25">
      <c r="A1621">
        <v>1610</v>
      </c>
      <c r="B1621" t="s">
        <v>9170</v>
      </c>
      <c r="C1621" s="1" t="s">
        <v>8951</v>
      </c>
      <c r="D1621" s="1" t="s">
        <v>8951</v>
      </c>
      <c r="E1621" s="80">
        <v>46204</v>
      </c>
      <c r="F1621" s="80">
        <v>46265</v>
      </c>
      <c r="G1621" s="1" t="s">
        <v>13083</v>
      </c>
      <c r="H1621" s="1">
        <f>+Temporalidad[[#This Row],[ID]]</f>
        <v>1610</v>
      </c>
    </row>
    <row r="1622" spans="1:8" hidden="1" x14ac:dyDescent="0.25">
      <c r="A1622">
        <v>1611</v>
      </c>
      <c r="B1622" t="s">
        <v>9171</v>
      </c>
      <c r="C1622" s="1" t="s">
        <v>8951</v>
      </c>
      <c r="D1622" s="1" t="s">
        <v>8951</v>
      </c>
      <c r="E1622" s="80">
        <v>46569</v>
      </c>
      <c r="F1622" s="80">
        <v>46630</v>
      </c>
      <c r="G1622" s="1" t="s">
        <v>13084</v>
      </c>
      <c r="H1622" s="1">
        <f>+Temporalidad[[#This Row],[ID]]</f>
        <v>1611</v>
      </c>
    </row>
    <row r="1623" spans="1:8" hidden="1" x14ac:dyDescent="0.25">
      <c r="A1623">
        <v>1612</v>
      </c>
      <c r="B1623" t="s">
        <v>9172</v>
      </c>
      <c r="C1623" s="1" t="s">
        <v>8951</v>
      </c>
      <c r="D1623" s="1" t="s">
        <v>8951</v>
      </c>
      <c r="E1623" s="80">
        <v>46935</v>
      </c>
      <c r="F1623" s="80">
        <v>46996</v>
      </c>
      <c r="G1623" s="1" t="s">
        <v>13085</v>
      </c>
      <c r="H1623" s="1">
        <f>+Temporalidad[[#This Row],[ID]]</f>
        <v>1612</v>
      </c>
    </row>
    <row r="1624" spans="1:8" hidden="1" x14ac:dyDescent="0.25">
      <c r="A1624">
        <v>1613</v>
      </c>
      <c r="B1624" t="s">
        <v>9173</v>
      </c>
      <c r="C1624" s="1" t="s">
        <v>8951</v>
      </c>
      <c r="D1624" s="1" t="s">
        <v>8951</v>
      </c>
      <c r="E1624" s="80">
        <v>47300</v>
      </c>
      <c r="F1624" s="80">
        <v>47361</v>
      </c>
      <c r="G1624" s="1" t="s">
        <v>13086</v>
      </c>
      <c r="H1624" s="1">
        <f>+Temporalidad[[#This Row],[ID]]</f>
        <v>1613</v>
      </c>
    </row>
    <row r="1625" spans="1:8" hidden="1" x14ac:dyDescent="0.25">
      <c r="A1625">
        <v>1614</v>
      </c>
      <c r="B1625" t="s">
        <v>9174</v>
      </c>
      <c r="C1625" s="1" t="s">
        <v>8951</v>
      </c>
      <c r="D1625" s="1" t="s">
        <v>8951</v>
      </c>
      <c r="E1625" s="80">
        <v>47665</v>
      </c>
      <c r="F1625" s="80">
        <v>47726</v>
      </c>
      <c r="G1625" s="1" t="s">
        <v>13087</v>
      </c>
      <c r="H1625" s="1">
        <f>+Temporalidad[[#This Row],[ID]]</f>
        <v>1614</v>
      </c>
    </row>
    <row r="1626" spans="1:8" hidden="1" x14ac:dyDescent="0.25">
      <c r="A1626">
        <v>1615</v>
      </c>
      <c r="B1626" t="s">
        <v>9175</v>
      </c>
      <c r="C1626" s="1" t="s">
        <v>8951</v>
      </c>
      <c r="D1626" s="1" t="s">
        <v>8951</v>
      </c>
      <c r="E1626" s="80">
        <v>48030</v>
      </c>
      <c r="F1626" s="80">
        <v>48091</v>
      </c>
      <c r="G1626" s="1" t="s">
        <v>13088</v>
      </c>
      <c r="H1626" s="1">
        <f>+Temporalidad[[#This Row],[ID]]</f>
        <v>1615</v>
      </c>
    </row>
    <row r="1627" spans="1:8" hidden="1" x14ac:dyDescent="0.25">
      <c r="A1627">
        <v>1616</v>
      </c>
      <c r="B1627" t="s">
        <v>9176</v>
      </c>
      <c r="C1627" s="1" t="s">
        <v>8951</v>
      </c>
      <c r="D1627" s="1" t="s">
        <v>8951</v>
      </c>
      <c r="E1627" s="80">
        <v>48396</v>
      </c>
      <c r="F1627" s="80">
        <v>48457</v>
      </c>
      <c r="G1627" s="1" t="s">
        <v>13089</v>
      </c>
      <c r="H1627" s="1">
        <f>+Temporalidad[[#This Row],[ID]]</f>
        <v>1616</v>
      </c>
    </row>
    <row r="1628" spans="1:8" hidden="1" x14ac:dyDescent="0.25">
      <c r="A1628">
        <v>1617</v>
      </c>
      <c r="B1628" t="s">
        <v>9177</v>
      </c>
      <c r="C1628" s="1" t="s">
        <v>8951</v>
      </c>
      <c r="D1628" s="1" t="s">
        <v>8951</v>
      </c>
      <c r="E1628" s="80">
        <v>48761</v>
      </c>
      <c r="F1628" s="80">
        <v>48822</v>
      </c>
      <c r="G1628" s="1" t="s">
        <v>13090</v>
      </c>
      <c r="H1628" s="1">
        <f>+Temporalidad[[#This Row],[ID]]</f>
        <v>1617</v>
      </c>
    </row>
    <row r="1629" spans="1:8" hidden="1" x14ac:dyDescent="0.25">
      <c r="A1629">
        <v>1618</v>
      </c>
      <c r="B1629" t="s">
        <v>9178</v>
      </c>
      <c r="C1629" s="1" t="s">
        <v>8951</v>
      </c>
      <c r="D1629" s="1" t="s">
        <v>8951</v>
      </c>
      <c r="E1629" s="80">
        <v>49126</v>
      </c>
      <c r="F1629" s="80">
        <v>49187</v>
      </c>
      <c r="G1629" s="1" t="s">
        <v>13091</v>
      </c>
      <c r="H1629" s="1">
        <f>+Temporalidad[[#This Row],[ID]]</f>
        <v>1618</v>
      </c>
    </row>
    <row r="1630" spans="1:8" hidden="1" x14ac:dyDescent="0.25">
      <c r="A1630">
        <v>1619</v>
      </c>
      <c r="B1630" t="s">
        <v>9179</v>
      </c>
      <c r="C1630" s="1" t="s">
        <v>8951</v>
      </c>
      <c r="D1630" s="1" t="s">
        <v>8951</v>
      </c>
      <c r="E1630" s="80">
        <v>49491</v>
      </c>
      <c r="F1630" s="80">
        <v>49552</v>
      </c>
      <c r="G1630" s="1" t="s">
        <v>13092</v>
      </c>
      <c r="H1630" s="1">
        <f>+Temporalidad[[#This Row],[ID]]</f>
        <v>1619</v>
      </c>
    </row>
    <row r="1631" spans="1:8" hidden="1" x14ac:dyDescent="0.25">
      <c r="A1631">
        <v>1620</v>
      </c>
      <c r="B1631" t="s">
        <v>9180</v>
      </c>
      <c r="C1631" s="1" t="s">
        <v>8951</v>
      </c>
      <c r="D1631" s="1" t="s">
        <v>8951</v>
      </c>
      <c r="E1631" s="80">
        <v>49857</v>
      </c>
      <c r="F1631" s="80">
        <v>49918</v>
      </c>
      <c r="G1631" s="1" t="s">
        <v>13093</v>
      </c>
      <c r="H1631" s="1">
        <f>+Temporalidad[[#This Row],[ID]]</f>
        <v>1620</v>
      </c>
    </row>
    <row r="1632" spans="1:8" hidden="1" x14ac:dyDescent="0.25">
      <c r="A1632">
        <v>1621</v>
      </c>
      <c r="B1632" t="s">
        <v>9181</v>
      </c>
      <c r="C1632" s="1" t="s">
        <v>8951</v>
      </c>
      <c r="D1632" s="1" t="s">
        <v>8951</v>
      </c>
      <c r="E1632" s="80">
        <v>50222</v>
      </c>
      <c r="F1632" s="80">
        <v>50283</v>
      </c>
      <c r="G1632" s="1" t="s">
        <v>13094</v>
      </c>
      <c r="H1632" s="1">
        <f>+Temporalidad[[#This Row],[ID]]</f>
        <v>1621</v>
      </c>
    </row>
    <row r="1633" spans="1:8" hidden="1" x14ac:dyDescent="0.25">
      <c r="A1633">
        <v>1622</v>
      </c>
      <c r="B1633" t="s">
        <v>9182</v>
      </c>
      <c r="C1633" s="1" t="s">
        <v>8951</v>
      </c>
      <c r="D1633" s="1" t="s">
        <v>8951</v>
      </c>
      <c r="E1633" s="80">
        <v>50587</v>
      </c>
      <c r="F1633" s="80">
        <v>50648</v>
      </c>
      <c r="G1633" s="1" t="s">
        <v>13095</v>
      </c>
      <c r="H1633" s="1">
        <f>+Temporalidad[[#This Row],[ID]]</f>
        <v>1622</v>
      </c>
    </row>
    <row r="1634" spans="1:8" hidden="1" x14ac:dyDescent="0.25">
      <c r="A1634">
        <v>1623</v>
      </c>
      <c r="B1634" t="s">
        <v>9183</v>
      </c>
      <c r="C1634" s="1" t="s">
        <v>8951</v>
      </c>
      <c r="D1634" s="1" t="s">
        <v>8951</v>
      </c>
      <c r="E1634" s="80">
        <v>50952</v>
      </c>
      <c r="F1634" s="80">
        <v>51013</v>
      </c>
      <c r="G1634" s="1" t="s">
        <v>13096</v>
      </c>
      <c r="H1634" s="1">
        <f>+Temporalidad[[#This Row],[ID]]</f>
        <v>1623</v>
      </c>
    </row>
    <row r="1635" spans="1:8" hidden="1" x14ac:dyDescent="0.25">
      <c r="A1635">
        <v>1624</v>
      </c>
      <c r="B1635" t="s">
        <v>9184</v>
      </c>
      <c r="C1635" s="1" t="s">
        <v>8951</v>
      </c>
      <c r="D1635" s="1" t="s">
        <v>8951</v>
      </c>
      <c r="E1635" s="80">
        <v>51318</v>
      </c>
      <c r="F1635" s="80">
        <v>51379</v>
      </c>
      <c r="G1635" s="1" t="s">
        <v>13097</v>
      </c>
      <c r="H1635" s="1">
        <f>+Temporalidad[[#This Row],[ID]]</f>
        <v>1624</v>
      </c>
    </row>
    <row r="1636" spans="1:8" hidden="1" x14ac:dyDescent="0.25">
      <c r="A1636">
        <v>1625</v>
      </c>
      <c r="B1636" t="s">
        <v>9185</v>
      </c>
      <c r="C1636" s="1" t="s">
        <v>8951</v>
      </c>
      <c r="D1636" s="1" t="s">
        <v>8951</v>
      </c>
      <c r="E1636" s="80">
        <v>51683</v>
      </c>
      <c r="F1636" s="80">
        <v>51744</v>
      </c>
      <c r="G1636" s="1" t="s">
        <v>13098</v>
      </c>
      <c r="H1636" s="1">
        <f>+Temporalidad[[#This Row],[ID]]</f>
        <v>1625</v>
      </c>
    </row>
    <row r="1637" spans="1:8" hidden="1" x14ac:dyDescent="0.25">
      <c r="A1637">
        <v>1626</v>
      </c>
      <c r="B1637" t="s">
        <v>9186</v>
      </c>
      <c r="C1637" s="1" t="s">
        <v>8951</v>
      </c>
      <c r="D1637" s="1" t="s">
        <v>8951</v>
      </c>
      <c r="E1637" s="80">
        <v>52048</v>
      </c>
      <c r="F1637" s="80">
        <v>52109</v>
      </c>
      <c r="G1637" s="1" t="s">
        <v>13099</v>
      </c>
      <c r="H1637" s="1">
        <f>+Temporalidad[[#This Row],[ID]]</f>
        <v>1626</v>
      </c>
    </row>
    <row r="1638" spans="1:8" hidden="1" x14ac:dyDescent="0.25">
      <c r="A1638">
        <v>1627</v>
      </c>
      <c r="B1638" t="s">
        <v>9187</v>
      </c>
      <c r="C1638" s="1" t="s">
        <v>8951</v>
      </c>
      <c r="D1638" s="1" t="s">
        <v>8951</v>
      </c>
      <c r="E1638" s="80">
        <v>52413</v>
      </c>
      <c r="F1638" s="80">
        <v>52474</v>
      </c>
      <c r="G1638" s="1" t="s">
        <v>13100</v>
      </c>
      <c r="H1638" s="1">
        <f>+Temporalidad[[#This Row],[ID]]</f>
        <v>1627</v>
      </c>
    </row>
    <row r="1639" spans="1:8" hidden="1" x14ac:dyDescent="0.25">
      <c r="A1639">
        <v>1628</v>
      </c>
      <c r="B1639" t="s">
        <v>9188</v>
      </c>
      <c r="C1639" s="1" t="s">
        <v>8951</v>
      </c>
      <c r="D1639" s="1" t="s">
        <v>8951</v>
      </c>
      <c r="E1639" s="80">
        <v>52779</v>
      </c>
      <c r="F1639" s="80">
        <v>52840</v>
      </c>
      <c r="G1639" s="1" t="s">
        <v>13101</v>
      </c>
      <c r="H1639" s="1">
        <f>+Temporalidad[[#This Row],[ID]]</f>
        <v>1628</v>
      </c>
    </row>
    <row r="1640" spans="1:8" hidden="1" x14ac:dyDescent="0.25">
      <c r="A1640">
        <v>1629</v>
      </c>
      <c r="B1640" t="s">
        <v>9189</v>
      </c>
      <c r="C1640" s="1" t="s">
        <v>8951</v>
      </c>
      <c r="D1640" s="1" t="s">
        <v>8951</v>
      </c>
      <c r="E1640" s="80">
        <v>53144</v>
      </c>
      <c r="F1640" s="80">
        <v>53205</v>
      </c>
      <c r="G1640" s="1" t="s">
        <v>13102</v>
      </c>
      <c r="H1640" s="1">
        <f>+Temporalidad[[#This Row],[ID]]</f>
        <v>1629</v>
      </c>
    </row>
    <row r="1641" spans="1:8" hidden="1" x14ac:dyDescent="0.25">
      <c r="A1641">
        <v>1630</v>
      </c>
      <c r="B1641" t="s">
        <v>9190</v>
      </c>
      <c r="C1641" s="1" t="s">
        <v>8951</v>
      </c>
      <c r="D1641" s="1" t="s">
        <v>8951</v>
      </c>
      <c r="E1641" s="80">
        <v>53509</v>
      </c>
      <c r="F1641" s="80">
        <v>53570</v>
      </c>
      <c r="G1641" s="1" t="s">
        <v>13103</v>
      </c>
      <c r="H1641" s="1">
        <f>+Temporalidad[[#This Row],[ID]]</f>
        <v>1630</v>
      </c>
    </row>
    <row r="1642" spans="1:8" hidden="1" x14ac:dyDescent="0.25">
      <c r="A1642">
        <v>1631</v>
      </c>
      <c r="B1642" t="s">
        <v>9191</v>
      </c>
      <c r="C1642" s="1" t="s">
        <v>8951</v>
      </c>
      <c r="D1642" s="1" t="s">
        <v>8951</v>
      </c>
      <c r="E1642" s="80">
        <v>53874</v>
      </c>
      <c r="F1642" s="80">
        <v>53935</v>
      </c>
      <c r="G1642" s="1" t="s">
        <v>13104</v>
      </c>
      <c r="H1642" s="1">
        <f>+Temporalidad[[#This Row],[ID]]</f>
        <v>1631</v>
      </c>
    </row>
    <row r="1643" spans="1:8" hidden="1" x14ac:dyDescent="0.25">
      <c r="A1643">
        <v>1632</v>
      </c>
      <c r="B1643" t="s">
        <v>9192</v>
      </c>
      <c r="C1643" s="1" t="s">
        <v>8951</v>
      </c>
      <c r="D1643" s="1" t="s">
        <v>8951</v>
      </c>
      <c r="E1643" s="80">
        <v>54240</v>
      </c>
      <c r="F1643" s="80">
        <v>54301</v>
      </c>
      <c r="G1643" s="1" t="s">
        <v>13105</v>
      </c>
      <c r="H1643" s="1">
        <f>+Temporalidad[[#This Row],[ID]]</f>
        <v>1632</v>
      </c>
    </row>
    <row r="1644" spans="1:8" hidden="1" x14ac:dyDescent="0.25">
      <c r="A1644">
        <v>1633</v>
      </c>
      <c r="B1644" t="s">
        <v>9193</v>
      </c>
      <c r="C1644" s="1" t="s">
        <v>8951</v>
      </c>
      <c r="D1644" s="1" t="s">
        <v>8951</v>
      </c>
      <c r="E1644" s="80">
        <v>54605</v>
      </c>
      <c r="F1644" s="80">
        <v>54666</v>
      </c>
      <c r="G1644" s="1" t="s">
        <v>13106</v>
      </c>
      <c r="H1644" s="1">
        <f>+Temporalidad[[#This Row],[ID]]</f>
        <v>1633</v>
      </c>
    </row>
    <row r="1645" spans="1:8" hidden="1" x14ac:dyDescent="0.25">
      <c r="A1645">
        <v>1634</v>
      </c>
      <c r="B1645" t="s">
        <v>9194</v>
      </c>
      <c r="C1645" s="1" t="s">
        <v>8951</v>
      </c>
      <c r="D1645" s="1" t="s">
        <v>8951</v>
      </c>
      <c r="E1645" s="80">
        <v>54970</v>
      </c>
      <c r="F1645" s="80">
        <v>55031</v>
      </c>
      <c r="G1645" s="1" t="s">
        <v>13107</v>
      </c>
      <c r="H1645" s="1">
        <f>+Temporalidad[[#This Row],[ID]]</f>
        <v>1634</v>
      </c>
    </row>
    <row r="1646" spans="1:8" hidden="1" x14ac:dyDescent="0.25">
      <c r="A1646">
        <v>1635</v>
      </c>
      <c r="B1646" t="s">
        <v>9195</v>
      </c>
      <c r="C1646" s="1" t="s">
        <v>8951</v>
      </c>
      <c r="D1646" s="1" t="s">
        <v>8951</v>
      </c>
      <c r="E1646" s="80">
        <v>33117</v>
      </c>
      <c r="F1646" s="80">
        <v>33177</v>
      </c>
      <c r="G1646" s="1" t="s">
        <v>13108</v>
      </c>
      <c r="H1646" s="1">
        <f>+Temporalidad[[#This Row],[ID]]</f>
        <v>1635</v>
      </c>
    </row>
    <row r="1647" spans="1:8" hidden="1" x14ac:dyDescent="0.25">
      <c r="A1647">
        <v>1636</v>
      </c>
      <c r="B1647" t="s">
        <v>9196</v>
      </c>
      <c r="C1647" s="1" t="s">
        <v>8951</v>
      </c>
      <c r="D1647" s="1" t="s">
        <v>8951</v>
      </c>
      <c r="E1647" s="80">
        <v>33482</v>
      </c>
      <c r="F1647" s="80">
        <v>33542</v>
      </c>
      <c r="G1647" s="1" t="s">
        <v>13109</v>
      </c>
      <c r="H1647" s="1">
        <f>+Temporalidad[[#This Row],[ID]]</f>
        <v>1636</v>
      </c>
    </row>
    <row r="1648" spans="1:8" hidden="1" x14ac:dyDescent="0.25">
      <c r="A1648">
        <v>1637</v>
      </c>
      <c r="B1648" t="s">
        <v>9197</v>
      </c>
      <c r="C1648" s="1" t="s">
        <v>8951</v>
      </c>
      <c r="D1648" s="1" t="s">
        <v>8951</v>
      </c>
      <c r="E1648" s="80">
        <v>33848</v>
      </c>
      <c r="F1648" s="80">
        <v>33908</v>
      </c>
      <c r="G1648" s="1" t="s">
        <v>13110</v>
      </c>
      <c r="H1648" s="1">
        <f>+Temporalidad[[#This Row],[ID]]</f>
        <v>1637</v>
      </c>
    </row>
    <row r="1649" spans="1:8" hidden="1" x14ac:dyDescent="0.25">
      <c r="A1649">
        <v>1638</v>
      </c>
      <c r="B1649" t="s">
        <v>9198</v>
      </c>
      <c r="C1649" s="1" t="s">
        <v>8951</v>
      </c>
      <c r="D1649" s="1" t="s">
        <v>8951</v>
      </c>
      <c r="E1649" s="80">
        <v>34213</v>
      </c>
      <c r="F1649" s="80">
        <v>34273</v>
      </c>
      <c r="G1649" s="1" t="s">
        <v>13111</v>
      </c>
      <c r="H1649" s="1">
        <f>+Temporalidad[[#This Row],[ID]]</f>
        <v>1638</v>
      </c>
    </row>
    <row r="1650" spans="1:8" hidden="1" x14ac:dyDescent="0.25">
      <c r="A1650">
        <v>1639</v>
      </c>
      <c r="B1650" t="s">
        <v>9199</v>
      </c>
      <c r="C1650" s="1" t="s">
        <v>8951</v>
      </c>
      <c r="D1650" s="1" t="s">
        <v>8951</v>
      </c>
      <c r="E1650" s="80">
        <v>34578</v>
      </c>
      <c r="F1650" s="80">
        <v>34638</v>
      </c>
      <c r="G1650" s="1" t="s">
        <v>13112</v>
      </c>
      <c r="H1650" s="1">
        <f>+Temporalidad[[#This Row],[ID]]</f>
        <v>1639</v>
      </c>
    </row>
    <row r="1651" spans="1:8" hidden="1" x14ac:dyDescent="0.25">
      <c r="A1651">
        <v>1640</v>
      </c>
      <c r="B1651" t="s">
        <v>9200</v>
      </c>
      <c r="C1651" s="1" t="s">
        <v>8951</v>
      </c>
      <c r="D1651" s="1" t="s">
        <v>8951</v>
      </c>
      <c r="E1651" s="80">
        <v>34943</v>
      </c>
      <c r="F1651" s="80">
        <v>35003</v>
      </c>
      <c r="G1651" s="1" t="s">
        <v>13113</v>
      </c>
      <c r="H1651" s="1">
        <f>+Temporalidad[[#This Row],[ID]]</f>
        <v>1640</v>
      </c>
    </row>
    <row r="1652" spans="1:8" hidden="1" x14ac:dyDescent="0.25">
      <c r="A1652">
        <v>1641</v>
      </c>
      <c r="B1652" t="s">
        <v>9201</v>
      </c>
      <c r="C1652" s="1" t="s">
        <v>8951</v>
      </c>
      <c r="D1652" s="1" t="s">
        <v>8951</v>
      </c>
      <c r="E1652" s="80">
        <v>35309</v>
      </c>
      <c r="F1652" s="80">
        <v>35369</v>
      </c>
      <c r="G1652" s="1" t="s">
        <v>13114</v>
      </c>
      <c r="H1652" s="1">
        <f>+Temporalidad[[#This Row],[ID]]</f>
        <v>1641</v>
      </c>
    </row>
    <row r="1653" spans="1:8" hidden="1" x14ac:dyDescent="0.25">
      <c r="A1653">
        <v>1642</v>
      </c>
      <c r="B1653" t="s">
        <v>9202</v>
      </c>
      <c r="C1653" s="1" t="s">
        <v>8951</v>
      </c>
      <c r="D1653" s="1" t="s">
        <v>8951</v>
      </c>
      <c r="E1653" s="80">
        <v>35674</v>
      </c>
      <c r="F1653" s="80">
        <v>35734</v>
      </c>
      <c r="G1653" s="1" t="s">
        <v>13115</v>
      </c>
      <c r="H1653" s="1">
        <f>+Temporalidad[[#This Row],[ID]]</f>
        <v>1642</v>
      </c>
    </row>
    <row r="1654" spans="1:8" hidden="1" x14ac:dyDescent="0.25">
      <c r="A1654">
        <v>1643</v>
      </c>
      <c r="B1654" t="s">
        <v>9203</v>
      </c>
      <c r="C1654" s="1" t="s">
        <v>8951</v>
      </c>
      <c r="D1654" s="1" t="s">
        <v>8951</v>
      </c>
      <c r="E1654" s="80">
        <v>36039</v>
      </c>
      <c r="F1654" s="80">
        <v>36099</v>
      </c>
      <c r="G1654" s="1" t="s">
        <v>13116</v>
      </c>
      <c r="H1654" s="1">
        <f>+Temporalidad[[#This Row],[ID]]</f>
        <v>1643</v>
      </c>
    </row>
    <row r="1655" spans="1:8" hidden="1" x14ac:dyDescent="0.25">
      <c r="A1655">
        <v>1644</v>
      </c>
      <c r="B1655" t="s">
        <v>9204</v>
      </c>
      <c r="C1655" s="1" t="s">
        <v>8951</v>
      </c>
      <c r="D1655" s="1" t="s">
        <v>8951</v>
      </c>
      <c r="E1655" s="80">
        <v>36404</v>
      </c>
      <c r="F1655" s="80">
        <v>36464</v>
      </c>
      <c r="G1655" s="1" t="s">
        <v>13117</v>
      </c>
      <c r="H1655" s="1">
        <f>+Temporalidad[[#This Row],[ID]]</f>
        <v>1644</v>
      </c>
    </row>
    <row r="1656" spans="1:8" hidden="1" x14ac:dyDescent="0.25">
      <c r="A1656">
        <v>1645</v>
      </c>
      <c r="B1656" t="s">
        <v>9205</v>
      </c>
      <c r="C1656" s="1" t="s">
        <v>8951</v>
      </c>
      <c r="D1656" s="1" t="s">
        <v>8951</v>
      </c>
      <c r="E1656" s="80">
        <v>36770</v>
      </c>
      <c r="F1656" s="80">
        <v>36830</v>
      </c>
      <c r="G1656" s="1" t="s">
        <v>13118</v>
      </c>
      <c r="H1656" s="1">
        <f>+Temporalidad[[#This Row],[ID]]</f>
        <v>1645</v>
      </c>
    </row>
    <row r="1657" spans="1:8" hidden="1" x14ac:dyDescent="0.25">
      <c r="A1657">
        <v>1646</v>
      </c>
      <c r="B1657" t="s">
        <v>9206</v>
      </c>
      <c r="C1657" s="1" t="s">
        <v>8951</v>
      </c>
      <c r="D1657" s="1" t="s">
        <v>8951</v>
      </c>
      <c r="E1657" s="80">
        <v>37135</v>
      </c>
      <c r="F1657" s="80">
        <v>37195</v>
      </c>
      <c r="G1657" s="1" t="s">
        <v>13119</v>
      </c>
      <c r="H1657" s="1">
        <f>+Temporalidad[[#This Row],[ID]]</f>
        <v>1646</v>
      </c>
    </row>
    <row r="1658" spans="1:8" hidden="1" x14ac:dyDescent="0.25">
      <c r="A1658">
        <v>1647</v>
      </c>
      <c r="B1658" t="s">
        <v>9207</v>
      </c>
      <c r="C1658" s="1" t="s">
        <v>8951</v>
      </c>
      <c r="D1658" s="1" t="s">
        <v>8951</v>
      </c>
      <c r="E1658" s="80">
        <v>37500</v>
      </c>
      <c r="F1658" s="80">
        <v>37560</v>
      </c>
      <c r="G1658" s="1" t="s">
        <v>13120</v>
      </c>
      <c r="H1658" s="1">
        <f>+Temporalidad[[#This Row],[ID]]</f>
        <v>1647</v>
      </c>
    </row>
    <row r="1659" spans="1:8" hidden="1" x14ac:dyDescent="0.25">
      <c r="A1659">
        <v>1648</v>
      </c>
      <c r="B1659" t="s">
        <v>9208</v>
      </c>
      <c r="C1659" s="1" t="s">
        <v>8951</v>
      </c>
      <c r="D1659" s="1" t="s">
        <v>8951</v>
      </c>
      <c r="E1659" s="80">
        <v>37865</v>
      </c>
      <c r="F1659" s="80">
        <v>37925</v>
      </c>
      <c r="G1659" s="1" t="s">
        <v>13121</v>
      </c>
      <c r="H1659" s="1">
        <f>+Temporalidad[[#This Row],[ID]]</f>
        <v>1648</v>
      </c>
    </row>
    <row r="1660" spans="1:8" hidden="1" x14ac:dyDescent="0.25">
      <c r="A1660">
        <v>1649</v>
      </c>
      <c r="B1660" t="s">
        <v>9209</v>
      </c>
      <c r="C1660" s="1" t="s">
        <v>8951</v>
      </c>
      <c r="D1660" s="1" t="s">
        <v>8951</v>
      </c>
      <c r="E1660" s="80">
        <v>38231</v>
      </c>
      <c r="F1660" s="80">
        <v>38291</v>
      </c>
      <c r="G1660" s="1" t="s">
        <v>13122</v>
      </c>
      <c r="H1660" s="1">
        <f>+Temporalidad[[#This Row],[ID]]</f>
        <v>1649</v>
      </c>
    </row>
    <row r="1661" spans="1:8" hidden="1" x14ac:dyDescent="0.25">
      <c r="A1661">
        <v>1650</v>
      </c>
      <c r="B1661" t="s">
        <v>9210</v>
      </c>
      <c r="C1661" s="1" t="s">
        <v>8951</v>
      </c>
      <c r="D1661" s="1" t="s">
        <v>8951</v>
      </c>
      <c r="E1661" s="80">
        <v>38596</v>
      </c>
      <c r="F1661" s="80">
        <v>38656</v>
      </c>
      <c r="G1661" s="1" t="s">
        <v>13123</v>
      </c>
      <c r="H1661" s="1">
        <f>+Temporalidad[[#This Row],[ID]]</f>
        <v>1650</v>
      </c>
    </row>
    <row r="1662" spans="1:8" hidden="1" x14ac:dyDescent="0.25">
      <c r="A1662">
        <v>1651</v>
      </c>
      <c r="B1662" t="s">
        <v>9211</v>
      </c>
      <c r="C1662" s="1" t="s">
        <v>8951</v>
      </c>
      <c r="D1662" s="1" t="s">
        <v>8951</v>
      </c>
      <c r="E1662" s="80">
        <v>38961</v>
      </c>
      <c r="F1662" s="80">
        <v>39021</v>
      </c>
      <c r="G1662" s="1" t="s">
        <v>13124</v>
      </c>
      <c r="H1662" s="1">
        <f>+Temporalidad[[#This Row],[ID]]</f>
        <v>1651</v>
      </c>
    </row>
    <row r="1663" spans="1:8" hidden="1" x14ac:dyDescent="0.25">
      <c r="A1663">
        <v>1652</v>
      </c>
      <c r="B1663" t="s">
        <v>9212</v>
      </c>
      <c r="C1663" s="1" t="s">
        <v>8951</v>
      </c>
      <c r="D1663" s="1" t="s">
        <v>8951</v>
      </c>
      <c r="E1663" s="80">
        <v>39326</v>
      </c>
      <c r="F1663" s="80">
        <v>39386</v>
      </c>
      <c r="G1663" s="1" t="s">
        <v>13125</v>
      </c>
      <c r="H1663" s="1">
        <f>+Temporalidad[[#This Row],[ID]]</f>
        <v>1652</v>
      </c>
    </row>
    <row r="1664" spans="1:8" hidden="1" x14ac:dyDescent="0.25">
      <c r="A1664">
        <v>1653</v>
      </c>
      <c r="B1664" t="s">
        <v>9213</v>
      </c>
      <c r="C1664" s="1" t="s">
        <v>8951</v>
      </c>
      <c r="D1664" s="1" t="s">
        <v>8951</v>
      </c>
      <c r="E1664" s="80">
        <v>39692</v>
      </c>
      <c r="F1664" s="80">
        <v>39752</v>
      </c>
      <c r="G1664" s="1" t="s">
        <v>13126</v>
      </c>
      <c r="H1664" s="1">
        <f>+Temporalidad[[#This Row],[ID]]</f>
        <v>1653</v>
      </c>
    </row>
    <row r="1665" spans="1:8" hidden="1" x14ac:dyDescent="0.25">
      <c r="A1665">
        <v>1654</v>
      </c>
      <c r="B1665" t="s">
        <v>9214</v>
      </c>
      <c r="C1665" s="1" t="s">
        <v>8951</v>
      </c>
      <c r="D1665" s="1" t="s">
        <v>8951</v>
      </c>
      <c r="E1665" s="80">
        <v>40057</v>
      </c>
      <c r="F1665" s="80">
        <v>40117</v>
      </c>
      <c r="G1665" s="1" t="s">
        <v>13127</v>
      </c>
      <c r="H1665" s="1">
        <f>+Temporalidad[[#This Row],[ID]]</f>
        <v>1654</v>
      </c>
    </row>
    <row r="1666" spans="1:8" hidden="1" x14ac:dyDescent="0.25">
      <c r="A1666">
        <v>1655</v>
      </c>
      <c r="B1666" t="s">
        <v>9215</v>
      </c>
      <c r="C1666" s="1" t="s">
        <v>8951</v>
      </c>
      <c r="D1666" s="1" t="s">
        <v>8951</v>
      </c>
      <c r="E1666" s="80">
        <v>40422</v>
      </c>
      <c r="F1666" s="80">
        <v>40482</v>
      </c>
      <c r="G1666" s="1" t="s">
        <v>13128</v>
      </c>
      <c r="H1666" s="1">
        <f>+Temporalidad[[#This Row],[ID]]</f>
        <v>1655</v>
      </c>
    </row>
    <row r="1667" spans="1:8" hidden="1" x14ac:dyDescent="0.25">
      <c r="A1667">
        <v>1656</v>
      </c>
      <c r="B1667" t="s">
        <v>9216</v>
      </c>
      <c r="C1667" s="1" t="s">
        <v>8951</v>
      </c>
      <c r="D1667" s="1" t="s">
        <v>8951</v>
      </c>
      <c r="E1667" s="80">
        <v>40787</v>
      </c>
      <c r="F1667" s="80">
        <v>40847</v>
      </c>
      <c r="G1667" s="1" t="s">
        <v>13129</v>
      </c>
      <c r="H1667" s="1">
        <f>+Temporalidad[[#This Row],[ID]]</f>
        <v>1656</v>
      </c>
    </row>
    <row r="1668" spans="1:8" hidden="1" x14ac:dyDescent="0.25">
      <c r="A1668">
        <v>1657</v>
      </c>
      <c r="B1668" t="s">
        <v>9217</v>
      </c>
      <c r="C1668" s="1" t="s">
        <v>8951</v>
      </c>
      <c r="D1668" s="1" t="s">
        <v>8951</v>
      </c>
      <c r="E1668" s="80">
        <v>41153</v>
      </c>
      <c r="F1668" s="80">
        <v>41213</v>
      </c>
      <c r="G1668" s="1" t="s">
        <v>13130</v>
      </c>
      <c r="H1668" s="1">
        <f>+Temporalidad[[#This Row],[ID]]</f>
        <v>1657</v>
      </c>
    </row>
    <row r="1669" spans="1:8" hidden="1" x14ac:dyDescent="0.25">
      <c r="A1669">
        <v>1658</v>
      </c>
      <c r="B1669" t="s">
        <v>9218</v>
      </c>
      <c r="C1669" s="1" t="s">
        <v>8951</v>
      </c>
      <c r="D1669" s="1" t="s">
        <v>8951</v>
      </c>
      <c r="E1669" s="80">
        <v>41518</v>
      </c>
      <c r="F1669" s="80">
        <v>41578</v>
      </c>
      <c r="G1669" s="1" t="s">
        <v>13131</v>
      </c>
      <c r="H1669" s="1">
        <f>+Temporalidad[[#This Row],[ID]]</f>
        <v>1658</v>
      </c>
    </row>
    <row r="1670" spans="1:8" hidden="1" x14ac:dyDescent="0.25">
      <c r="A1670">
        <v>1659</v>
      </c>
      <c r="B1670" t="s">
        <v>9219</v>
      </c>
      <c r="C1670" s="1" t="s">
        <v>8951</v>
      </c>
      <c r="D1670" s="1" t="s">
        <v>8951</v>
      </c>
      <c r="E1670" s="80">
        <v>41883</v>
      </c>
      <c r="F1670" s="80">
        <v>41943</v>
      </c>
      <c r="G1670" s="1" t="s">
        <v>13132</v>
      </c>
      <c r="H1670" s="1">
        <f>+Temporalidad[[#This Row],[ID]]</f>
        <v>1659</v>
      </c>
    </row>
    <row r="1671" spans="1:8" hidden="1" x14ac:dyDescent="0.25">
      <c r="A1671">
        <v>1660</v>
      </c>
      <c r="B1671" t="s">
        <v>9220</v>
      </c>
      <c r="C1671" s="1" t="s">
        <v>8951</v>
      </c>
      <c r="D1671" s="1" t="s">
        <v>8951</v>
      </c>
      <c r="E1671" s="80">
        <v>42248</v>
      </c>
      <c r="F1671" s="80">
        <v>42308</v>
      </c>
      <c r="G1671" s="1" t="s">
        <v>13133</v>
      </c>
      <c r="H1671" s="1">
        <f>+Temporalidad[[#This Row],[ID]]</f>
        <v>1660</v>
      </c>
    </row>
    <row r="1672" spans="1:8" hidden="1" x14ac:dyDescent="0.25">
      <c r="A1672">
        <v>1661</v>
      </c>
      <c r="B1672" t="s">
        <v>9221</v>
      </c>
      <c r="C1672" s="1" t="s">
        <v>8951</v>
      </c>
      <c r="D1672" s="1" t="s">
        <v>8951</v>
      </c>
      <c r="E1672" s="80">
        <v>42614</v>
      </c>
      <c r="F1672" s="80">
        <v>42674</v>
      </c>
      <c r="G1672" s="1" t="s">
        <v>13134</v>
      </c>
      <c r="H1672" s="1">
        <f>+Temporalidad[[#This Row],[ID]]</f>
        <v>1661</v>
      </c>
    </row>
    <row r="1673" spans="1:8" hidden="1" x14ac:dyDescent="0.25">
      <c r="A1673">
        <v>1662</v>
      </c>
      <c r="B1673" t="s">
        <v>9222</v>
      </c>
      <c r="C1673" s="1" t="s">
        <v>8951</v>
      </c>
      <c r="D1673" s="1" t="s">
        <v>8951</v>
      </c>
      <c r="E1673" s="80">
        <v>42979</v>
      </c>
      <c r="F1673" s="80">
        <v>43039</v>
      </c>
      <c r="G1673" s="1" t="s">
        <v>13135</v>
      </c>
      <c r="H1673" s="1">
        <f>+Temporalidad[[#This Row],[ID]]</f>
        <v>1662</v>
      </c>
    </row>
    <row r="1674" spans="1:8" hidden="1" x14ac:dyDescent="0.25">
      <c r="A1674">
        <v>1663</v>
      </c>
      <c r="B1674" t="s">
        <v>9223</v>
      </c>
      <c r="C1674" s="1" t="s">
        <v>8951</v>
      </c>
      <c r="D1674" s="1" t="s">
        <v>8951</v>
      </c>
      <c r="E1674" s="80">
        <v>43344</v>
      </c>
      <c r="F1674" s="80">
        <v>43404</v>
      </c>
      <c r="G1674" s="1" t="s">
        <v>13136</v>
      </c>
      <c r="H1674" s="1">
        <f>+Temporalidad[[#This Row],[ID]]</f>
        <v>1663</v>
      </c>
    </row>
    <row r="1675" spans="1:8" hidden="1" x14ac:dyDescent="0.25">
      <c r="A1675">
        <v>1664</v>
      </c>
      <c r="B1675" t="s">
        <v>9224</v>
      </c>
      <c r="C1675" s="1" t="s">
        <v>8951</v>
      </c>
      <c r="D1675" s="1" t="s">
        <v>8951</v>
      </c>
      <c r="E1675" s="80">
        <v>43709</v>
      </c>
      <c r="F1675" s="80">
        <v>43769</v>
      </c>
      <c r="G1675" s="1" t="s">
        <v>13137</v>
      </c>
      <c r="H1675" s="1">
        <f>+Temporalidad[[#This Row],[ID]]</f>
        <v>1664</v>
      </c>
    </row>
    <row r="1676" spans="1:8" hidden="1" x14ac:dyDescent="0.25">
      <c r="A1676">
        <v>1665</v>
      </c>
      <c r="B1676" t="s">
        <v>9225</v>
      </c>
      <c r="C1676" s="1" t="s">
        <v>8951</v>
      </c>
      <c r="D1676" s="1" t="s">
        <v>8951</v>
      </c>
      <c r="E1676" s="80">
        <v>44075</v>
      </c>
      <c r="F1676" s="80">
        <v>44135</v>
      </c>
      <c r="G1676" s="1" t="s">
        <v>13138</v>
      </c>
      <c r="H1676" s="1">
        <f>+Temporalidad[[#This Row],[ID]]</f>
        <v>1665</v>
      </c>
    </row>
    <row r="1677" spans="1:8" hidden="1" x14ac:dyDescent="0.25">
      <c r="A1677">
        <v>1666</v>
      </c>
      <c r="B1677" t="s">
        <v>9226</v>
      </c>
      <c r="C1677" s="1" t="s">
        <v>8951</v>
      </c>
      <c r="D1677" s="1" t="s">
        <v>8951</v>
      </c>
      <c r="E1677" s="80">
        <v>44440</v>
      </c>
      <c r="F1677" s="80">
        <v>44500</v>
      </c>
      <c r="G1677" s="1" t="s">
        <v>13139</v>
      </c>
      <c r="H1677" s="1">
        <f>+Temporalidad[[#This Row],[ID]]</f>
        <v>1666</v>
      </c>
    </row>
    <row r="1678" spans="1:8" hidden="1" x14ac:dyDescent="0.25">
      <c r="A1678">
        <v>1667</v>
      </c>
      <c r="B1678" t="s">
        <v>9227</v>
      </c>
      <c r="C1678" s="1" t="s">
        <v>8951</v>
      </c>
      <c r="D1678" s="1" t="s">
        <v>8951</v>
      </c>
      <c r="E1678" s="80">
        <v>44805</v>
      </c>
      <c r="F1678" s="80">
        <v>44865</v>
      </c>
      <c r="G1678" s="1" t="s">
        <v>13140</v>
      </c>
      <c r="H1678" s="1">
        <f>+Temporalidad[[#This Row],[ID]]</f>
        <v>1667</v>
      </c>
    </row>
    <row r="1679" spans="1:8" hidden="1" x14ac:dyDescent="0.25">
      <c r="A1679">
        <v>1668</v>
      </c>
      <c r="B1679" t="s">
        <v>9228</v>
      </c>
      <c r="C1679" s="1" t="s">
        <v>8951</v>
      </c>
      <c r="D1679" s="1" t="s">
        <v>8951</v>
      </c>
      <c r="E1679" s="80">
        <v>45170</v>
      </c>
      <c r="F1679" s="80">
        <v>45230</v>
      </c>
      <c r="G1679" s="1" t="s">
        <v>13141</v>
      </c>
      <c r="H1679" s="1">
        <f>+Temporalidad[[#This Row],[ID]]</f>
        <v>1668</v>
      </c>
    </row>
    <row r="1680" spans="1:8" hidden="1" x14ac:dyDescent="0.25">
      <c r="A1680">
        <v>1669</v>
      </c>
      <c r="B1680" t="s">
        <v>9229</v>
      </c>
      <c r="C1680" s="1" t="s">
        <v>8951</v>
      </c>
      <c r="D1680" s="1" t="s">
        <v>8951</v>
      </c>
      <c r="E1680" s="80">
        <v>45536</v>
      </c>
      <c r="F1680" s="80">
        <v>45596</v>
      </c>
      <c r="G1680" s="1" t="s">
        <v>13142</v>
      </c>
      <c r="H1680" s="1">
        <f>+Temporalidad[[#This Row],[ID]]</f>
        <v>1669</v>
      </c>
    </row>
    <row r="1681" spans="1:8" hidden="1" x14ac:dyDescent="0.25">
      <c r="A1681">
        <v>1670</v>
      </c>
      <c r="B1681" t="s">
        <v>9230</v>
      </c>
      <c r="C1681" s="1" t="s">
        <v>8951</v>
      </c>
      <c r="D1681" s="1" t="s">
        <v>8951</v>
      </c>
      <c r="E1681" s="80">
        <v>45901</v>
      </c>
      <c r="F1681" s="80">
        <v>45961</v>
      </c>
      <c r="G1681" s="1" t="s">
        <v>13143</v>
      </c>
      <c r="H1681" s="1">
        <f>+Temporalidad[[#This Row],[ID]]</f>
        <v>1670</v>
      </c>
    </row>
    <row r="1682" spans="1:8" hidden="1" x14ac:dyDescent="0.25">
      <c r="A1682">
        <v>1671</v>
      </c>
      <c r="B1682" t="s">
        <v>9231</v>
      </c>
      <c r="C1682" s="1" t="s">
        <v>8951</v>
      </c>
      <c r="D1682" s="1" t="s">
        <v>8951</v>
      </c>
      <c r="E1682" s="80">
        <v>46266</v>
      </c>
      <c r="F1682" s="80">
        <v>46326</v>
      </c>
      <c r="G1682" s="1" t="s">
        <v>13144</v>
      </c>
      <c r="H1682" s="1">
        <f>+Temporalidad[[#This Row],[ID]]</f>
        <v>1671</v>
      </c>
    </row>
    <row r="1683" spans="1:8" hidden="1" x14ac:dyDescent="0.25">
      <c r="A1683">
        <v>1672</v>
      </c>
      <c r="B1683" t="s">
        <v>9232</v>
      </c>
      <c r="C1683" s="1" t="s">
        <v>8951</v>
      </c>
      <c r="D1683" s="1" t="s">
        <v>8951</v>
      </c>
      <c r="E1683" s="80">
        <v>46631</v>
      </c>
      <c r="F1683" s="80">
        <v>46691</v>
      </c>
      <c r="G1683" s="1" t="s">
        <v>13145</v>
      </c>
      <c r="H1683" s="1">
        <f>+Temporalidad[[#This Row],[ID]]</f>
        <v>1672</v>
      </c>
    </row>
    <row r="1684" spans="1:8" hidden="1" x14ac:dyDescent="0.25">
      <c r="A1684">
        <v>1673</v>
      </c>
      <c r="B1684" t="s">
        <v>9233</v>
      </c>
      <c r="C1684" s="1" t="s">
        <v>8951</v>
      </c>
      <c r="D1684" s="1" t="s">
        <v>8951</v>
      </c>
      <c r="E1684" s="80">
        <v>46997</v>
      </c>
      <c r="F1684" s="80">
        <v>47057</v>
      </c>
      <c r="G1684" s="1" t="s">
        <v>13146</v>
      </c>
      <c r="H1684" s="1">
        <f>+Temporalidad[[#This Row],[ID]]</f>
        <v>1673</v>
      </c>
    </row>
    <row r="1685" spans="1:8" hidden="1" x14ac:dyDescent="0.25">
      <c r="A1685">
        <v>1674</v>
      </c>
      <c r="B1685" t="s">
        <v>9234</v>
      </c>
      <c r="C1685" s="1" t="s">
        <v>8951</v>
      </c>
      <c r="D1685" s="1" t="s">
        <v>8951</v>
      </c>
      <c r="E1685" s="80">
        <v>47362</v>
      </c>
      <c r="F1685" s="80">
        <v>47422</v>
      </c>
      <c r="G1685" s="1" t="s">
        <v>13147</v>
      </c>
      <c r="H1685" s="1">
        <f>+Temporalidad[[#This Row],[ID]]</f>
        <v>1674</v>
      </c>
    </row>
    <row r="1686" spans="1:8" hidden="1" x14ac:dyDescent="0.25">
      <c r="A1686">
        <v>1675</v>
      </c>
      <c r="B1686" t="s">
        <v>9235</v>
      </c>
      <c r="C1686" s="1" t="s">
        <v>8951</v>
      </c>
      <c r="D1686" s="1" t="s">
        <v>8951</v>
      </c>
      <c r="E1686" s="80">
        <v>47727</v>
      </c>
      <c r="F1686" s="80">
        <v>47787</v>
      </c>
      <c r="G1686" s="1" t="s">
        <v>13148</v>
      </c>
      <c r="H1686" s="1">
        <f>+Temporalidad[[#This Row],[ID]]</f>
        <v>1675</v>
      </c>
    </row>
    <row r="1687" spans="1:8" hidden="1" x14ac:dyDescent="0.25">
      <c r="A1687">
        <v>1676</v>
      </c>
      <c r="B1687" t="s">
        <v>9236</v>
      </c>
      <c r="C1687" s="1" t="s">
        <v>8951</v>
      </c>
      <c r="D1687" s="1" t="s">
        <v>8951</v>
      </c>
      <c r="E1687" s="80">
        <v>48092</v>
      </c>
      <c r="F1687" s="80">
        <v>48152</v>
      </c>
      <c r="G1687" s="1" t="s">
        <v>13149</v>
      </c>
      <c r="H1687" s="1">
        <f>+Temporalidad[[#This Row],[ID]]</f>
        <v>1676</v>
      </c>
    </row>
    <row r="1688" spans="1:8" hidden="1" x14ac:dyDescent="0.25">
      <c r="A1688">
        <v>1677</v>
      </c>
      <c r="B1688" t="s">
        <v>9237</v>
      </c>
      <c r="C1688" s="1" t="s">
        <v>8951</v>
      </c>
      <c r="D1688" s="1" t="s">
        <v>8951</v>
      </c>
      <c r="E1688" s="80">
        <v>48458</v>
      </c>
      <c r="F1688" s="80">
        <v>48518</v>
      </c>
      <c r="G1688" s="1" t="s">
        <v>13150</v>
      </c>
      <c r="H1688" s="1">
        <f>+Temporalidad[[#This Row],[ID]]</f>
        <v>1677</v>
      </c>
    </row>
    <row r="1689" spans="1:8" hidden="1" x14ac:dyDescent="0.25">
      <c r="A1689">
        <v>1678</v>
      </c>
      <c r="B1689" t="s">
        <v>9238</v>
      </c>
      <c r="C1689" s="1" t="s">
        <v>8951</v>
      </c>
      <c r="D1689" s="1" t="s">
        <v>8951</v>
      </c>
      <c r="E1689" s="80">
        <v>48823</v>
      </c>
      <c r="F1689" s="80">
        <v>48883</v>
      </c>
      <c r="G1689" s="1" t="s">
        <v>13151</v>
      </c>
      <c r="H1689" s="1">
        <f>+Temporalidad[[#This Row],[ID]]</f>
        <v>1678</v>
      </c>
    </row>
    <row r="1690" spans="1:8" hidden="1" x14ac:dyDescent="0.25">
      <c r="A1690">
        <v>1679</v>
      </c>
      <c r="B1690" t="s">
        <v>9239</v>
      </c>
      <c r="C1690" s="1" t="s">
        <v>8951</v>
      </c>
      <c r="D1690" s="1" t="s">
        <v>8951</v>
      </c>
      <c r="E1690" s="80">
        <v>49188</v>
      </c>
      <c r="F1690" s="80">
        <v>49248</v>
      </c>
      <c r="G1690" s="1" t="s">
        <v>13152</v>
      </c>
      <c r="H1690" s="1">
        <f>+Temporalidad[[#This Row],[ID]]</f>
        <v>1679</v>
      </c>
    </row>
    <row r="1691" spans="1:8" hidden="1" x14ac:dyDescent="0.25">
      <c r="A1691">
        <v>1680</v>
      </c>
      <c r="B1691" t="s">
        <v>9240</v>
      </c>
      <c r="C1691" s="1" t="s">
        <v>8951</v>
      </c>
      <c r="D1691" s="1" t="s">
        <v>8951</v>
      </c>
      <c r="E1691" s="80">
        <v>49553</v>
      </c>
      <c r="F1691" s="80">
        <v>49613</v>
      </c>
      <c r="G1691" s="1" t="s">
        <v>13153</v>
      </c>
      <c r="H1691" s="1">
        <f>+Temporalidad[[#This Row],[ID]]</f>
        <v>1680</v>
      </c>
    </row>
    <row r="1692" spans="1:8" hidden="1" x14ac:dyDescent="0.25">
      <c r="A1692">
        <v>1681</v>
      </c>
      <c r="B1692" t="s">
        <v>9241</v>
      </c>
      <c r="C1692" s="1" t="s">
        <v>8951</v>
      </c>
      <c r="D1692" s="1" t="s">
        <v>8951</v>
      </c>
      <c r="E1692" s="80">
        <v>49919</v>
      </c>
      <c r="F1692" s="80">
        <v>49979</v>
      </c>
      <c r="G1692" s="1" t="s">
        <v>13154</v>
      </c>
      <c r="H1692" s="1">
        <f>+Temporalidad[[#This Row],[ID]]</f>
        <v>1681</v>
      </c>
    </row>
    <row r="1693" spans="1:8" hidden="1" x14ac:dyDescent="0.25">
      <c r="A1693">
        <v>1682</v>
      </c>
      <c r="B1693" t="s">
        <v>9242</v>
      </c>
      <c r="C1693" s="1" t="s">
        <v>8951</v>
      </c>
      <c r="D1693" s="1" t="s">
        <v>8951</v>
      </c>
      <c r="E1693" s="80">
        <v>50284</v>
      </c>
      <c r="F1693" s="80">
        <v>50344</v>
      </c>
      <c r="G1693" s="1" t="s">
        <v>13155</v>
      </c>
      <c r="H1693" s="1">
        <f>+Temporalidad[[#This Row],[ID]]</f>
        <v>1682</v>
      </c>
    </row>
    <row r="1694" spans="1:8" hidden="1" x14ac:dyDescent="0.25">
      <c r="A1694">
        <v>1683</v>
      </c>
      <c r="B1694" t="s">
        <v>9243</v>
      </c>
      <c r="C1694" s="1" t="s">
        <v>8951</v>
      </c>
      <c r="D1694" s="1" t="s">
        <v>8951</v>
      </c>
      <c r="E1694" s="80">
        <v>50649</v>
      </c>
      <c r="F1694" s="80">
        <v>50709</v>
      </c>
      <c r="G1694" s="1" t="s">
        <v>13156</v>
      </c>
      <c r="H1694" s="1">
        <f>+Temporalidad[[#This Row],[ID]]</f>
        <v>1683</v>
      </c>
    </row>
    <row r="1695" spans="1:8" hidden="1" x14ac:dyDescent="0.25">
      <c r="A1695">
        <v>1684</v>
      </c>
      <c r="B1695" t="s">
        <v>9244</v>
      </c>
      <c r="C1695" s="1" t="s">
        <v>8951</v>
      </c>
      <c r="D1695" s="1" t="s">
        <v>8951</v>
      </c>
      <c r="E1695" s="80">
        <v>51014</v>
      </c>
      <c r="F1695" s="80">
        <v>51074</v>
      </c>
      <c r="G1695" s="1" t="s">
        <v>13157</v>
      </c>
      <c r="H1695" s="1">
        <f>+Temporalidad[[#This Row],[ID]]</f>
        <v>1684</v>
      </c>
    </row>
    <row r="1696" spans="1:8" hidden="1" x14ac:dyDescent="0.25">
      <c r="A1696">
        <v>1685</v>
      </c>
      <c r="B1696" t="s">
        <v>9245</v>
      </c>
      <c r="C1696" s="1" t="s">
        <v>8951</v>
      </c>
      <c r="D1696" s="1" t="s">
        <v>8951</v>
      </c>
      <c r="E1696" s="80">
        <v>51380</v>
      </c>
      <c r="F1696" s="80">
        <v>51440</v>
      </c>
      <c r="G1696" s="1" t="s">
        <v>13158</v>
      </c>
      <c r="H1696" s="1">
        <f>+Temporalidad[[#This Row],[ID]]</f>
        <v>1685</v>
      </c>
    </row>
    <row r="1697" spans="1:8" hidden="1" x14ac:dyDescent="0.25">
      <c r="A1697">
        <v>1686</v>
      </c>
      <c r="B1697" t="s">
        <v>9246</v>
      </c>
      <c r="C1697" s="1" t="s">
        <v>8951</v>
      </c>
      <c r="D1697" s="1" t="s">
        <v>8951</v>
      </c>
      <c r="E1697" s="80">
        <v>51745</v>
      </c>
      <c r="F1697" s="80">
        <v>51805</v>
      </c>
      <c r="G1697" s="1" t="s">
        <v>13159</v>
      </c>
      <c r="H1697" s="1">
        <f>+Temporalidad[[#This Row],[ID]]</f>
        <v>1686</v>
      </c>
    </row>
    <row r="1698" spans="1:8" hidden="1" x14ac:dyDescent="0.25">
      <c r="A1698">
        <v>1687</v>
      </c>
      <c r="B1698" t="s">
        <v>9247</v>
      </c>
      <c r="C1698" s="1" t="s">
        <v>8951</v>
      </c>
      <c r="D1698" s="1" t="s">
        <v>8951</v>
      </c>
      <c r="E1698" s="80">
        <v>52110</v>
      </c>
      <c r="F1698" s="80">
        <v>52170</v>
      </c>
      <c r="G1698" s="1" t="s">
        <v>13160</v>
      </c>
      <c r="H1698" s="1">
        <f>+Temporalidad[[#This Row],[ID]]</f>
        <v>1687</v>
      </c>
    </row>
    <row r="1699" spans="1:8" hidden="1" x14ac:dyDescent="0.25">
      <c r="A1699">
        <v>1688</v>
      </c>
      <c r="B1699" t="s">
        <v>9248</v>
      </c>
      <c r="C1699" s="1" t="s">
        <v>8951</v>
      </c>
      <c r="D1699" s="1" t="s">
        <v>8951</v>
      </c>
      <c r="E1699" s="80">
        <v>52475</v>
      </c>
      <c r="F1699" s="80">
        <v>52535</v>
      </c>
      <c r="G1699" s="1" t="s">
        <v>13161</v>
      </c>
      <c r="H1699" s="1">
        <f>+Temporalidad[[#This Row],[ID]]</f>
        <v>1688</v>
      </c>
    </row>
    <row r="1700" spans="1:8" hidden="1" x14ac:dyDescent="0.25">
      <c r="A1700">
        <v>1689</v>
      </c>
      <c r="B1700" t="s">
        <v>9249</v>
      </c>
      <c r="C1700" s="1" t="s">
        <v>8951</v>
      </c>
      <c r="D1700" s="1" t="s">
        <v>8951</v>
      </c>
      <c r="E1700" s="80">
        <v>52841</v>
      </c>
      <c r="F1700" s="80">
        <v>52901</v>
      </c>
      <c r="G1700" s="1" t="s">
        <v>13162</v>
      </c>
      <c r="H1700" s="1">
        <f>+Temporalidad[[#This Row],[ID]]</f>
        <v>1689</v>
      </c>
    </row>
    <row r="1701" spans="1:8" hidden="1" x14ac:dyDescent="0.25">
      <c r="A1701">
        <v>1690</v>
      </c>
      <c r="B1701" t="s">
        <v>9250</v>
      </c>
      <c r="C1701" s="1" t="s">
        <v>8951</v>
      </c>
      <c r="D1701" s="1" t="s">
        <v>8951</v>
      </c>
      <c r="E1701" s="80">
        <v>53206</v>
      </c>
      <c r="F1701" s="80">
        <v>53266</v>
      </c>
      <c r="G1701" s="1" t="s">
        <v>13163</v>
      </c>
      <c r="H1701" s="1">
        <f>+Temporalidad[[#This Row],[ID]]</f>
        <v>1690</v>
      </c>
    </row>
    <row r="1702" spans="1:8" hidden="1" x14ac:dyDescent="0.25">
      <c r="A1702">
        <v>1691</v>
      </c>
      <c r="B1702" t="s">
        <v>9251</v>
      </c>
      <c r="C1702" s="1" t="s">
        <v>8951</v>
      </c>
      <c r="D1702" s="1" t="s">
        <v>8951</v>
      </c>
      <c r="E1702" s="80">
        <v>53571</v>
      </c>
      <c r="F1702" s="80">
        <v>53631</v>
      </c>
      <c r="G1702" s="1" t="s">
        <v>13164</v>
      </c>
      <c r="H1702" s="1">
        <f>+Temporalidad[[#This Row],[ID]]</f>
        <v>1691</v>
      </c>
    </row>
    <row r="1703" spans="1:8" hidden="1" x14ac:dyDescent="0.25">
      <c r="A1703">
        <v>1692</v>
      </c>
      <c r="B1703" t="s">
        <v>9252</v>
      </c>
      <c r="C1703" s="1" t="s">
        <v>8951</v>
      </c>
      <c r="D1703" s="1" t="s">
        <v>8951</v>
      </c>
      <c r="E1703" s="80">
        <v>53936</v>
      </c>
      <c r="F1703" s="80">
        <v>53996</v>
      </c>
      <c r="G1703" s="1" t="s">
        <v>13165</v>
      </c>
      <c r="H1703" s="1">
        <f>+Temporalidad[[#This Row],[ID]]</f>
        <v>1692</v>
      </c>
    </row>
    <row r="1704" spans="1:8" hidden="1" x14ac:dyDescent="0.25">
      <c r="A1704">
        <v>1693</v>
      </c>
      <c r="B1704" t="s">
        <v>9253</v>
      </c>
      <c r="C1704" s="1" t="s">
        <v>8951</v>
      </c>
      <c r="D1704" s="1" t="s">
        <v>8951</v>
      </c>
      <c r="E1704" s="80">
        <v>54302</v>
      </c>
      <c r="F1704" s="80">
        <v>54362</v>
      </c>
      <c r="G1704" s="1" t="s">
        <v>13166</v>
      </c>
      <c r="H1704" s="1">
        <f>+Temporalidad[[#This Row],[ID]]</f>
        <v>1693</v>
      </c>
    </row>
    <row r="1705" spans="1:8" hidden="1" x14ac:dyDescent="0.25">
      <c r="A1705">
        <v>1694</v>
      </c>
      <c r="B1705" t="s">
        <v>9254</v>
      </c>
      <c r="C1705" s="1" t="s">
        <v>8951</v>
      </c>
      <c r="D1705" s="1" t="s">
        <v>8951</v>
      </c>
      <c r="E1705" s="80">
        <v>54667</v>
      </c>
      <c r="F1705" s="80">
        <v>54727</v>
      </c>
      <c r="G1705" s="1" t="s">
        <v>13167</v>
      </c>
      <c r="H1705" s="1">
        <f>+Temporalidad[[#This Row],[ID]]</f>
        <v>1694</v>
      </c>
    </row>
    <row r="1706" spans="1:8" hidden="1" x14ac:dyDescent="0.25">
      <c r="A1706">
        <v>1695</v>
      </c>
      <c r="B1706" t="s">
        <v>9255</v>
      </c>
      <c r="C1706" s="1" t="s">
        <v>8951</v>
      </c>
      <c r="D1706" s="1" t="s">
        <v>8951</v>
      </c>
      <c r="E1706" s="80">
        <v>55032</v>
      </c>
      <c r="F1706" s="80">
        <v>55092</v>
      </c>
      <c r="G1706" s="1" t="s">
        <v>13168</v>
      </c>
      <c r="H1706" s="1">
        <f>+Temporalidad[[#This Row],[ID]]</f>
        <v>1695</v>
      </c>
    </row>
    <row r="1707" spans="1:8" hidden="1" x14ac:dyDescent="0.25">
      <c r="A1707">
        <v>1696</v>
      </c>
      <c r="B1707" t="s">
        <v>9256</v>
      </c>
      <c r="C1707" s="1" t="s">
        <v>8951</v>
      </c>
      <c r="D1707" s="1" t="s">
        <v>8951</v>
      </c>
      <c r="E1707" s="80">
        <v>33178</v>
      </c>
      <c r="F1707" s="80">
        <v>33238</v>
      </c>
      <c r="G1707" s="1" t="s">
        <v>13169</v>
      </c>
      <c r="H1707" s="1">
        <f>+Temporalidad[[#This Row],[ID]]</f>
        <v>1696</v>
      </c>
    </row>
    <row r="1708" spans="1:8" hidden="1" x14ac:dyDescent="0.25">
      <c r="A1708">
        <v>1697</v>
      </c>
      <c r="B1708" t="s">
        <v>9257</v>
      </c>
      <c r="C1708" s="1" t="s">
        <v>8951</v>
      </c>
      <c r="D1708" s="1" t="s">
        <v>8951</v>
      </c>
      <c r="E1708" s="80">
        <v>33543</v>
      </c>
      <c r="F1708" s="80">
        <v>33603</v>
      </c>
      <c r="G1708" s="1" t="s">
        <v>13170</v>
      </c>
      <c r="H1708" s="1">
        <f>+Temporalidad[[#This Row],[ID]]</f>
        <v>1697</v>
      </c>
    </row>
    <row r="1709" spans="1:8" hidden="1" x14ac:dyDescent="0.25">
      <c r="A1709">
        <v>1698</v>
      </c>
      <c r="B1709" t="s">
        <v>9258</v>
      </c>
      <c r="C1709" s="1" t="s">
        <v>8951</v>
      </c>
      <c r="D1709" s="1" t="s">
        <v>8951</v>
      </c>
      <c r="E1709" s="80">
        <v>33909</v>
      </c>
      <c r="F1709" s="80">
        <v>33969</v>
      </c>
      <c r="G1709" s="1" t="s">
        <v>13171</v>
      </c>
      <c r="H1709" s="1">
        <f>+Temporalidad[[#This Row],[ID]]</f>
        <v>1698</v>
      </c>
    </row>
    <row r="1710" spans="1:8" hidden="1" x14ac:dyDescent="0.25">
      <c r="A1710">
        <v>1699</v>
      </c>
      <c r="B1710" t="s">
        <v>9259</v>
      </c>
      <c r="C1710" s="1" t="s">
        <v>8951</v>
      </c>
      <c r="D1710" s="1" t="s">
        <v>8951</v>
      </c>
      <c r="E1710" s="80">
        <v>34274</v>
      </c>
      <c r="F1710" s="80">
        <v>34334</v>
      </c>
      <c r="G1710" s="1" t="s">
        <v>13172</v>
      </c>
      <c r="H1710" s="1">
        <f>+Temporalidad[[#This Row],[ID]]</f>
        <v>1699</v>
      </c>
    </row>
    <row r="1711" spans="1:8" hidden="1" x14ac:dyDescent="0.25">
      <c r="A1711">
        <v>1700</v>
      </c>
      <c r="B1711" t="s">
        <v>9260</v>
      </c>
      <c r="C1711" s="1" t="s">
        <v>8951</v>
      </c>
      <c r="D1711" s="1" t="s">
        <v>8951</v>
      </c>
      <c r="E1711" s="80">
        <v>34639</v>
      </c>
      <c r="F1711" s="80">
        <v>34699</v>
      </c>
      <c r="G1711" s="1" t="s">
        <v>13173</v>
      </c>
      <c r="H1711" s="1">
        <f>+Temporalidad[[#This Row],[ID]]</f>
        <v>1700</v>
      </c>
    </row>
    <row r="1712" spans="1:8" hidden="1" x14ac:dyDescent="0.25">
      <c r="A1712">
        <v>1701</v>
      </c>
      <c r="B1712" t="s">
        <v>9261</v>
      </c>
      <c r="C1712" s="1" t="s">
        <v>8951</v>
      </c>
      <c r="D1712" s="1" t="s">
        <v>8951</v>
      </c>
      <c r="E1712" s="80">
        <v>35004</v>
      </c>
      <c r="F1712" s="80">
        <v>35064</v>
      </c>
      <c r="G1712" s="1" t="s">
        <v>13174</v>
      </c>
      <c r="H1712" s="1">
        <f>+Temporalidad[[#This Row],[ID]]</f>
        <v>1701</v>
      </c>
    </row>
    <row r="1713" spans="1:8" hidden="1" x14ac:dyDescent="0.25">
      <c r="A1713">
        <v>1702</v>
      </c>
      <c r="B1713" t="s">
        <v>9262</v>
      </c>
      <c r="C1713" s="1" t="s">
        <v>8951</v>
      </c>
      <c r="D1713" s="1" t="s">
        <v>8951</v>
      </c>
      <c r="E1713" s="80">
        <v>35370</v>
      </c>
      <c r="F1713" s="80">
        <v>35430</v>
      </c>
      <c r="G1713" s="1" t="s">
        <v>13175</v>
      </c>
      <c r="H1713" s="1">
        <f>+Temporalidad[[#This Row],[ID]]</f>
        <v>1702</v>
      </c>
    </row>
    <row r="1714" spans="1:8" hidden="1" x14ac:dyDescent="0.25">
      <c r="A1714">
        <v>1703</v>
      </c>
      <c r="B1714" t="s">
        <v>9263</v>
      </c>
      <c r="C1714" s="1" t="s">
        <v>8951</v>
      </c>
      <c r="D1714" s="1" t="s">
        <v>8951</v>
      </c>
      <c r="E1714" s="80">
        <v>35735</v>
      </c>
      <c r="F1714" s="80">
        <v>35795</v>
      </c>
      <c r="G1714" s="1" t="s">
        <v>13176</v>
      </c>
      <c r="H1714" s="1">
        <f>+Temporalidad[[#This Row],[ID]]</f>
        <v>1703</v>
      </c>
    </row>
    <row r="1715" spans="1:8" hidden="1" x14ac:dyDescent="0.25">
      <c r="A1715">
        <v>1704</v>
      </c>
      <c r="B1715" t="s">
        <v>9264</v>
      </c>
      <c r="C1715" s="1" t="s">
        <v>8951</v>
      </c>
      <c r="D1715" s="1" t="s">
        <v>8951</v>
      </c>
      <c r="E1715" s="80">
        <v>36100</v>
      </c>
      <c r="F1715" s="80">
        <v>36160</v>
      </c>
      <c r="G1715" s="1" t="s">
        <v>13177</v>
      </c>
      <c r="H1715" s="1">
        <f>+Temporalidad[[#This Row],[ID]]</f>
        <v>1704</v>
      </c>
    </row>
    <row r="1716" spans="1:8" hidden="1" x14ac:dyDescent="0.25">
      <c r="A1716">
        <v>1705</v>
      </c>
      <c r="B1716" t="s">
        <v>9265</v>
      </c>
      <c r="C1716" s="1" t="s">
        <v>8951</v>
      </c>
      <c r="D1716" s="1" t="s">
        <v>8951</v>
      </c>
      <c r="E1716" s="80">
        <v>36465</v>
      </c>
      <c r="F1716" s="80">
        <v>36525</v>
      </c>
      <c r="G1716" s="1" t="s">
        <v>13178</v>
      </c>
      <c r="H1716" s="1">
        <f>+Temporalidad[[#This Row],[ID]]</f>
        <v>1705</v>
      </c>
    </row>
    <row r="1717" spans="1:8" hidden="1" x14ac:dyDescent="0.25">
      <c r="A1717">
        <v>1706</v>
      </c>
      <c r="B1717" t="s">
        <v>9266</v>
      </c>
      <c r="C1717" s="1" t="s">
        <v>8951</v>
      </c>
      <c r="D1717" s="1" t="s">
        <v>8951</v>
      </c>
      <c r="E1717" s="80">
        <v>36831</v>
      </c>
      <c r="F1717" s="80">
        <v>36891</v>
      </c>
      <c r="G1717" s="1" t="s">
        <v>13179</v>
      </c>
      <c r="H1717" s="1">
        <f>+Temporalidad[[#This Row],[ID]]</f>
        <v>1706</v>
      </c>
    </row>
    <row r="1718" spans="1:8" hidden="1" x14ac:dyDescent="0.25">
      <c r="A1718">
        <v>1707</v>
      </c>
      <c r="B1718" t="s">
        <v>9267</v>
      </c>
      <c r="C1718" s="1" t="s">
        <v>8951</v>
      </c>
      <c r="D1718" s="1" t="s">
        <v>8951</v>
      </c>
      <c r="E1718" s="80">
        <v>37196</v>
      </c>
      <c r="F1718" s="80">
        <v>37256</v>
      </c>
      <c r="G1718" s="1" t="s">
        <v>13180</v>
      </c>
      <c r="H1718" s="1">
        <f>+Temporalidad[[#This Row],[ID]]</f>
        <v>1707</v>
      </c>
    </row>
    <row r="1719" spans="1:8" hidden="1" x14ac:dyDescent="0.25">
      <c r="A1719">
        <v>1708</v>
      </c>
      <c r="B1719" t="s">
        <v>9268</v>
      </c>
      <c r="C1719" s="1" t="s">
        <v>8951</v>
      </c>
      <c r="D1719" s="1" t="s">
        <v>8951</v>
      </c>
      <c r="E1719" s="80">
        <v>37561</v>
      </c>
      <c r="F1719" s="80">
        <v>37621</v>
      </c>
      <c r="G1719" s="1" t="s">
        <v>13181</v>
      </c>
      <c r="H1719" s="1">
        <f>+Temporalidad[[#This Row],[ID]]</f>
        <v>1708</v>
      </c>
    </row>
    <row r="1720" spans="1:8" hidden="1" x14ac:dyDescent="0.25">
      <c r="A1720">
        <v>1709</v>
      </c>
      <c r="B1720" t="s">
        <v>9269</v>
      </c>
      <c r="C1720" s="1" t="s">
        <v>8951</v>
      </c>
      <c r="D1720" s="1" t="s">
        <v>8951</v>
      </c>
      <c r="E1720" s="80">
        <v>37926</v>
      </c>
      <c r="F1720" s="80">
        <v>37986</v>
      </c>
      <c r="G1720" s="1" t="s">
        <v>13182</v>
      </c>
      <c r="H1720" s="1">
        <f>+Temporalidad[[#This Row],[ID]]</f>
        <v>1709</v>
      </c>
    </row>
    <row r="1721" spans="1:8" hidden="1" x14ac:dyDescent="0.25">
      <c r="A1721">
        <v>1710</v>
      </c>
      <c r="B1721" t="s">
        <v>9270</v>
      </c>
      <c r="C1721" s="1" t="s">
        <v>8951</v>
      </c>
      <c r="D1721" s="1" t="s">
        <v>8951</v>
      </c>
      <c r="E1721" s="80">
        <v>38292</v>
      </c>
      <c r="F1721" s="80">
        <v>38352</v>
      </c>
      <c r="G1721" s="1" t="s">
        <v>13183</v>
      </c>
      <c r="H1721" s="1">
        <f>+Temporalidad[[#This Row],[ID]]</f>
        <v>1710</v>
      </c>
    </row>
    <row r="1722" spans="1:8" hidden="1" x14ac:dyDescent="0.25">
      <c r="A1722">
        <v>1711</v>
      </c>
      <c r="B1722" t="s">
        <v>9271</v>
      </c>
      <c r="C1722" s="1" t="s">
        <v>8951</v>
      </c>
      <c r="D1722" s="1" t="s">
        <v>8951</v>
      </c>
      <c r="E1722" s="80">
        <v>38657</v>
      </c>
      <c r="F1722" s="80">
        <v>38717</v>
      </c>
      <c r="G1722" s="1" t="s">
        <v>13184</v>
      </c>
      <c r="H1722" s="1">
        <f>+Temporalidad[[#This Row],[ID]]</f>
        <v>1711</v>
      </c>
    </row>
    <row r="1723" spans="1:8" hidden="1" x14ac:dyDescent="0.25">
      <c r="A1723">
        <v>1712</v>
      </c>
      <c r="B1723" t="s">
        <v>9272</v>
      </c>
      <c r="C1723" s="1" t="s">
        <v>8951</v>
      </c>
      <c r="D1723" s="1" t="s">
        <v>8951</v>
      </c>
      <c r="E1723" s="80">
        <v>39022</v>
      </c>
      <c r="F1723" s="80">
        <v>39082</v>
      </c>
      <c r="G1723" s="1" t="s">
        <v>13185</v>
      </c>
      <c r="H1723" s="1">
        <f>+Temporalidad[[#This Row],[ID]]</f>
        <v>1712</v>
      </c>
    </row>
    <row r="1724" spans="1:8" hidden="1" x14ac:dyDescent="0.25">
      <c r="A1724">
        <v>1713</v>
      </c>
      <c r="B1724" t="s">
        <v>9273</v>
      </c>
      <c r="C1724" s="1" t="s">
        <v>8951</v>
      </c>
      <c r="D1724" s="1" t="s">
        <v>8951</v>
      </c>
      <c r="E1724" s="80">
        <v>39387</v>
      </c>
      <c r="F1724" s="80">
        <v>39447</v>
      </c>
      <c r="G1724" s="1" t="s">
        <v>13186</v>
      </c>
      <c r="H1724" s="1">
        <f>+Temporalidad[[#This Row],[ID]]</f>
        <v>1713</v>
      </c>
    </row>
    <row r="1725" spans="1:8" hidden="1" x14ac:dyDescent="0.25">
      <c r="A1725">
        <v>1714</v>
      </c>
      <c r="B1725" t="s">
        <v>9274</v>
      </c>
      <c r="C1725" s="1" t="s">
        <v>8951</v>
      </c>
      <c r="D1725" s="1" t="s">
        <v>8951</v>
      </c>
      <c r="E1725" s="80">
        <v>39753</v>
      </c>
      <c r="F1725" s="80">
        <v>39813</v>
      </c>
      <c r="G1725" s="1" t="s">
        <v>13187</v>
      </c>
      <c r="H1725" s="1">
        <f>+Temporalidad[[#This Row],[ID]]</f>
        <v>1714</v>
      </c>
    </row>
    <row r="1726" spans="1:8" hidden="1" x14ac:dyDescent="0.25">
      <c r="A1726">
        <v>1715</v>
      </c>
      <c r="B1726" t="s">
        <v>9275</v>
      </c>
      <c r="C1726" s="1" t="s">
        <v>8951</v>
      </c>
      <c r="D1726" s="1" t="s">
        <v>8951</v>
      </c>
      <c r="E1726" s="80">
        <v>40118</v>
      </c>
      <c r="F1726" s="80">
        <v>40178</v>
      </c>
      <c r="G1726" s="1" t="s">
        <v>13188</v>
      </c>
      <c r="H1726" s="1">
        <f>+Temporalidad[[#This Row],[ID]]</f>
        <v>1715</v>
      </c>
    </row>
    <row r="1727" spans="1:8" hidden="1" x14ac:dyDescent="0.25">
      <c r="A1727">
        <v>1716</v>
      </c>
      <c r="B1727" t="s">
        <v>9276</v>
      </c>
      <c r="C1727" s="1" t="s">
        <v>8951</v>
      </c>
      <c r="D1727" s="1" t="s">
        <v>8951</v>
      </c>
      <c r="E1727" s="80">
        <v>40483</v>
      </c>
      <c r="F1727" s="80">
        <v>40543</v>
      </c>
      <c r="G1727" s="1" t="s">
        <v>13189</v>
      </c>
      <c r="H1727" s="1">
        <f>+Temporalidad[[#This Row],[ID]]</f>
        <v>1716</v>
      </c>
    </row>
    <row r="1728" spans="1:8" hidden="1" x14ac:dyDescent="0.25">
      <c r="A1728">
        <v>1717</v>
      </c>
      <c r="B1728" t="s">
        <v>9277</v>
      </c>
      <c r="C1728" s="1" t="s">
        <v>8951</v>
      </c>
      <c r="D1728" s="1" t="s">
        <v>8951</v>
      </c>
      <c r="E1728" s="80">
        <v>40848</v>
      </c>
      <c r="F1728" s="80">
        <v>40908</v>
      </c>
      <c r="G1728" s="1" t="s">
        <v>13190</v>
      </c>
      <c r="H1728" s="1">
        <f>+Temporalidad[[#This Row],[ID]]</f>
        <v>1717</v>
      </c>
    </row>
    <row r="1729" spans="1:8" hidden="1" x14ac:dyDescent="0.25">
      <c r="A1729">
        <v>1718</v>
      </c>
      <c r="B1729" t="s">
        <v>9278</v>
      </c>
      <c r="C1729" s="1" t="s">
        <v>8951</v>
      </c>
      <c r="D1729" s="1" t="s">
        <v>8951</v>
      </c>
      <c r="E1729" s="80">
        <v>41214</v>
      </c>
      <c r="F1729" s="80">
        <v>41274</v>
      </c>
      <c r="G1729" s="1" t="s">
        <v>13191</v>
      </c>
      <c r="H1729" s="1">
        <f>+Temporalidad[[#This Row],[ID]]</f>
        <v>1718</v>
      </c>
    </row>
    <row r="1730" spans="1:8" hidden="1" x14ac:dyDescent="0.25">
      <c r="A1730">
        <v>1719</v>
      </c>
      <c r="B1730" t="s">
        <v>9279</v>
      </c>
      <c r="C1730" s="1" t="s">
        <v>8951</v>
      </c>
      <c r="D1730" s="1" t="s">
        <v>8951</v>
      </c>
      <c r="E1730" s="80">
        <v>41579</v>
      </c>
      <c r="F1730" s="80">
        <v>41639</v>
      </c>
      <c r="G1730" s="1" t="s">
        <v>13192</v>
      </c>
      <c r="H1730" s="1">
        <f>+Temporalidad[[#This Row],[ID]]</f>
        <v>1719</v>
      </c>
    </row>
    <row r="1731" spans="1:8" hidden="1" x14ac:dyDescent="0.25">
      <c r="A1731">
        <v>1720</v>
      </c>
      <c r="B1731" t="s">
        <v>9280</v>
      </c>
      <c r="C1731" s="1" t="s">
        <v>8951</v>
      </c>
      <c r="D1731" s="1" t="s">
        <v>8951</v>
      </c>
      <c r="E1731" s="80">
        <v>41944</v>
      </c>
      <c r="F1731" s="80">
        <v>42004</v>
      </c>
      <c r="G1731" s="1" t="s">
        <v>13193</v>
      </c>
      <c r="H1731" s="1">
        <f>+Temporalidad[[#This Row],[ID]]</f>
        <v>1720</v>
      </c>
    </row>
    <row r="1732" spans="1:8" hidden="1" x14ac:dyDescent="0.25">
      <c r="A1732">
        <v>1721</v>
      </c>
      <c r="B1732" t="s">
        <v>9281</v>
      </c>
      <c r="C1732" s="1" t="s">
        <v>8951</v>
      </c>
      <c r="D1732" s="1" t="s">
        <v>8951</v>
      </c>
      <c r="E1732" s="80">
        <v>42309</v>
      </c>
      <c r="F1732" s="80">
        <v>42369</v>
      </c>
      <c r="G1732" s="1" t="s">
        <v>13194</v>
      </c>
      <c r="H1732" s="1">
        <f>+Temporalidad[[#This Row],[ID]]</f>
        <v>1721</v>
      </c>
    </row>
    <row r="1733" spans="1:8" hidden="1" x14ac:dyDescent="0.25">
      <c r="A1733">
        <v>1722</v>
      </c>
      <c r="B1733" t="s">
        <v>9282</v>
      </c>
      <c r="C1733" s="1" t="s">
        <v>8951</v>
      </c>
      <c r="D1733" s="1" t="s">
        <v>8951</v>
      </c>
      <c r="E1733" s="80">
        <v>42675</v>
      </c>
      <c r="F1733" s="80">
        <v>42735</v>
      </c>
      <c r="G1733" s="1" t="s">
        <v>13195</v>
      </c>
      <c r="H1733" s="1">
        <f>+Temporalidad[[#This Row],[ID]]</f>
        <v>1722</v>
      </c>
    </row>
    <row r="1734" spans="1:8" hidden="1" x14ac:dyDescent="0.25">
      <c r="A1734">
        <v>1723</v>
      </c>
      <c r="B1734" t="s">
        <v>9283</v>
      </c>
      <c r="C1734" s="1" t="s">
        <v>8951</v>
      </c>
      <c r="D1734" s="1" t="s">
        <v>8951</v>
      </c>
      <c r="E1734" s="80">
        <v>43040</v>
      </c>
      <c r="F1734" s="80">
        <v>43100</v>
      </c>
      <c r="G1734" s="1" t="s">
        <v>13196</v>
      </c>
      <c r="H1734" s="1">
        <f>+Temporalidad[[#This Row],[ID]]</f>
        <v>1723</v>
      </c>
    </row>
    <row r="1735" spans="1:8" hidden="1" x14ac:dyDescent="0.25">
      <c r="A1735">
        <v>1724</v>
      </c>
      <c r="B1735" t="s">
        <v>9284</v>
      </c>
      <c r="C1735" s="1" t="s">
        <v>8951</v>
      </c>
      <c r="D1735" s="1" t="s">
        <v>8951</v>
      </c>
      <c r="E1735" s="80">
        <v>43405</v>
      </c>
      <c r="F1735" s="80">
        <v>43465</v>
      </c>
      <c r="G1735" s="1" t="s">
        <v>13197</v>
      </c>
      <c r="H1735" s="1">
        <f>+Temporalidad[[#This Row],[ID]]</f>
        <v>1724</v>
      </c>
    </row>
    <row r="1736" spans="1:8" hidden="1" x14ac:dyDescent="0.25">
      <c r="A1736">
        <v>1725</v>
      </c>
      <c r="B1736" t="s">
        <v>9285</v>
      </c>
      <c r="C1736" s="1" t="s">
        <v>8951</v>
      </c>
      <c r="D1736" s="1" t="s">
        <v>8951</v>
      </c>
      <c r="E1736" s="80">
        <v>43770</v>
      </c>
      <c r="F1736" s="80">
        <v>43830</v>
      </c>
      <c r="G1736" s="1" t="s">
        <v>13198</v>
      </c>
      <c r="H1736" s="1">
        <f>+Temporalidad[[#This Row],[ID]]</f>
        <v>1725</v>
      </c>
    </row>
    <row r="1737" spans="1:8" hidden="1" x14ac:dyDescent="0.25">
      <c r="A1737">
        <v>1726</v>
      </c>
      <c r="B1737" t="s">
        <v>9286</v>
      </c>
      <c r="C1737" s="1" t="s">
        <v>8951</v>
      </c>
      <c r="D1737" s="1" t="s">
        <v>8951</v>
      </c>
      <c r="E1737" s="80">
        <v>44136</v>
      </c>
      <c r="F1737" s="80">
        <v>44196</v>
      </c>
      <c r="G1737" s="1" t="s">
        <v>13199</v>
      </c>
      <c r="H1737" s="1">
        <f>+Temporalidad[[#This Row],[ID]]</f>
        <v>1726</v>
      </c>
    </row>
    <row r="1738" spans="1:8" hidden="1" x14ac:dyDescent="0.25">
      <c r="A1738">
        <v>1727</v>
      </c>
      <c r="B1738" t="s">
        <v>9287</v>
      </c>
      <c r="C1738" s="1" t="s">
        <v>8951</v>
      </c>
      <c r="D1738" s="1" t="s">
        <v>8951</v>
      </c>
      <c r="E1738" s="80">
        <v>44501</v>
      </c>
      <c r="F1738" s="80">
        <v>44561</v>
      </c>
      <c r="G1738" s="1" t="s">
        <v>13200</v>
      </c>
      <c r="H1738" s="1">
        <f>+Temporalidad[[#This Row],[ID]]</f>
        <v>1727</v>
      </c>
    </row>
    <row r="1739" spans="1:8" hidden="1" x14ac:dyDescent="0.25">
      <c r="A1739">
        <v>1728</v>
      </c>
      <c r="B1739" t="s">
        <v>9288</v>
      </c>
      <c r="C1739" s="1" t="s">
        <v>8951</v>
      </c>
      <c r="D1739" s="1" t="s">
        <v>8951</v>
      </c>
      <c r="E1739" s="80">
        <v>44866</v>
      </c>
      <c r="F1739" s="80">
        <v>44926</v>
      </c>
      <c r="G1739" s="1" t="s">
        <v>13201</v>
      </c>
      <c r="H1739" s="1">
        <f>+Temporalidad[[#This Row],[ID]]</f>
        <v>1728</v>
      </c>
    </row>
    <row r="1740" spans="1:8" hidden="1" x14ac:dyDescent="0.25">
      <c r="A1740">
        <v>1729</v>
      </c>
      <c r="B1740" t="s">
        <v>9289</v>
      </c>
      <c r="C1740" s="1" t="s">
        <v>8951</v>
      </c>
      <c r="D1740" s="1" t="s">
        <v>8951</v>
      </c>
      <c r="E1740" s="80">
        <v>45231</v>
      </c>
      <c r="F1740" s="80">
        <v>45291</v>
      </c>
      <c r="G1740" s="1" t="s">
        <v>13202</v>
      </c>
      <c r="H1740" s="1">
        <f>+Temporalidad[[#This Row],[ID]]</f>
        <v>1729</v>
      </c>
    </row>
    <row r="1741" spans="1:8" hidden="1" x14ac:dyDescent="0.25">
      <c r="A1741">
        <v>1730</v>
      </c>
      <c r="B1741" t="s">
        <v>9290</v>
      </c>
      <c r="C1741" s="1" t="s">
        <v>8951</v>
      </c>
      <c r="D1741" s="1" t="s">
        <v>8951</v>
      </c>
      <c r="E1741" s="80">
        <v>45597</v>
      </c>
      <c r="F1741" s="80">
        <v>45657</v>
      </c>
      <c r="G1741" s="1" t="s">
        <v>13203</v>
      </c>
      <c r="H1741" s="1">
        <f>+Temporalidad[[#This Row],[ID]]</f>
        <v>1730</v>
      </c>
    </row>
    <row r="1742" spans="1:8" hidden="1" x14ac:dyDescent="0.25">
      <c r="A1742">
        <v>1731</v>
      </c>
      <c r="B1742" t="s">
        <v>9291</v>
      </c>
      <c r="C1742" s="1" t="s">
        <v>8951</v>
      </c>
      <c r="D1742" s="1" t="s">
        <v>8951</v>
      </c>
      <c r="E1742" s="80">
        <v>45962</v>
      </c>
      <c r="F1742" s="80">
        <v>46022</v>
      </c>
      <c r="G1742" s="1" t="s">
        <v>13204</v>
      </c>
      <c r="H1742" s="1">
        <f>+Temporalidad[[#This Row],[ID]]</f>
        <v>1731</v>
      </c>
    </row>
    <row r="1743" spans="1:8" hidden="1" x14ac:dyDescent="0.25">
      <c r="A1743">
        <v>1732</v>
      </c>
      <c r="B1743" t="s">
        <v>9292</v>
      </c>
      <c r="C1743" s="1" t="s">
        <v>8951</v>
      </c>
      <c r="D1743" s="1" t="s">
        <v>8951</v>
      </c>
      <c r="E1743" s="80">
        <v>46327</v>
      </c>
      <c r="F1743" s="80">
        <v>46387</v>
      </c>
      <c r="G1743" s="1" t="s">
        <v>13205</v>
      </c>
      <c r="H1743" s="1">
        <f>+Temporalidad[[#This Row],[ID]]</f>
        <v>1732</v>
      </c>
    </row>
    <row r="1744" spans="1:8" hidden="1" x14ac:dyDescent="0.25">
      <c r="A1744">
        <v>1733</v>
      </c>
      <c r="B1744" t="s">
        <v>9293</v>
      </c>
      <c r="C1744" s="1" t="s">
        <v>8951</v>
      </c>
      <c r="D1744" s="1" t="s">
        <v>8951</v>
      </c>
      <c r="E1744" s="80">
        <v>46692</v>
      </c>
      <c r="F1744" s="80">
        <v>46752</v>
      </c>
      <c r="G1744" s="1" t="s">
        <v>13206</v>
      </c>
      <c r="H1744" s="1">
        <f>+Temporalidad[[#This Row],[ID]]</f>
        <v>1733</v>
      </c>
    </row>
    <row r="1745" spans="1:8" hidden="1" x14ac:dyDescent="0.25">
      <c r="A1745">
        <v>1734</v>
      </c>
      <c r="B1745" t="s">
        <v>9294</v>
      </c>
      <c r="C1745" s="1" t="s">
        <v>8951</v>
      </c>
      <c r="D1745" s="1" t="s">
        <v>8951</v>
      </c>
      <c r="E1745" s="80">
        <v>47058</v>
      </c>
      <c r="F1745" s="80">
        <v>47118</v>
      </c>
      <c r="G1745" s="1" t="s">
        <v>13207</v>
      </c>
      <c r="H1745" s="1">
        <f>+Temporalidad[[#This Row],[ID]]</f>
        <v>1734</v>
      </c>
    </row>
    <row r="1746" spans="1:8" hidden="1" x14ac:dyDescent="0.25">
      <c r="A1746">
        <v>1735</v>
      </c>
      <c r="B1746" t="s">
        <v>9295</v>
      </c>
      <c r="C1746" s="1" t="s">
        <v>8951</v>
      </c>
      <c r="D1746" s="1" t="s">
        <v>8951</v>
      </c>
      <c r="E1746" s="80">
        <v>47423</v>
      </c>
      <c r="F1746" s="80">
        <v>47483</v>
      </c>
      <c r="G1746" s="1" t="s">
        <v>13208</v>
      </c>
      <c r="H1746" s="1">
        <f>+Temporalidad[[#This Row],[ID]]</f>
        <v>1735</v>
      </c>
    </row>
    <row r="1747" spans="1:8" hidden="1" x14ac:dyDescent="0.25">
      <c r="A1747">
        <v>1736</v>
      </c>
      <c r="B1747" t="s">
        <v>9296</v>
      </c>
      <c r="C1747" s="1" t="s">
        <v>8951</v>
      </c>
      <c r="D1747" s="1" t="s">
        <v>8951</v>
      </c>
      <c r="E1747" s="80">
        <v>47788</v>
      </c>
      <c r="F1747" s="80">
        <v>47848</v>
      </c>
      <c r="G1747" s="1" t="s">
        <v>13209</v>
      </c>
      <c r="H1747" s="1">
        <f>+Temporalidad[[#This Row],[ID]]</f>
        <v>1736</v>
      </c>
    </row>
    <row r="1748" spans="1:8" hidden="1" x14ac:dyDescent="0.25">
      <c r="A1748">
        <v>1737</v>
      </c>
      <c r="B1748" t="s">
        <v>9297</v>
      </c>
      <c r="C1748" s="1" t="s">
        <v>8951</v>
      </c>
      <c r="D1748" s="1" t="s">
        <v>8951</v>
      </c>
      <c r="E1748" s="80">
        <v>48153</v>
      </c>
      <c r="F1748" s="80">
        <v>48213</v>
      </c>
      <c r="G1748" s="1" t="s">
        <v>13210</v>
      </c>
      <c r="H1748" s="1">
        <f>+Temporalidad[[#This Row],[ID]]</f>
        <v>1737</v>
      </c>
    </row>
    <row r="1749" spans="1:8" hidden="1" x14ac:dyDescent="0.25">
      <c r="A1749">
        <v>1738</v>
      </c>
      <c r="B1749" t="s">
        <v>9298</v>
      </c>
      <c r="C1749" s="1" t="s">
        <v>8951</v>
      </c>
      <c r="D1749" s="1" t="s">
        <v>8951</v>
      </c>
      <c r="E1749" s="80">
        <v>48519</v>
      </c>
      <c r="F1749" s="80">
        <v>48579</v>
      </c>
      <c r="G1749" s="1" t="s">
        <v>13211</v>
      </c>
      <c r="H1749" s="1">
        <f>+Temporalidad[[#This Row],[ID]]</f>
        <v>1738</v>
      </c>
    </row>
    <row r="1750" spans="1:8" hidden="1" x14ac:dyDescent="0.25">
      <c r="A1750">
        <v>1739</v>
      </c>
      <c r="B1750" t="s">
        <v>9299</v>
      </c>
      <c r="C1750" s="1" t="s">
        <v>8951</v>
      </c>
      <c r="D1750" s="1" t="s">
        <v>8951</v>
      </c>
      <c r="E1750" s="80">
        <v>48884</v>
      </c>
      <c r="F1750" s="80">
        <v>48944</v>
      </c>
      <c r="G1750" s="1" t="s">
        <v>13212</v>
      </c>
      <c r="H1750" s="1">
        <f>+Temporalidad[[#This Row],[ID]]</f>
        <v>1739</v>
      </c>
    </row>
    <row r="1751" spans="1:8" hidden="1" x14ac:dyDescent="0.25">
      <c r="A1751">
        <v>1740</v>
      </c>
      <c r="B1751" t="s">
        <v>9300</v>
      </c>
      <c r="C1751" s="1" t="s">
        <v>8951</v>
      </c>
      <c r="D1751" s="1" t="s">
        <v>8951</v>
      </c>
      <c r="E1751" s="80">
        <v>49249</v>
      </c>
      <c r="F1751" s="80">
        <v>49309</v>
      </c>
      <c r="G1751" s="1" t="s">
        <v>13213</v>
      </c>
      <c r="H1751" s="1">
        <f>+Temporalidad[[#This Row],[ID]]</f>
        <v>1740</v>
      </c>
    </row>
    <row r="1752" spans="1:8" hidden="1" x14ac:dyDescent="0.25">
      <c r="A1752">
        <v>1741</v>
      </c>
      <c r="B1752" t="s">
        <v>9301</v>
      </c>
      <c r="C1752" s="1" t="s">
        <v>8951</v>
      </c>
      <c r="D1752" s="1" t="s">
        <v>8951</v>
      </c>
      <c r="E1752" s="80">
        <v>49614</v>
      </c>
      <c r="F1752" s="80">
        <v>49674</v>
      </c>
      <c r="G1752" s="1" t="s">
        <v>13214</v>
      </c>
      <c r="H1752" s="1">
        <f>+Temporalidad[[#This Row],[ID]]</f>
        <v>1741</v>
      </c>
    </row>
    <row r="1753" spans="1:8" hidden="1" x14ac:dyDescent="0.25">
      <c r="A1753">
        <v>1742</v>
      </c>
      <c r="B1753" t="s">
        <v>9302</v>
      </c>
      <c r="C1753" s="1" t="s">
        <v>8951</v>
      </c>
      <c r="D1753" s="1" t="s">
        <v>8951</v>
      </c>
      <c r="E1753" s="80">
        <v>49980</v>
      </c>
      <c r="F1753" s="80">
        <v>50040</v>
      </c>
      <c r="G1753" s="1" t="s">
        <v>13215</v>
      </c>
      <c r="H1753" s="1">
        <f>+Temporalidad[[#This Row],[ID]]</f>
        <v>1742</v>
      </c>
    </row>
    <row r="1754" spans="1:8" hidden="1" x14ac:dyDescent="0.25">
      <c r="A1754">
        <v>1743</v>
      </c>
      <c r="B1754" t="s">
        <v>9303</v>
      </c>
      <c r="C1754" s="1" t="s">
        <v>8951</v>
      </c>
      <c r="D1754" s="1" t="s">
        <v>8951</v>
      </c>
      <c r="E1754" s="80">
        <v>50345</v>
      </c>
      <c r="F1754" s="80">
        <v>50405</v>
      </c>
      <c r="G1754" s="1" t="s">
        <v>13216</v>
      </c>
      <c r="H1754" s="1">
        <f>+Temporalidad[[#This Row],[ID]]</f>
        <v>1743</v>
      </c>
    </row>
    <row r="1755" spans="1:8" hidden="1" x14ac:dyDescent="0.25">
      <c r="A1755">
        <v>1744</v>
      </c>
      <c r="B1755" t="s">
        <v>9304</v>
      </c>
      <c r="C1755" s="1" t="s">
        <v>8951</v>
      </c>
      <c r="D1755" s="1" t="s">
        <v>8951</v>
      </c>
      <c r="E1755" s="80">
        <v>50710</v>
      </c>
      <c r="F1755" s="80">
        <v>50770</v>
      </c>
      <c r="G1755" s="1" t="s">
        <v>13217</v>
      </c>
      <c r="H1755" s="1">
        <f>+Temporalidad[[#This Row],[ID]]</f>
        <v>1744</v>
      </c>
    </row>
    <row r="1756" spans="1:8" hidden="1" x14ac:dyDescent="0.25">
      <c r="A1756">
        <v>1745</v>
      </c>
      <c r="B1756" t="s">
        <v>9305</v>
      </c>
      <c r="C1756" s="1" t="s">
        <v>8951</v>
      </c>
      <c r="D1756" s="1" t="s">
        <v>8951</v>
      </c>
      <c r="E1756" s="80">
        <v>51075</v>
      </c>
      <c r="F1756" s="80">
        <v>51135</v>
      </c>
      <c r="G1756" s="1" t="s">
        <v>13218</v>
      </c>
      <c r="H1756" s="1">
        <f>+Temporalidad[[#This Row],[ID]]</f>
        <v>1745</v>
      </c>
    </row>
    <row r="1757" spans="1:8" hidden="1" x14ac:dyDescent="0.25">
      <c r="A1757">
        <v>1746</v>
      </c>
      <c r="B1757" t="s">
        <v>9306</v>
      </c>
      <c r="C1757" s="1" t="s">
        <v>8951</v>
      </c>
      <c r="D1757" s="1" t="s">
        <v>8951</v>
      </c>
      <c r="E1757" s="80">
        <v>51441</v>
      </c>
      <c r="F1757" s="80">
        <v>51501</v>
      </c>
      <c r="G1757" s="1" t="s">
        <v>13219</v>
      </c>
      <c r="H1757" s="1">
        <f>+Temporalidad[[#This Row],[ID]]</f>
        <v>1746</v>
      </c>
    </row>
    <row r="1758" spans="1:8" hidden="1" x14ac:dyDescent="0.25">
      <c r="A1758">
        <v>1747</v>
      </c>
      <c r="B1758" t="s">
        <v>9307</v>
      </c>
      <c r="C1758" s="1" t="s">
        <v>8951</v>
      </c>
      <c r="D1758" s="1" t="s">
        <v>8951</v>
      </c>
      <c r="E1758" s="80">
        <v>51806</v>
      </c>
      <c r="F1758" s="80">
        <v>51866</v>
      </c>
      <c r="G1758" s="1" t="s">
        <v>13220</v>
      </c>
      <c r="H1758" s="1">
        <f>+Temporalidad[[#This Row],[ID]]</f>
        <v>1747</v>
      </c>
    </row>
    <row r="1759" spans="1:8" hidden="1" x14ac:dyDescent="0.25">
      <c r="A1759">
        <v>1748</v>
      </c>
      <c r="B1759" t="s">
        <v>9308</v>
      </c>
      <c r="C1759" s="1" t="s">
        <v>8951</v>
      </c>
      <c r="D1759" s="1" t="s">
        <v>8951</v>
      </c>
      <c r="E1759" s="80">
        <v>52171</v>
      </c>
      <c r="F1759" s="80">
        <v>52231</v>
      </c>
      <c r="G1759" s="1" t="s">
        <v>13221</v>
      </c>
      <c r="H1759" s="1">
        <f>+Temporalidad[[#This Row],[ID]]</f>
        <v>1748</v>
      </c>
    </row>
    <row r="1760" spans="1:8" hidden="1" x14ac:dyDescent="0.25">
      <c r="A1760">
        <v>1749</v>
      </c>
      <c r="B1760" t="s">
        <v>9309</v>
      </c>
      <c r="C1760" s="1" t="s">
        <v>8951</v>
      </c>
      <c r="D1760" s="1" t="s">
        <v>8951</v>
      </c>
      <c r="E1760" s="80">
        <v>52536</v>
      </c>
      <c r="F1760" s="80">
        <v>52596</v>
      </c>
      <c r="G1760" s="1" t="s">
        <v>13222</v>
      </c>
      <c r="H1760" s="1">
        <f>+Temporalidad[[#This Row],[ID]]</f>
        <v>1749</v>
      </c>
    </row>
    <row r="1761" spans="1:8" hidden="1" x14ac:dyDescent="0.25">
      <c r="A1761">
        <v>1750</v>
      </c>
      <c r="B1761" t="s">
        <v>9310</v>
      </c>
      <c r="C1761" s="1" t="s">
        <v>8951</v>
      </c>
      <c r="D1761" s="1" t="s">
        <v>8951</v>
      </c>
      <c r="E1761" s="80">
        <v>52902</v>
      </c>
      <c r="F1761" s="80">
        <v>52962</v>
      </c>
      <c r="G1761" s="1" t="s">
        <v>13223</v>
      </c>
      <c r="H1761" s="1">
        <f>+Temporalidad[[#This Row],[ID]]</f>
        <v>1750</v>
      </c>
    </row>
    <row r="1762" spans="1:8" hidden="1" x14ac:dyDescent="0.25">
      <c r="A1762">
        <v>1751</v>
      </c>
      <c r="B1762" t="s">
        <v>9311</v>
      </c>
      <c r="C1762" s="1" t="s">
        <v>8951</v>
      </c>
      <c r="D1762" s="1" t="s">
        <v>8951</v>
      </c>
      <c r="E1762" s="80">
        <v>53267</v>
      </c>
      <c r="F1762" s="80">
        <v>53327</v>
      </c>
      <c r="G1762" s="1" t="s">
        <v>13224</v>
      </c>
      <c r="H1762" s="1">
        <f>+Temporalidad[[#This Row],[ID]]</f>
        <v>1751</v>
      </c>
    </row>
    <row r="1763" spans="1:8" hidden="1" x14ac:dyDescent="0.25">
      <c r="A1763">
        <v>1752</v>
      </c>
      <c r="B1763" t="s">
        <v>9312</v>
      </c>
      <c r="C1763" s="1" t="s">
        <v>8951</v>
      </c>
      <c r="D1763" s="1" t="s">
        <v>8951</v>
      </c>
      <c r="E1763" s="80">
        <v>53632</v>
      </c>
      <c r="F1763" s="80">
        <v>53692</v>
      </c>
      <c r="G1763" s="1" t="s">
        <v>13225</v>
      </c>
      <c r="H1763" s="1">
        <f>+Temporalidad[[#This Row],[ID]]</f>
        <v>1752</v>
      </c>
    </row>
    <row r="1764" spans="1:8" hidden="1" x14ac:dyDescent="0.25">
      <c r="A1764">
        <v>1753</v>
      </c>
      <c r="B1764" t="s">
        <v>9313</v>
      </c>
      <c r="C1764" s="1" t="s">
        <v>8951</v>
      </c>
      <c r="D1764" s="1" t="s">
        <v>8951</v>
      </c>
      <c r="E1764" s="80">
        <v>53997</v>
      </c>
      <c r="F1764" s="80">
        <v>54057</v>
      </c>
      <c r="G1764" s="1" t="s">
        <v>13226</v>
      </c>
      <c r="H1764" s="1">
        <f>+Temporalidad[[#This Row],[ID]]</f>
        <v>1753</v>
      </c>
    </row>
    <row r="1765" spans="1:8" hidden="1" x14ac:dyDescent="0.25">
      <c r="A1765">
        <v>1754</v>
      </c>
      <c r="B1765" t="s">
        <v>9314</v>
      </c>
      <c r="C1765" s="1" t="s">
        <v>8951</v>
      </c>
      <c r="D1765" s="1" t="s">
        <v>8951</v>
      </c>
      <c r="E1765" s="80">
        <v>54363</v>
      </c>
      <c r="F1765" s="80">
        <v>54423</v>
      </c>
      <c r="G1765" s="1" t="s">
        <v>13227</v>
      </c>
      <c r="H1765" s="1">
        <f>+Temporalidad[[#This Row],[ID]]</f>
        <v>1754</v>
      </c>
    </row>
    <row r="1766" spans="1:8" hidden="1" x14ac:dyDescent="0.25">
      <c r="A1766">
        <v>1755</v>
      </c>
      <c r="B1766" t="s">
        <v>9315</v>
      </c>
      <c r="C1766" s="1" t="s">
        <v>8951</v>
      </c>
      <c r="D1766" s="1" t="s">
        <v>8951</v>
      </c>
      <c r="E1766" s="80">
        <v>54728</v>
      </c>
      <c r="F1766" s="80">
        <v>54788</v>
      </c>
      <c r="G1766" s="1" t="s">
        <v>13228</v>
      </c>
      <c r="H1766" s="1">
        <f>+Temporalidad[[#This Row],[ID]]</f>
        <v>1755</v>
      </c>
    </row>
    <row r="1767" spans="1:8" hidden="1" x14ac:dyDescent="0.25">
      <c r="A1767">
        <v>1756</v>
      </c>
      <c r="B1767" t="s">
        <v>9316</v>
      </c>
      <c r="C1767" s="1" t="s">
        <v>8951</v>
      </c>
      <c r="D1767" s="1" t="s">
        <v>8951</v>
      </c>
      <c r="E1767" s="80">
        <v>55093</v>
      </c>
      <c r="F1767" s="80">
        <v>55153</v>
      </c>
      <c r="G1767" s="1" t="s">
        <v>13229</v>
      </c>
      <c r="H1767" s="1">
        <f>+Temporalidad[[#This Row],[ID]]</f>
        <v>1756</v>
      </c>
    </row>
    <row r="1768" spans="1:8" x14ac:dyDescent="0.25">
      <c r="A1768">
        <v>1757</v>
      </c>
      <c r="B1768" t="s">
        <v>10448</v>
      </c>
      <c r="C1768" s="1" t="s">
        <v>10449</v>
      </c>
      <c r="D1768" s="1" t="s">
        <v>10449</v>
      </c>
      <c r="E1768" s="80">
        <v>40909</v>
      </c>
      <c r="F1768" s="80">
        <v>44196</v>
      </c>
      <c r="G1768" s="1" t="s">
        <v>13230</v>
      </c>
      <c r="H1768" s="1">
        <f>+Temporalidad[[#This Row],[ID]]</f>
        <v>1757</v>
      </c>
    </row>
    <row r="1769" spans="1:8" x14ac:dyDescent="0.25">
      <c r="A1769">
        <v>1758</v>
      </c>
      <c r="B1769" t="s">
        <v>10685</v>
      </c>
      <c r="C1769" s="1" t="s">
        <v>10449</v>
      </c>
      <c r="D1769" s="1" t="s">
        <v>10449</v>
      </c>
      <c r="E1769" s="80">
        <v>42736</v>
      </c>
      <c r="F1769" s="80">
        <v>44196</v>
      </c>
      <c r="G1769" s="1" t="s">
        <v>13231</v>
      </c>
      <c r="H1769" s="1">
        <f>+Temporalidad[[#This Row],[ID]]</f>
        <v>1758</v>
      </c>
    </row>
    <row r="1770" spans="1:8" x14ac:dyDescent="0.25">
      <c r="A1770">
        <v>1759</v>
      </c>
      <c r="B1770" t="s">
        <v>10686</v>
      </c>
      <c r="C1770" s="1" t="s">
        <v>10449</v>
      </c>
      <c r="D1770" s="1" t="s">
        <v>10449</v>
      </c>
      <c r="E1770" s="80">
        <v>43101</v>
      </c>
      <c r="F1770" s="80">
        <v>44196</v>
      </c>
      <c r="G1770" s="1" t="s">
        <v>13232</v>
      </c>
      <c r="H1770" s="1">
        <f>+Temporalidad[[#This Row],[ID]]</f>
        <v>1759</v>
      </c>
    </row>
    <row r="1771" spans="1:8" hidden="1" x14ac:dyDescent="0.25">
      <c r="A1771">
        <v>1760</v>
      </c>
      <c r="B1771" t="s">
        <v>10699</v>
      </c>
      <c r="C1771" s="1" t="s">
        <v>10604</v>
      </c>
      <c r="D1771" s="1" t="s">
        <v>10702</v>
      </c>
      <c r="E1771" s="80">
        <v>44361</v>
      </c>
      <c r="F1771" s="80">
        <v>44361</v>
      </c>
      <c r="G1771" s="1" t="s">
        <v>13868</v>
      </c>
      <c r="H1771" s="1">
        <f>+Temporalidad[[#This Row],[ID]]</f>
        <v>1760</v>
      </c>
    </row>
    <row r="1772" spans="1:8" hidden="1" x14ac:dyDescent="0.25">
      <c r="A1772">
        <v>1761</v>
      </c>
      <c r="B1772" t="s">
        <v>10700</v>
      </c>
      <c r="C1772" s="1" t="s">
        <v>10619</v>
      </c>
      <c r="D1772" s="1" t="s">
        <v>10703</v>
      </c>
      <c r="E1772" s="80">
        <v>44354</v>
      </c>
      <c r="F1772" s="80">
        <v>44361</v>
      </c>
      <c r="G1772" s="1" t="s">
        <v>13869</v>
      </c>
      <c r="H1772" s="1">
        <f>+Temporalidad[[#This Row],[ID]]</f>
        <v>1761</v>
      </c>
    </row>
    <row r="1773" spans="1:8" hidden="1" x14ac:dyDescent="0.25">
      <c r="A1773">
        <v>1762</v>
      </c>
      <c r="B1773" t="s">
        <v>10701</v>
      </c>
      <c r="C1773" s="1" t="s">
        <v>8340</v>
      </c>
      <c r="D1773" s="1" t="s">
        <v>8341</v>
      </c>
      <c r="E1773" s="80">
        <v>44331</v>
      </c>
      <c r="F1773" s="80">
        <v>44361</v>
      </c>
      <c r="G1773" s="1" t="s">
        <v>13870</v>
      </c>
      <c r="H1773" s="1">
        <f>+Temporalidad[[#This Row],[ID]]</f>
        <v>1762</v>
      </c>
    </row>
    <row r="1774" spans="1:8" x14ac:dyDescent="0.25">
      <c r="A1774">
        <v>1763</v>
      </c>
      <c r="B1774" t="s">
        <v>13233</v>
      </c>
      <c r="C1774" s="1" t="s">
        <v>10449</v>
      </c>
      <c r="D1774" s="1" t="s">
        <v>10449</v>
      </c>
      <c r="E1774" s="80">
        <v>40179</v>
      </c>
      <c r="F1774" s="80">
        <v>43830</v>
      </c>
      <c r="G1774" s="1" t="s">
        <v>13234</v>
      </c>
      <c r="H1774" s="1">
        <f>+Temporalidad[[#This Row],[ID]]</f>
        <v>1763</v>
      </c>
    </row>
    <row r="1775" spans="1:8" x14ac:dyDescent="0.25">
      <c r="A1775">
        <v>1764</v>
      </c>
      <c r="B1775" t="s">
        <v>13235</v>
      </c>
      <c r="C1775" s="1" t="s">
        <v>10449</v>
      </c>
      <c r="D1775" s="1" t="s">
        <v>10449</v>
      </c>
      <c r="E1775" s="80">
        <v>39448</v>
      </c>
      <c r="F1775" s="80">
        <v>43830</v>
      </c>
      <c r="G1775" s="1" t="s">
        <v>13236</v>
      </c>
      <c r="H1775" s="1">
        <f>+Temporalidad[[#This Row],[ID]]</f>
        <v>1764</v>
      </c>
    </row>
    <row r="1776" spans="1:8" x14ac:dyDescent="0.25">
      <c r="A1776">
        <v>1765</v>
      </c>
      <c r="B1776" t="s">
        <v>13237</v>
      </c>
      <c r="C1776" s="1" t="s">
        <v>10449</v>
      </c>
      <c r="D1776" s="1" t="s">
        <v>10449</v>
      </c>
      <c r="E1776" s="80">
        <v>43101</v>
      </c>
      <c r="F1776" s="80">
        <v>43830</v>
      </c>
      <c r="G1776" s="1" t="s">
        <v>13238</v>
      </c>
      <c r="H1776" s="1">
        <f>+Temporalidad[[#This Row],[ID]]</f>
        <v>1765</v>
      </c>
    </row>
    <row r="1777" spans="1:8" x14ac:dyDescent="0.25">
      <c r="A1777">
        <v>1766</v>
      </c>
      <c r="B1777" t="s">
        <v>13239</v>
      </c>
      <c r="C1777" s="1" t="s">
        <v>10449</v>
      </c>
      <c r="D1777" s="1" t="s">
        <v>10449</v>
      </c>
      <c r="E1777" s="80">
        <v>43466</v>
      </c>
      <c r="F1777" s="80">
        <v>44196</v>
      </c>
      <c r="G1777" s="1" t="s">
        <v>13240</v>
      </c>
      <c r="H1777" s="1">
        <f>+Temporalidad[[#This Row],[ID]]</f>
        <v>1766</v>
      </c>
    </row>
    <row r="1778" spans="1:8" x14ac:dyDescent="0.25">
      <c r="A1778">
        <v>1767</v>
      </c>
      <c r="B1778" t="s">
        <v>13241</v>
      </c>
      <c r="C1778" s="1" t="s">
        <v>10449</v>
      </c>
      <c r="D1778" s="1" t="s">
        <v>10449</v>
      </c>
      <c r="E1778" s="80">
        <v>38353</v>
      </c>
      <c r="F1778" s="80">
        <v>44196</v>
      </c>
      <c r="G1778" s="1" t="s">
        <v>13242</v>
      </c>
      <c r="H1778" s="1">
        <f>+Temporalidad[[#This Row],[ID]]</f>
        <v>1767</v>
      </c>
    </row>
    <row r="1779" spans="1:8" x14ac:dyDescent="0.25">
      <c r="A1779">
        <v>1768</v>
      </c>
      <c r="B1779" t="s">
        <v>13243</v>
      </c>
      <c r="C1779" s="1" t="s">
        <v>10449</v>
      </c>
      <c r="D1779" s="1" t="s">
        <v>10449</v>
      </c>
      <c r="E1779" s="80">
        <v>28856</v>
      </c>
      <c r="F1779" s="80">
        <v>44196</v>
      </c>
      <c r="G1779" s="1" t="s">
        <v>13244</v>
      </c>
      <c r="H1779" s="1">
        <f>+Temporalidad[[#This Row],[ID]]</f>
        <v>1768</v>
      </c>
    </row>
    <row r="1780" spans="1:8" x14ac:dyDescent="0.25">
      <c r="A1780">
        <v>1769</v>
      </c>
      <c r="B1780" t="s">
        <v>13245</v>
      </c>
      <c r="C1780" s="1" t="s">
        <v>10449</v>
      </c>
      <c r="D1780" s="1" t="s">
        <v>10449</v>
      </c>
      <c r="E1780" s="80">
        <v>42736</v>
      </c>
      <c r="F1780" s="80">
        <v>43830</v>
      </c>
      <c r="G1780" s="1" t="s">
        <v>13246</v>
      </c>
      <c r="H1780" s="1">
        <f>+Temporalidad[[#This Row],[ID]]</f>
        <v>1769</v>
      </c>
    </row>
    <row r="1781" spans="1:8" x14ac:dyDescent="0.25">
      <c r="A1781">
        <v>1770</v>
      </c>
      <c r="B1781" t="s">
        <v>10741</v>
      </c>
      <c r="C1781" s="1" t="s">
        <v>10449</v>
      </c>
      <c r="D1781" s="1" t="s">
        <v>10449</v>
      </c>
      <c r="E1781" s="80">
        <v>40179</v>
      </c>
      <c r="F1781" s="80">
        <v>44561</v>
      </c>
      <c r="G1781" s="1" t="s">
        <v>13247</v>
      </c>
      <c r="H1781" s="1">
        <f>+Temporalidad[[#This Row],[ID]]</f>
        <v>1770</v>
      </c>
    </row>
    <row r="1782" spans="1:8" x14ac:dyDescent="0.25">
      <c r="A1782">
        <v>1771</v>
      </c>
      <c r="B1782" t="s">
        <v>13595</v>
      </c>
      <c r="C1782" s="1" t="s">
        <v>10449</v>
      </c>
      <c r="D1782" s="1" t="s">
        <v>10449</v>
      </c>
      <c r="E1782" s="80">
        <v>43831</v>
      </c>
      <c r="F1782" s="80">
        <v>44561</v>
      </c>
      <c r="G1782" s="1" t="s">
        <v>13596</v>
      </c>
      <c r="H1782" s="1">
        <f>+Temporalidad[[#This Row],[ID]]</f>
        <v>1771</v>
      </c>
    </row>
    <row r="1783" spans="1:8" x14ac:dyDescent="0.25">
      <c r="A1783">
        <v>1772</v>
      </c>
      <c r="B1783" t="s">
        <v>13860</v>
      </c>
      <c r="C1783" s="1" t="s">
        <v>10449</v>
      </c>
      <c r="D1783" s="1" t="s">
        <v>10449</v>
      </c>
      <c r="E1783" s="80">
        <v>17899</v>
      </c>
      <c r="F1783" s="80">
        <v>44196</v>
      </c>
      <c r="G1783" s="1" t="s">
        <v>13861</v>
      </c>
      <c r="H1783" s="1">
        <f>+Temporalidad[[#This Row],[ID]]</f>
        <v>1772</v>
      </c>
    </row>
    <row r="1784" spans="1:8" x14ac:dyDescent="0.25">
      <c r="A1784">
        <v>1773</v>
      </c>
      <c r="B1784" t="s">
        <v>13862</v>
      </c>
      <c r="C1784" s="1" t="s">
        <v>10449</v>
      </c>
      <c r="D1784" s="1" t="s">
        <v>10449</v>
      </c>
      <c r="E1784" s="80">
        <v>39448</v>
      </c>
      <c r="F1784" s="80">
        <v>44196</v>
      </c>
      <c r="G1784" s="1" t="s">
        <v>13863</v>
      </c>
      <c r="H1784" s="1">
        <f>+Temporalidad[[#This Row],[ID]]</f>
        <v>1773</v>
      </c>
    </row>
    <row r="1785" spans="1:8" x14ac:dyDescent="0.25">
      <c r="A1785">
        <v>1774</v>
      </c>
      <c r="B1785" t="s">
        <v>13864</v>
      </c>
      <c r="C1785" s="1" t="s">
        <v>10449</v>
      </c>
      <c r="D1785" s="1" t="s">
        <v>10449</v>
      </c>
      <c r="E1785" s="80">
        <v>41640</v>
      </c>
      <c r="F1785" s="80">
        <v>43830</v>
      </c>
      <c r="G1785" s="1" t="s">
        <v>13865</v>
      </c>
      <c r="H1785" s="1">
        <f>+Temporalidad[[#This Row],[ID]]</f>
        <v>1774</v>
      </c>
    </row>
    <row r="1786" spans="1:8" x14ac:dyDescent="0.25">
      <c r="A1786">
        <v>1775</v>
      </c>
      <c r="B1786" t="s">
        <v>13866</v>
      </c>
      <c r="C1786" s="1" t="s">
        <v>10449</v>
      </c>
      <c r="D1786" s="1" t="s">
        <v>10449</v>
      </c>
      <c r="E1786" s="80">
        <v>42005</v>
      </c>
      <c r="F1786" s="80">
        <v>43830</v>
      </c>
      <c r="G1786" s="1" t="s">
        <v>13867</v>
      </c>
      <c r="H1786" s="1">
        <f>+Temporalidad[[#This Row],[ID]]</f>
        <v>1775</v>
      </c>
    </row>
    <row r="1787" spans="1:8" x14ac:dyDescent="0.25">
      <c r="A1787">
        <v>1776</v>
      </c>
      <c r="B1787" t="s">
        <v>10448</v>
      </c>
      <c r="C1787" s="1" t="s">
        <v>10449</v>
      </c>
      <c r="D1787" s="1" t="s">
        <v>10449</v>
      </c>
      <c r="E1787" s="80">
        <v>40909</v>
      </c>
      <c r="F1787" s="80">
        <v>44196</v>
      </c>
      <c r="G1787" s="1" t="s">
        <v>13871</v>
      </c>
      <c r="H1787" s="1">
        <f>+Temporalidad[[#This Row],[ID]]</f>
        <v>1776</v>
      </c>
    </row>
    <row r="1788" spans="1:8" x14ac:dyDescent="0.25">
      <c r="A1788">
        <v>1777</v>
      </c>
      <c r="B1788" t="s">
        <v>13872</v>
      </c>
      <c r="C1788" s="1" t="s">
        <v>10449</v>
      </c>
      <c r="D1788" s="1" t="s">
        <v>10449</v>
      </c>
      <c r="E1788" s="80">
        <v>42005</v>
      </c>
      <c r="F1788" s="80">
        <v>42735</v>
      </c>
      <c r="G1788" s="1" t="s">
        <v>13873</v>
      </c>
      <c r="H1788" s="1">
        <f>+Temporalidad[[#This Row],[ID]]</f>
        <v>1777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10654</v>
      </c>
      <c r="C1" t="s">
        <v>0</v>
      </c>
      <c r="D1" t="s">
        <v>28</v>
      </c>
    </row>
    <row r="2" spans="1:4" x14ac:dyDescent="0.25">
      <c r="A2">
        <v>0</v>
      </c>
      <c r="B2">
        <v>0</v>
      </c>
      <c r="C2">
        <v>0</v>
      </c>
      <c r="D2" s="1" t="s">
        <v>29</v>
      </c>
    </row>
    <row r="3" spans="1:4" x14ac:dyDescent="0.25">
      <c r="A3" t="s">
        <v>30</v>
      </c>
      <c r="B3" t="s">
        <v>10655</v>
      </c>
      <c r="C3">
        <v>1</v>
      </c>
      <c r="D3" s="1" t="s">
        <v>31</v>
      </c>
    </row>
    <row r="4" spans="1:4" x14ac:dyDescent="0.25">
      <c r="A4" t="s">
        <v>32</v>
      </c>
      <c r="B4" t="s">
        <v>10656</v>
      </c>
      <c r="C4">
        <v>3</v>
      </c>
      <c r="D4" s="1" t="s">
        <v>33</v>
      </c>
    </row>
    <row r="5" spans="1:4" x14ac:dyDescent="0.25">
      <c r="A5" t="s">
        <v>13625</v>
      </c>
      <c r="B5" t="s">
        <v>10657</v>
      </c>
      <c r="C5">
        <v>4</v>
      </c>
      <c r="D5" s="1" t="s">
        <v>34</v>
      </c>
    </row>
  </sheetData>
  <phoneticPr fontId="9"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9"/>
  <sheetViews>
    <sheetView showGridLines="0" workbookViewId="0">
      <pane ySplit="10" topLeftCell="A72" activePane="bottomLeft" state="frozen"/>
      <selection pane="bottomLeft" activeCell="B78" sqref="B78"/>
    </sheetView>
  </sheetViews>
  <sheetFormatPr baseColWidth="10" defaultRowHeight="15" x14ac:dyDescent="0.25"/>
  <cols>
    <col min="1" max="1" width="5" bestFit="1" customWidth="1"/>
    <col min="2" max="2" width="29.42578125" bestFit="1" customWidth="1"/>
    <col min="3" max="3" width="29.5703125" bestFit="1" customWidth="1"/>
    <col min="4" max="4" width="12.42578125" bestFit="1" customWidth="1"/>
    <col min="5" max="5" width="81.140625" bestFit="1" customWidth="1"/>
    <col min="6" max="6" width="12.140625" bestFit="1" customWidth="1"/>
  </cols>
  <sheetData>
    <row r="9" spans="1:6" ht="20.45" customHeight="1" x14ac:dyDescent="0.25"/>
    <row r="10" spans="1:6" x14ac:dyDescent="0.25">
      <c r="A10" t="s">
        <v>0</v>
      </c>
      <c r="B10" t="s">
        <v>1</v>
      </c>
      <c r="C10" t="s">
        <v>2</v>
      </c>
      <c r="D10" t="s">
        <v>3</v>
      </c>
      <c r="E10" t="s">
        <v>4</v>
      </c>
      <c r="F10" t="s">
        <v>10447</v>
      </c>
    </row>
    <row r="11" spans="1:6" hidden="1" x14ac:dyDescent="0.25">
      <c r="A11">
        <v>1</v>
      </c>
      <c r="B11" s="1" t="s">
        <v>10488</v>
      </c>
      <c r="C11" s="1" t="s">
        <v>10489</v>
      </c>
      <c r="D11" s="1" t="s">
        <v>10490</v>
      </c>
      <c r="E11" s="1" t="s">
        <v>10491</v>
      </c>
      <c r="F11" s="1">
        <f>+unidad_medida[[#This Row],[id]]</f>
        <v>1</v>
      </c>
    </row>
    <row r="12" spans="1:6" hidden="1" x14ac:dyDescent="0.25">
      <c r="A12">
        <v>2</v>
      </c>
      <c r="B12" s="1" t="s">
        <v>10492</v>
      </c>
      <c r="C12" s="1" t="s">
        <v>10493</v>
      </c>
      <c r="D12" s="1" t="s">
        <v>10490</v>
      </c>
      <c r="E12" s="1" t="s">
        <v>10494</v>
      </c>
      <c r="F12" s="1">
        <f>+unidad_medida[[#This Row],[id]]</f>
        <v>2</v>
      </c>
    </row>
    <row r="13" spans="1:6" hidden="1" x14ac:dyDescent="0.25">
      <c r="A13">
        <v>3</v>
      </c>
      <c r="B13" s="1" t="s">
        <v>10495</v>
      </c>
      <c r="C13" s="1" t="s">
        <v>10496</v>
      </c>
      <c r="D13" s="1" t="s">
        <v>10490</v>
      </c>
      <c r="E13" s="1" t="s">
        <v>10497</v>
      </c>
      <c r="F13" s="1">
        <f>+unidad_medida[[#This Row],[id]]</f>
        <v>3</v>
      </c>
    </row>
    <row r="14" spans="1:6" hidden="1" x14ac:dyDescent="0.25">
      <c r="A14">
        <v>4</v>
      </c>
      <c r="B14" s="1" t="s">
        <v>10498</v>
      </c>
      <c r="C14" s="1" t="s">
        <v>9</v>
      </c>
      <c r="D14" s="1" t="s">
        <v>10490</v>
      </c>
      <c r="E14" s="1" t="s">
        <v>10499</v>
      </c>
      <c r="F14" s="1">
        <f>+unidad_medida[[#This Row],[id]]</f>
        <v>4</v>
      </c>
    </row>
    <row r="15" spans="1:6" hidden="1" x14ac:dyDescent="0.25">
      <c r="A15">
        <v>5</v>
      </c>
      <c r="B15" s="1" t="s">
        <v>10500</v>
      </c>
      <c r="C15" s="1" t="s">
        <v>10501</v>
      </c>
      <c r="D15" s="1" t="s">
        <v>8</v>
      </c>
      <c r="E15" s="1" t="s">
        <v>10502</v>
      </c>
      <c r="F15" s="1">
        <f>+unidad_medida[[#This Row],[id]]</f>
        <v>5</v>
      </c>
    </row>
    <row r="16" spans="1:6" hidden="1" x14ac:dyDescent="0.25">
      <c r="A16">
        <v>6</v>
      </c>
      <c r="B16" s="1" t="s">
        <v>10503</v>
      </c>
      <c r="C16" s="1" t="s">
        <v>10504</v>
      </c>
      <c r="D16" s="1" t="s">
        <v>8</v>
      </c>
      <c r="E16" s="1" t="s">
        <v>10505</v>
      </c>
      <c r="F16" s="1">
        <f>+unidad_medida[[#This Row],[id]]</f>
        <v>6</v>
      </c>
    </row>
    <row r="17" spans="1:6" hidden="1" x14ac:dyDescent="0.25">
      <c r="A17">
        <v>7</v>
      </c>
      <c r="B17" s="1" t="s">
        <v>10506</v>
      </c>
      <c r="C17" s="1" t="s">
        <v>10507</v>
      </c>
      <c r="D17" s="1" t="s">
        <v>8</v>
      </c>
      <c r="E17" s="1" t="s">
        <v>10508</v>
      </c>
      <c r="F17" s="1">
        <f>+unidad_medida[[#This Row],[id]]</f>
        <v>7</v>
      </c>
    </row>
    <row r="18" spans="1:6" hidden="1" x14ac:dyDescent="0.25">
      <c r="A18">
        <v>8</v>
      </c>
      <c r="B18" s="1" t="s">
        <v>6</v>
      </c>
      <c r="C18" s="1" t="s">
        <v>7</v>
      </c>
      <c r="D18" s="1" t="s">
        <v>8</v>
      </c>
      <c r="E18" s="1" t="s">
        <v>10509</v>
      </c>
      <c r="F18" s="1">
        <f>+unidad_medida[[#This Row],[id]]</f>
        <v>8</v>
      </c>
    </row>
    <row r="19" spans="1:6" hidden="1" x14ac:dyDescent="0.25">
      <c r="A19">
        <v>9</v>
      </c>
      <c r="B19" s="1" t="s">
        <v>10510</v>
      </c>
      <c r="C19" s="1" t="s">
        <v>10511</v>
      </c>
      <c r="D19" s="1" t="s">
        <v>8</v>
      </c>
      <c r="E19" s="1" t="s">
        <v>10512</v>
      </c>
      <c r="F19" s="1">
        <f>+unidad_medida[[#This Row],[id]]</f>
        <v>9</v>
      </c>
    </row>
    <row r="20" spans="1:6" hidden="1" x14ac:dyDescent="0.25">
      <c r="A20">
        <v>10</v>
      </c>
      <c r="B20" s="1" t="s">
        <v>10513</v>
      </c>
      <c r="C20" s="1" t="s">
        <v>10514</v>
      </c>
      <c r="D20" s="1" t="s">
        <v>9331</v>
      </c>
      <c r="E20" s="1" t="s">
        <v>10515</v>
      </c>
      <c r="F20" s="1">
        <f>+unidad_medida[[#This Row],[id]]</f>
        <v>10</v>
      </c>
    </row>
    <row r="21" spans="1:6" hidden="1" x14ac:dyDescent="0.25">
      <c r="A21">
        <v>11</v>
      </c>
      <c r="B21" s="1" t="s">
        <v>10516</v>
      </c>
      <c r="C21" s="1" t="s">
        <v>10517</v>
      </c>
      <c r="D21" s="1" t="s">
        <v>9331</v>
      </c>
      <c r="E21" s="1" t="s">
        <v>10518</v>
      </c>
      <c r="F21" s="1">
        <f>+unidad_medida[[#This Row],[id]]</f>
        <v>11</v>
      </c>
    </row>
    <row r="22" spans="1:6" hidden="1" x14ac:dyDescent="0.25">
      <c r="A22">
        <v>12</v>
      </c>
      <c r="B22" s="1" t="s">
        <v>10519</v>
      </c>
      <c r="C22" s="1" t="s">
        <v>10520</v>
      </c>
      <c r="D22" s="1" t="s">
        <v>9331</v>
      </c>
      <c r="E22" s="1" t="s">
        <v>10521</v>
      </c>
      <c r="F22" s="1">
        <f>+unidad_medida[[#This Row],[id]]</f>
        <v>12</v>
      </c>
    </row>
    <row r="23" spans="1:6" hidden="1" x14ac:dyDescent="0.25">
      <c r="A23">
        <v>13</v>
      </c>
      <c r="B23" s="1" t="s">
        <v>10522</v>
      </c>
      <c r="C23" s="1" t="s">
        <v>10523</v>
      </c>
      <c r="D23" s="1" t="s">
        <v>9331</v>
      </c>
      <c r="E23" s="1" t="s">
        <v>10524</v>
      </c>
      <c r="F23" s="1">
        <f>+unidad_medida[[#This Row],[id]]</f>
        <v>13</v>
      </c>
    </row>
    <row r="24" spans="1:6" hidden="1" x14ac:dyDescent="0.25">
      <c r="A24">
        <v>14</v>
      </c>
      <c r="B24" s="1" t="s">
        <v>10525</v>
      </c>
      <c r="C24" s="1" t="s">
        <v>10526</v>
      </c>
      <c r="D24" s="1" t="s">
        <v>10071</v>
      </c>
      <c r="E24" s="1" t="s">
        <v>10527</v>
      </c>
      <c r="F24" s="1">
        <f>+unidad_medida[[#This Row],[id]]</f>
        <v>14</v>
      </c>
    </row>
    <row r="25" spans="1:6" hidden="1" x14ac:dyDescent="0.25">
      <c r="A25">
        <v>15</v>
      </c>
      <c r="B25" s="1" t="s">
        <v>10528</v>
      </c>
      <c r="C25" s="1" t="s">
        <v>10529</v>
      </c>
      <c r="D25" s="1" t="s">
        <v>10071</v>
      </c>
      <c r="E25" s="1" t="s">
        <v>10530</v>
      </c>
      <c r="F25" s="1">
        <f>+unidad_medida[[#This Row],[id]]</f>
        <v>15</v>
      </c>
    </row>
    <row r="26" spans="1:6" hidden="1" x14ac:dyDescent="0.25">
      <c r="A26">
        <v>16</v>
      </c>
      <c r="B26" s="1" t="s">
        <v>10531</v>
      </c>
      <c r="C26" s="1" t="s">
        <v>10532</v>
      </c>
      <c r="D26" s="1" t="s">
        <v>10071</v>
      </c>
      <c r="E26" s="1" t="s">
        <v>10533</v>
      </c>
      <c r="F26" s="1">
        <f>+unidad_medida[[#This Row],[id]]</f>
        <v>16</v>
      </c>
    </row>
    <row r="27" spans="1:6" hidden="1" x14ac:dyDescent="0.25">
      <c r="A27">
        <v>17</v>
      </c>
      <c r="B27" s="1" t="s">
        <v>10534</v>
      </c>
      <c r="C27" s="1" t="s">
        <v>10535</v>
      </c>
      <c r="D27" s="1" t="s">
        <v>10536</v>
      </c>
      <c r="E27" s="1" t="s">
        <v>10537</v>
      </c>
      <c r="F27" s="1">
        <f>+unidad_medida[[#This Row],[id]]</f>
        <v>17</v>
      </c>
    </row>
    <row r="28" spans="1:6" hidden="1" x14ac:dyDescent="0.25">
      <c r="A28">
        <v>18</v>
      </c>
      <c r="B28" s="1" t="s">
        <v>10538</v>
      </c>
      <c r="C28" s="1" t="s">
        <v>10539</v>
      </c>
      <c r="D28" s="1" t="s">
        <v>10536</v>
      </c>
      <c r="E28" s="1" t="s">
        <v>10540</v>
      </c>
      <c r="F28" s="1">
        <f>+unidad_medida[[#This Row],[id]]</f>
        <v>18</v>
      </c>
    </row>
    <row r="29" spans="1:6" hidden="1" x14ac:dyDescent="0.25">
      <c r="A29">
        <v>19</v>
      </c>
      <c r="B29" s="1" t="s">
        <v>10541</v>
      </c>
      <c r="C29" s="1" t="s">
        <v>10542</v>
      </c>
      <c r="D29" s="1" t="s">
        <v>10536</v>
      </c>
      <c r="E29" s="1" t="s">
        <v>10543</v>
      </c>
      <c r="F29" s="1">
        <f>+unidad_medida[[#This Row],[id]]</f>
        <v>19</v>
      </c>
    </row>
    <row r="30" spans="1:6" hidden="1" x14ac:dyDescent="0.25">
      <c r="A30">
        <v>20</v>
      </c>
      <c r="B30" s="1" t="s">
        <v>10072</v>
      </c>
      <c r="C30" s="1" t="s">
        <v>10</v>
      </c>
      <c r="D30" s="1" t="s">
        <v>10536</v>
      </c>
      <c r="E30" s="1" t="s">
        <v>10544</v>
      </c>
      <c r="F30" s="1">
        <f>+unidad_medida[[#This Row],[id]]</f>
        <v>20</v>
      </c>
    </row>
    <row r="31" spans="1:6" hidden="1" x14ac:dyDescent="0.25">
      <c r="A31">
        <v>21</v>
      </c>
      <c r="B31" s="1" t="s">
        <v>10545</v>
      </c>
      <c r="C31" s="1" t="s">
        <v>10546</v>
      </c>
      <c r="D31" s="1" t="s">
        <v>10536</v>
      </c>
      <c r="E31" s="1" t="s">
        <v>10547</v>
      </c>
      <c r="F31" s="1">
        <f>+unidad_medida[[#This Row],[id]]</f>
        <v>21</v>
      </c>
    </row>
    <row r="32" spans="1:6" hidden="1" x14ac:dyDescent="0.25">
      <c r="A32">
        <v>22</v>
      </c>
      <c r="B32" s="1" t="s">
        <v>10548</v>
      </c>
      <c r="C32" s="1" t="s">
        <v>10487</v>
      </c>
      <c r="D32" s="1" t="s">
        <v>10549</v>
      </c>
      <c r="E32" s="1" t="s">
        <v>10550</v>
      </c>
      <c r="F32" s="1">
        <f>+unidad_medida[[#This Row],[id]]</f>
        <v>22</v>
      </c>
    </row>
    <row r="33" spans="1:6" hidden="1" x14ac:dyDescent="0.25">
      <c r="A33">
        <v>23</v>
      </c>
      <c r="B33" s="1" t="s">
        <v>10551</v>
      </c>
      <c r="C33" s="1" t="s">
        <v>10552</v>
      </c>
      <c r="D33" s="1" t="s">
        <v>10549</v>
      </c>
      <c r="E33" s="1" t="s">
        <v>10553</v>
      </c>
      <c r="F33" s="1">
        <f>+unidad_medida[[#This Row],[id]]</f>
        <v>23</v>
      </c>
    </row>
    <row r="34" spans="1:6" hidden="1" x14ac:dyDescent="0.25">
      <c r="A34">
        <v>24</v>
      </c>
      <c r="B34" s="1" t="s">
        <v>10554</v>
      </c>
      <c r="C34" s="1" t="s">
        <v>10555</v>
      </c>
      <c r="D34" s="1" t="s">
        <v>10549</v>
      </c>
      <c r="E34" s="1" t="s">
        <v>10556</v>
      </c>
      <c r="F34" s="1">
        <f>+unidad_medida[[#This Row],[id]]</f>
        <v>24</v>
      </c>
    </row>
    <row r="35" spans="1:6" hidden="1" x14ac:dyDescent="0.25">
      <c r="A35">
        <v>25</v>
      </c>
      <c r="B35" s="1" t="s">
        <v>10557</v>
      </c>
      <c r="C35" s="1" t="s">
        <v>10558</v>
      </c>
      <c r="D35" s="1" t="s">
        <v>10549</v>
      </c>
      <c r="E35" s="1" t="s">
        <v>10559</v>
      </c>
      <c r="F35" s="1">
        <f>+unidad_medida[[#This Row],[id]]</f>
        <v>25</v>
      </c>
    </row>
    <row r="36" spans="1:6" hidden="1" x14ac:dyDescent="0.25">
      <c r="A36">
        <v>26</v>
      </c>
      <c r="B36" s="1" t="s">
        <v>10560</v>
      </c>
      <c r="C36" s="1" t="s">
        <v>10561</v>
      </c>
      <c r="D36" s="1" t="s">
        <v>10549</v>
      </c>
      <c r="E36" s="1" t="s">
        <v>10562</v>
      </c>
      <c r="F36" s="1">
        <f>+unidad_medida[[#This Row],[id]]</f>
        <v>26</v>
      </c>
    </row>
    <row r="37" spans="1:6" hidden="1" x14ac:dyDescent="0.25">
      <c r="A37">
        <v>27</v>
      </c>
      <c r="B37" s="1" t="s">
        <v>10563</v>
      </c>
      <c r="C37" s="1" t="s">
        <v>10564</v>
      </c>
      <c r="D37" s="1" t="s">
        <v>9394</v>
      </c>
      <c r="E37" s="1" t="s">
        <v>10565</v>
      </c>
      <c r="F37" s="1">
        <f>+unidad_medida[[#This Row],[id]]</f>
        <v>27</v>
      </c>
    </row>
    <row r="38" spans="1:6" hidden="1" x14ac:dyDescent="0.25">
      <c r="A38">
        <v>28</v>
      </c>
      <c r="B38" s="1" t="s">
        <v>10566</v>
      </c>
      <c r="C38" s="1" t="s">
        <v>11</v>
      </c>
      <c r="D38" s="1" t="s">
        <v>9394</v>
      </c>
      <c r="E38" s="1" t="s">
        <v>10567</v>
      </c>
      <c r="F38" s="1">
        <f>+unidad_medida[[#This Row],[id]]</f>
        <v>28</v>
      </c>
    </row>
    <row r="39" spans="1:6" hidden="1" x14ac:dyDescent="0.25">
      <c r="A39">
        <v>29</v>
      </c>
      <c r="B39" s="1" t="s">
        <v>10568</v>
      </c>
      <c r="C39" s="1" t="s">
        <v>10569</v>
      </c>
      <c r="D39" s="1" t="s">
        <v>9394</v>
      </c>
      <c r="E39" s="1" t="s">
        <v>10570</v>
      </c>
      <c r="F39" s="1">
        <f>+unidad_medida[[#This Row],[id]]</f>
        <v>29</v>
      </c>
    </row>
    <row r="40" spans="1:6" hidden="1" x14ac:dyDescent="0.25">
      <c r="A40">
        <v>30</v>
      </c>
      <c r="B40" s="1" t="s">
        <v>25</v>
      </c>
      <c r="C40" s="1" t="s">
        <v>26</v>
      </c>
      <c r="D40" s="1" t="s">
        <v>9394</v>
      </c>
      <c r="E40" s="1" t="s">
        <v>10571</v>
      </c>
      <c r="F40" s="1">
        <f>+unidad_medida[[#This Row],[id]]</f>
        <v>30</v>
      </c>
    </row>
    <row r="41" spans="1:6" hidden="1" x14ac:dyDescent="0.25">
      <c r="A41">
        <v>31</v>
      </c>
      <c r="B41" s="1" t="s">
        <v>10572</v>
      </c>
      <c r="C41" s="1" t="s">
        <v>10573</v>
      </c>
      <c r="D41" s="1" t="s">
        <v>13</v>
      </c>
      <c r="E41" s="1" t="s">
        <v>10574</v>
      </c>
      <c r="F41" s="1">
        <f>+unidad_medida[[#This Row],[id]]</f>
        <v>31</v>
      </c>
    </row>
    <row r="42" spans="1:6" hidden="1" x14ac:dyDescent="0.25">
      <c r="A42">
        <v>32</v>
      </c>
      <c r="B42" s="1" t="s">
        <v>10575</v>
      </c>
      <c r="C42" s="1" t="s">
        <v>10576</v>
      </c>
      <c r="D42" s="1" t="s">
        <v>13</v>
      </c>
      <c r="E42" s="1" t="s">
        <v>10577</v>
      </c>
      <c r="F42" s="1">
        <f>+unidad_medida[[#This Row],[id]]</f>
        <v>32</v>
      </c>
    </row>
    <row r="43" spans="1:6" hidden="1" x14ac:dyDescent="0.25">
      <c r="A43">
        <v>33</v>
      </c>
      <c r="B43" s="1" t="s">
        <v>10578</v>
      </c>
      <c r="C43" s="1" t="s">
        <v>12</v>
      </c>
      <c r="D43" s="1" t="s">
        <v>13</v>
      </c>
      <c r="E43" s="1" t="s">
        <v>10579</v>
      </c>
      <c r="F43" s="1">
        <f>+unidad_medida[[#This Row],[id]]</f>
        <v>33</v>
      </c>
    </row>
    <row r="44" spans="1:6" hidden="1" x14ac:dyDescent="0.25">
      <c r="A44">
        <v>34</v>
      </c>
      <c r="B44" s="1" t="s">
        <v>10580</v>
      </c>
      <c r="C44" s="1" t="s">
        <v>10581</v>
      </c>
      <c r="D44" s="1" t="s">
        <v>9420</v>
      </c>
      <c r="E44" s="1" t="s">
        <v>10582</v>
      </c>
      <c r="F44" s="1">
        <f>+unidad_medida[[#This Row],[id]]</f>
        <v>34</v>
      </c>
    </row>
    <row r="45" spans="1:6" hidden="1" x14ac:dyDescent="0.25">
      <c r="A45">
        <v>35</v>
      </c>
      <c r="B45" s="1" t="s">
        <v>10583</v>
      </c>
      <c r="C45" s="1" t="s">
        <v>10584</v>
      </c>
      <c r="D45" s="1" t="s">
        <v>9420</v>
      </c>
      <c r="E45" s="1" t="s">
        <v>10585</v>
      </c>
      <c r="F45" s="1">
        <f>+unidad_medida[[#This Row],[id]]</f>
        <v>35</v>
      </c>
    </row>
    <row r="46" spans="1:6" hidden="1" x14ac:dyDescent="0.25">
      <c r="A46">
        <v>36</v>
      </c>
      <c r="B46" s="1" t="s">
        <v>10586</v>
      </c>
      <c r="C46" s="1" t="s">
        <v>10587</v>
      </c>
      <c r="D46" s="1" t="s">
        <v>9420</v>
      </c>
      <c r="E46" s="1" t="s">
        <v>10588</v>
      </c>
      <c r="F46" s="1">
        <f>+unidad_medida[[#This Row],[id]]</f>
        <v>36</v>
      </c>
    </row>
    <row r="47" spans="1:6" hidden="1" x14ac:dyDescent="0.25">
      <c r="A47">
        <v>37</v>
      </c>
      <c r="B47" s="1" t="s">
        <v>10589</v>
      </c>
      <c r="C47" s="1" t="s">
        <v>5</v>
      </c>
      <c r="D47" s="1" t="s">
        <v>9420</v>
      </c>
      <c r="E47" s="1" t="s">
        <v>10590</v>
      </c>
      <c r="F47" s="1">
        <f>+unidad_medida[[#This Row],[id]]</f>
        <v>37</v>
      </c>
    </row>
    <row r="48" spans="1:6" hidden="1" x14ac:dyDescent="0.25">
      <c r="A48">
        <v>38</v>
      </c>
      <c r="B48" s="1" t="s">
        <v>10591</v>
      </c>
      <c r="C48" s="1" t="s">
        <v>10592</v>
      </c>
      <c r="D48" s="1" t="s">
        <v>9420</v>
      </c>
      <c r="E48" s="1" t="s">
        <v>10593</v>
      </c>
      <c r="F48" s="1">
        <f>+unidad_medida[[#This Row],[id]]</f>
        <v>38</v>
      </c>
    </row>
    <row r="49" spans="1:6" hidden="1" x14ac:dyDescent="0.25">
      <c r="A49">
        <v>39</v>
      </c>
      <c r="B49" s="1" t="s">
        <v>10594</v>
      </c>
      <c r="C49" s="1" t="s">
        <v>10595</v>
      </c>
      <c r="D49" s="1" t="s">
        <v>10383</v>
      </c>
      <c r="E49" s="1" t="s">
        <v>10596</v>
      </c>
      <c r="F49" s="1">
        <f>+unidad_medida[[#This Row],[id]]</f>
        <v>39</v>
      </c>
    </row>
    <row r="50" spans="1:6" hidden="1" x14ac:dyDescent="0.25">
      <c r="A50">
        <v>40</v>
      </c>
      <c r="B50" s="1" t="s">
        <v>10597</v>
      </c>
      <c r="C50" s="1" t="s">
        <v>10598</v>
      </c>
      <c r="D50" s="1" t="s">
        <v>10383</v>
      </c>
      <c r="E50" s="1" t="s">
        <v>10599</v>
      </c>
      <c r="F50" s="1">
        <f>+unidad_medida[[#This Row],[id]]</f>
        <v>40</v>
      </c>
    </row>
    <row r="51" spans="1:6" hidden="1" x14ac:dyDescent="0.25">
      <c r="A51">
        <v>41</v>
      </c>
      <c r="B51" s="1" t="s">
        <v>8278</v>
      </c>
      <c r="C51" s="1" t="s">
        <v>8278</v>
      </c>
      <c r="D51" s="1" t="s">
        <v>10600</v>
      </c>
      <c r="E51" s="1" t="s">
        <v>10601</v>
      </c>
      <c r="F51" s="1">
        <f>+unidad_medida[[#This Row],[id]]</f>
        <v>41</v>
      </c>
    </row>
    <row r="52" spans="1:6" hidden="1" x14ac:dyDescent="0.25">
      <c r="A52">
        <v>42</v>
      </c>
      <c r="B52" s="1" t="s">
        <v>8919</v>
      </c>
      <c r="C52" s="1" t="s">
        <v>8919</v>
      </c>
      <c r="D52" s="1" t="s">
        <v>10600</v>
      </c>
      <c r="E52" s="1" t="s">
        <v>10602</v>
      </c>
      <c r="F52" s="1">
        <f>+unidad_medida[[#This Row],[id]]</f>
        <v>42</v>
      </c>
    </row>
    <row r="53" spans="1:6" hidden="1" x14ac:dyDescent="0.25">
      <c r="A53">
        <v>43</v>
      </c>
      <c r="B53" s="1" t="s">
        <v>8898</v>
      </c>
      <c r="C53" s="1" t="s">
        <v>8898</v>
      </c>
      <c r="D53" s="1" t="s">
        <v>10600</v>
      </c>
      <c r="E53" s="1" t="s">
        <v>10603</v>
      </c>
      <c r="F53" s="1">
        <f>+unidad_medida[[#This Row],[id]]</f>
        <v>43</v>
      </c>
    </row>
    <row r="54" spans="1:6" hidden="1" x14ac:dyDescent="0.25">
      <c r="A54">
        <v>44</v>
      </c>
      <c r="B54" s="1" t="s">
        <v>10604</v>
      </c>
      <c r="C54" s="1" t="s">
        <v>10604</v>
      </c>
      <c r="D54" s="1" t="s">
        <v>10600</v>
      </c>
      <c r="E54" s="1" t="s">
        <v>10605</v>
      </c>
      <c r="F54" s="1">
        <f>+unidad_medida[[#This Row],[id]]</f>
        <v>44</v>
      </c>
    </row>
    <row r="55" spans="1:6" hidden="1" x14ac:dyDescent="0.25">
      <c r="A55">
        <v>45</v>
      </c>
      <c r="B55" s="1" t="s">
        <v>10606</v>
      </c>
      <c r="C55" s="1" t="s">
        <v>10607</v>
      </c>
      <c r="D55" s="1" t="s">
        <v>10600</v>
      </c>
      <c r="E55" s="1" t="s">
        <v>10608</v>
      </c>
      <c r="F55" s="1">
        <f>+unidad_medida[[#This Row],[id]]</f>
        <v>45</v>
      </c>
    </row>
    <row r="56" spans="1:6" hidden="1" x14ac:dyDescent="0.25">
      <c r="A56">
        <v>46</v>
      </c>
      <c r="B56" s="1" t="s">
        <v>10609</v>
      </c>
      <c r="C56" s="1" t="s">
        <v>10609</v>
      </c>
      <c r="D56" s="1" t="s">
        <v>10600</v>
      </c>
      <c r="E56" s="1" t="s">
        <v>10610</v>
      </c>
      <c r="F56" s="1">
        <f>+unidad_medida[[#This Row],[id]]</f>
        <v>46</v>
      </c>
    </row>
    <row r="57" spans="1:6" hidden="1" x14ac:dyDescent="0.25">
      <c r="A57">
        <v>47</v>
      </c>
      <c r="B57" s="1" t="s">
        <v>8340</v>
      </c>
      <c r="C57" s="1" t="s">
        <v>8340</v>
      </c>
      <c r="D57" s="1" t="s">
        <v>10600</v>
      </c>
      <c r="E57" s="1" t="s">
        <v>10611</v>
      </c>
      <c r="F57" s="1">
        <f>+unidad_medida[[#This Row],[id]]</f>
        <v>47</v>
      </c>
    </row>
    <row r="58" spans="1:6" hidden="1" x14ac:dyDescent="0.25">
      <c r="A58">
        <v>48</v>
      </c>
      <c r="B58" s="1" t="s">
        <v>10612</v>
      </c>
      <c r="C58" s="1" t="s">
        <v>10613</v>
      </c>
      <c r="D58" s="1" t="s">
        <v>10600</v>
      </c>
      <c r="E58" s="1" t="s">
        <v>10614</v>
      </c>
      <c r="F58" s="1">
        <f>+unidad_medida[[#This Row],[id]]</f>
        <v>48</v>
      </c>
    </row>
    <row r="59" spans="1:6" hidden="1" x14ac:dyDescent="0.25">
      <c r="A59">
        <v>49</v>
      </c>
      <c r="B59" s="1" t="s">
        <v>10615</v>
      </c>
      <c r="C59" s="1" t="s">
        <v>10615</v>
      </c>
      <c r="D59" s="1" t="s">
        <v>10600</v>
      </c>
      <c r="E59" s="1" t="s">
        <v>10616</v>
      </c>
      <c r="F59" s="1">
        <f>+unidad_medida[[#This Row],[id]]</f>
        <v>49</v>
      </c>
    </row>
    <row r="60" spans="1:6" hidden="1" x14ac:dyDescent="0.25">
      <c r="A60">
        <v>50</v>
      </c>
      <c r="B60" s="1" t="s">
        <v>10617</v>
      </c>
      <c r="C60" s="1" t="s">
        <v>14</v>
      </c>
      <c r="D60" s="1" t="s">
        <v>10600</v>
      </c>
      <c r="E60" s="1" t="s">
        <v>10618</v>
      </c>
      <c r="F60" s="1">
        <f>+unidad_medida[[#This Row],[id]]</f>
        <v>50</v>
      </c>
    </row>
    <row r="61" spans="1:6" hidden="1" x14ac:dyDescent="0.25">
      <c r="A61">
        <v>51</v>
      </c>
      <c r="B61" s="1" t="s">
        <v>10619</v>
      </c>
      <c r="C61" s="1" t="s">
        <v>10619</v>
      </c>
      <c r="D61" s="1" t="s">
        <v>10600</v>
      </c>
      <c r="E61" s="1" t="s">
        <v>10620</v>
      </c>
      <c r="F61" s="1">
        <f>+unidad_medida[[#This Row],[id]]</f>
        <v>51</v>
      </c>
    </row>
    <row r="62" spans="1:6" hidden="1" x14ac:dyDescent="0.25">
      <c r="A62">
        <v>52</v>
      </c>
      <c r="B62" s="1" t="s">
        <v>8344</v>
      </c>
      <c r="C62" s="1" t="s">
        <v>8344</v>
      </c>
      <c r="D62" s="1" t="s">
        <v>10600</v>
      </c>
      <c r="E62" s="1" t="s">
        <v>10621</v>
      </c>
      <c r="F62" s="1">
        <f>+unidad_medida[[#This Row],[id]]</f>
        <v>52</v>
      </c>
    </row>
    <row r="63" spans="1:6" hidden="1" x14ac:dyDescent="0.25">
      <c r="A63">
        <v>53</v>
      </c>
      <c r="B63" s="1" t="s">
        <v>10622</v>
      </c>
      <c r="C63" s="1" t="s">
        <v>10622</v>
      </c>
      <c r="D63" s="1" t="s">
        <v>10600</v>
      </c>
      <c r="E63" s="1" t="s">
        <v>10623</v>
      </c>
      <c r="F63" s="1">
        <f>+unidad_medida[[#This Row],[id]]</f>
        <v>53</v>
      </c>
    </row>
    <row r="64" spans="1:6" hidden="1" x14ac:dyDescent="0.25">
      <c r="A64">
        <v>54</v>
      </c>
      <c r="B64" s="1" t="s">
        <v>8468</v>
      </c>
      <c r="C64" s="1" t="s">
        <v>8468</v>
      </c>
      <c r="D64" s="1" t="s">
        <v>10600</v>
      </c>
      <c r="E64" s="1" t="s">
        <v>10624</v>
      </c>
      <c r="F64" s="1">
        <f>+unidad_medida[[#This Row],[id]]</f>
        <v>54</v>
      </c>
    </row>
    <row r="65" spans="1:6" hidden="1" x14ac:dyDescent="0.25">
      <c r="A65">
        <v>55</v>
      </c>
      <c r="B65" s="1" t="s">
        <v>10625</v>
      </c>
      <c r="C65" s="1" t="s">
        <v>10626</v>
      </c>
      <c r="D65" s="1" t="s">
        <v>17</v>
      </c>
      <c r="E65" s="1" t="s">
        <v>10627</v>
      </c>
      <c r="F65" s="1">
        <f>+unidad_medida[[#This Row],[id]]</f>
        <v>55</v>
      </c>
    </row>
    <row r="66" spans="1:6" hidden="1" x14ac:dyDescent="0.25">
      <c r="A66">
        <v>56</v>
      </c>
      <c r="B66" s="1" t="s">
        <v>10628</v>
      </c>
      <c r="C66" s="1" t="s">
        <v>10629</v>
      </c>
      <c r="D66" s="1" t="s">
        <v>17</v>
      </c>
      <c r="E66" s="1" t="s">
        <v>10630</v>
      </c>
      <c r="F66" s="1">
        <f>+unidad_medida[[#This Row],[id]]</f>
        <v>56</v>
      </c>
    </row>
    <row r="67" spans="1:6" hidden="1" x14ac:dyDescent="0.25">
      <c r="A67">
        <v>57</v>
      </c>
      <c r="B67" s="1" t="s">
        <v>15</v>
      </c>
      <c r="C67" s="1" t="s">
        <v>16</v>
      </c>
      <c r="D67" s="1" t="s">
        <v>17</v>
      </c>
      <c r="E67" s="1" t="s">
        <v>10631</v>
      </c>
      <c r="F67" s="1">
        <f>+unidad_medida[[#This Row],[id]]</f>
        <v>57</v>
      </c>
    </row>
    <row r="68" spans="1:6" hidden="1" x14ac:dyDescent="0.25">
      <c r="A68">
        <v>58</v>
      </c>
      <c r="B68" s="1" t="s">
        <v>10632</v>
      </c>
      <c r="C68" s="1" t="s">
        <v>10633</v>
      </c>
      <c r="D68" s="1" t="s">
        <v>20</v>
      </c>
      <c r="E68" s="1" t="s">
        <v>10634</v>
      </c>
      <c r="F68" s="1">
        <f>+unidad_medida[[#This Row],[id]]</f>
        <v>58</v>
      </c>
    </row>
    <row r="69" spans="1:6" hidden="1" x14ac:dyDescent="0.25">
      <c r="A69">
        <v>59</v>
      </c>
      <c r="B69" s="1" t="s">
        <v>10635</v>
      </c>
      <c r="C69" s="1" t="s">
        <v>10636</v>
      </c>
      <c r="D69" s="1" t="s">
        <v>20</v>
      </c>
      <c r="E69" s="1" t="s">
        <v>10637</v>
      </c>
      <c r="F69" s="1">
        <f>+unidad_medida[[#This Row],[id]]</f>
        <v>59</v>
      </c>
    </row>
    <row r="70" spans="1:6" hidden="1" x14ac:dyDescent="0.25">
      <c r="A70">
        <v>60</v>
      </c>
      <c r="B70" s="1" t="s">
        <v>18</v>
      </c>
      <c r="C70" s="1" t="s">
        <v>19</v>
      </c>
      <c r="D70" s="1" t="s">
        <v>20</v>
      </c>
      <c r="E70" s="1" t="s">
        <v>10638</v>
      </c>
      <c r="F70" s="1">
        <f>+unidad_medida[[#This Row],[id]]</f>
        <v>60</v>
      </c>
    </row>
    <row r="71" spans="1:6" hidden="1" x14ac:dyDescent="0.25">
      <c r="A71">
        <v>61</v>
      </c>
      <c r="B71" s="1" t="s">
        <v>10639</v>
      </c>
      <c r="C71" s="1" t="s">
        <v>10640</v>
      </c>
      <c r="D71" s="1" t="s">
        <v>20</v>
      </c>
      <c r="E71" s="1" t="s">
        <v>10641</v>
      </c>
      <c r="F71" s="1">
        <f>+unidad_medida[[#This Row],[id]]</f>
        <v>61</v>
      </c>
    </row>
    <row r="72" spans="1:6" x14ac:dyDescent="0.25">
      <c r="A72">
        <v>62</v>
      </c>
      <c r="B72" s="1" t="s">
        <v>10642</v>
      </c>
      <c r="C72" s="1" t="s">
        <v>10642</v>
      </c>
      <c r="D72" s="1" t="s">
        <v>10486</v>
      </c>
      <c r="E72" s="1" t="s">
        <v>10643</v>
      </c>
      <c r="F72" s="1">
        <f>+unidad_medida[[#This Row],[id]]</f>
        <v>62</v>
      </c>
    </row>
    <row r="73" spans="1:6" x14ac:dyDescent="0.25">
      <c r="A73">
        <v>63</v>
      </c>
      <c r="B73" s="1" t="s">
        <v>10644</v>
      </c>
      <c r="C73" s="1" t="s">
        <v>10644</v>
      </c>
      <c r="D73" s="1" t="s">
        <v>10486</v>
      </c>
      <c r="E73" s="1" t="s">
        <v>10645</v>
      </c>
      <c r="F73" s="1">
        <f>+unidad_medida[[#This Row],[id]]</f>
        <v>63</v>
      </c>
    </row>
    <row r="74" spans="1:6" x14ac:dyDescent="0.25">
      <c r="A74">
        <v>64</v>
      </c>
      <c r="B74" s="1" t="s">
        <v>10646</v>
      </c>
      <c r="C74" s="1" t="s">
        <v>10646</v>
      </c>
      <c r="D74" s="1" t="s">
        <v>10486</v>
      </c>
      <c r="E74" s="1" t="s">
        <v>10647</v>
      </c>
      <c r="F74" s="1">
        <f>+unidad_medida[[#This Row],[id]]</f>
        <v>64</v>
      </c>
    </row>
    <row r="75" spans="1:6" x14ac:dyDescent="0.25">
      <c r="A75">
        <v>65</v>
      </c>
      <c r="B75" s="1" t="s">
        <v>10648</v>
      </c>
      <c r="C75" s="1" t="s">
        <v>10648</v>
      </c>
      <c r="D75" s="1" t="s">
        <v>10486</v>
      </c>
      <c r="E75" s="1" t="s">
        <v>10649</v>
      </c>
      <c r="F75" s="1">
        <f>+unidad_medida[[#This Row],[id]]</f>
        <v>65</v>
      </c>
    </row>
    <row r="76" spans="1:6" x14ac:dyDescent="0.25">
      <c r="A76">
        <v>66</v>
      </c>
      <c r="B76" s="1" t="s">
        <v>10650</v>
      </c>
      <c r="C76" s="1" t="s">
        <v>10650</v>
      </c>
      <c r="D76" s="1" t="s">
        <v>10486</v>
      </c>
      <c r="E76" s="1" t="s">
        <v>10651</v>
      </c>
      <c r="F76" s="1">
        <f>+unidad_medida[[#This Row],[id]]</f>
        <v>66</v>
      </c>
    </row>
    <row r="77" spans="1:6" x14ac:dyDescent="0.25">
      <c r="A77">
        <v>67</v>
      </c>
      <c r="B77" s="1" t="s">
        <v>10652</v>
      </c>
      <c r="C77" s="1" t="s">
        <v>10652</v>
      </c>
      <c r="D77" s="1" t="s">
        <v>10486</v>
      </c>
      <c r="E77" s="1" t="s">
        <v>10653</v>
      </c>
      <c r="F77" s="1">
        <f>+unidad_medida[[#This Row],[id]]</f>
        <v>67</v>
      </c>
    </row>
    <row r="78" spans="1:6" x14ac:dyDescent="0.25">
      <c r="A78">
        <v>68</v>
      </c>
      <c r="B78" s="1" t="s">
        <v>10680</v>
      </c>
      <c r="C78" s="1" t="s">
        <v>10681</v>
      </c>
      <c r="D78" s="1" t="s">
        <v>10486</v>
      </c>
      <c r="E78" s="1" t="s">
        <v>10682</v>
      </c>
      <c r="F78" s="1">
        <f>+unidad_medida[[#This Row],[id]]</f>
        <v>68</v>
      </c>
    </row>
    <row r="79" spans="1:6" x14ac:dyDescent="0.25">
      <c r="A79">
        <v>69</v>
      </c>
      <c r="B79" s="1" t="s">
        <v>10692</v>
      </c>
      <c r="C79" s="1" t="s">
        <v>10692</v>
      </c>
      <c r="D79" s="1" t="s">
        <v>10486</v>
      </c>
      <c r="E79" s="1" t="s">
        <v>10693</v>
      </c>
      <c r="F79" s="1">
        <f>+unidad_medida[[#This Row],[id]]</f>
        <v>69</v>
      </c>
    </row>
    <row r="80" spans="1:6" hidden="1" x14ac:dyDescent="0.25">
      <c r="A80">
        <v>70</v>
      </c>
      <c r="B80" s="1" t="s">
        <v>10694</v>
      </c>
      <c r="C80" s="1" t="s">
        <v>10695</v>
      </c>
      <c r="D80" s="1" t="s">
        <v>10691</v>
      </c>
      <c r="E80" s="1" t="s">
        <v>10696</v>
      </c>
      <c r="F80" s="1">
        <f>+unidad_medida[[#This Row],[id]]</f>
        <v>70</v>
      </c>
    </row>
    <row r="81" spans="1:6" hidden="1" x14ac:dyDescent="0.25">
      <c r="A81">
        <v>71</v>
      </c>
      <c r="B81" s="1" t="s">
        <v>10697</v>
      </c>
      <c r="C81" s="1" t="s">
        <v>10523</v>
      </c>
      <c r="D81" s="1" t="s">
        <v>10691</v>
      </c>
      <c r="E81" s="1" t="s">
        <v>10698</v>
      </c>
      <c r="F81" s="1">
        <f>+unidad_medida[[#This Row],[id]]</f>
        <v>71</v>
      </c>
    </row>
    <row r="82" spans="1:6" hidden="1" x14ac:dyDescent="0.25">
      <c r="A82">
        <v>72</v>
      </c>
      <c r="B82" s="1" t="s">
        <v>13371</v>
      </c>
      <c r="C82" s="1" t="s">
        <v>13372</v>
      </c>
      <c r="D82" s="1" t="s">
        <v>9331</v>
      </c>
      <c r="E82" s="1" t="s">
        <v>13373</v>
      </c>
      <c r="F82" s="1">
        <f>+unidad_medida[[#This Row],[id]]</f>
        <v>72</v>
      </c>
    </row>
    <row r="83" spans="1:6" x14ac:dyDescent="0.25">
      <c r="A83">
        <v>73</v>
      </c>
      <c r="B83" s="1" t="s">
        <v>13374</v>
      </c>
      <c r="C83" s="1" t="s">
        <v>13374</v>
      </c>
      <c r="D83" s="1" t="s">
        <v>10486</v>
      </c>
      <c r="E83" s="1" t="s">
        <v>13376</v>
      </c>
      <c r="F83" s="1">
        <f>+unidad_medida[[#This Row],[id]]</f>
        <v>73</v>
      </c>
    </row>
    <row r="84" spans="1:6" x14ac:dyDescent="0.25">
      <c r="A84">
        <v>74</v>
      </c>
      <c r="B84" s="1" t="s">
        <v>13377</v>
      </c>
      <c r="C84" s="1" t="s">
        <v>13377</v>
      </c>
      <c r="D84" s="1" t="s">
        <v>10486</v>
      </c>
      <c r="E84" s="1" t="s">
        <v>13378</v>
      </c>
      <c r="F84" s="1">
        <f>+unidad_medida[[#This Row],[id]]</f>
        <v>74</v>
      </c>
    </row>
    <row r="85" spans="1:6" x14ac:dyDescent="0.25">
      <c r="A85">
        <v>75</v>
      </c>
      <c r="B85" s="1" t="s">
        <v>13598</v>
      </c>
      <c r="C85" s="1" t="s">
        <v>13598</v>
      </c>
      <c r="D85" s="1" t="s">
        <v>10486</v>
      </c>
      <c r="E85" s="1" t="s">
        <v>13599</v>
      </c>
      <c r="F85" s="1">
        <f>+unidad_medida[[#This Row],[id]]</f>
        <v>75</v>
      </c>
    </row>
    <row r="86" spans="1:6" hidden="1" x14ac:dyDescent="0.25">
      <c r="A86">
        <v>76</v>
      </c>
      <c r="B86" s="1" t="s">
        <v>13597</v>
      </c>
      <c r="C86" s="1" t="s">
        <v>13600</v>
      </c>
      <c r="D86" s="1" t="s">
        <v>13601</v>
      </c>
      <c r="E86" s="1" t="s">
        <v>13602</v>
      </c>
      <c r="F86" s="1">
        <f>+unidad_medida[[#This Row],[id]]</f>
        <v>76</v>
      </c>
    </row>
    <row r="87" spans="1:6" hidden="1" x14ac:dyDescent="0.25">
      <c r="A87">
        <v>77</v>
      </c>
      <c r="B87" s="1" t="s">
        <v>13603</v>
      </c>
      <c r="C87" s="1" t="s">
        <v>13604</v>
      </c>
      <c r="D87" s="1" t="s">
        <v>13601</v>
      </c>
      <c r="E87" s="1" t="s">
        <v>13605</v>
      </c>
      <c r="F87" s="1">
        <f>+unidad_medida[[#This Row],[id]]</f>
        <v>77</v>
      </c>
    </row>
    <row r="88" spans="1:6" hidden="1" x14ac:dyDescent="0.25">
      <c r="A88">
        <v>78</v>
      </c>
      <c r="B88" s="1" t="s">
        <v>13606</v>
      </c>
      <c r="C88" s="1" t="s">
        <v>13607</v>
      </c>
      <c r="D88" s="1" t="s">
        <v>13601</v>
      </c>
      <c r="E88" s="1" t="s">
        <v>13608</v>
      </c>
      <c r="F88" s="1">
        <f>+unidad_medida[[#This Row],[id]]</f>
        <v>78</v>
      </c>
    </row>
    <row r="89" spans="1:6" x14ac:dyDescent="0.25">
      <c r="A89">
        <v>79</v>
      </c>
      <c r="B89" s="1" t="s">
        <v>13828</v>
      </c>
      <c r="C89" s="1" t="s">
        <v>13828</v>
      </c>
      <c r="D89" s="1" t="s">
        <v>10486</v>
      </c>
      <c r="E89" s="1" t="s">
        <v>13874</v>
      </c>
      <c r="F89" s="1">
        <f>+unidad_medida[[#This Row],[id]]</f>
        <v>79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M279"/>
  <sheetViews>
    <sheetView showGridLines="0" workbookViewId="0">
      <pane ySplit="12" topLeftCell="A213" activePane="bottomLeft" state="frozen"/>
      <selection pane="bottomLeft" activeCell="D219" sqref="D219"/>
    </sheetView>
  </sheetViews>
  <sheetFormatPr baseColWidth="10" defaultRowHeight="15" x14ac:dyDescent="0.25"/>
  <cols>
    <col min="1" max="1" width="12.85546875" bestFit="1" customWidth="1"/>
    <col min="2" max="2" width="19" bestFit="1" customWidth="1"/>
    <col min="3" max="3" width="10.85546875" bestFit="1" customWidth="1"/>
    <col min="4" max="4" width="9.7109375" bestFit="1" customWidth="1"/>
    <col min="5" max="5" width="13.140625" bestFit="1" customWidth="1"/>
    <col min="6" max="6" width="71.7109375" bestFit="1" customWidth="1"/>
    <col min="7" max="7" width="13.140625" bestFit="1" customWidth="1"/>
    <col min="8" max="8" width="7" bestFit="1" customWidth="1"/>
    <col min="9" max="9" width="57" bestFit="1" customWidth="1"/>
    <col min="10" max="10" width="66.140625" bestFit="1" customWidth="1"/>
    <col min="11" max="11" width="80.7109375" bestFit="1" customWidth="1"/>
    <col min="12" max="12" width="70.140625" bestFit="1" customWidth="1"/>
    <col min="13" max="13" width="80.7109375" bestFit="1" customWidth="1"/>
  </cols>
  <sheetData>
    <row r="12" spans="1:13" x14ac:dyDescent="0.25">
      <c r="A12" t="s">
        <v>9437</v>
      </c>
      <c r="B12" t="s">
        <v>9382</v>
      </c>
      <c r="C12" t="s">
        <v>9438</v>
      </c>
      <c r="D12" t="s">
        <v>9439</v>
      </c>
      <c r="E12" t="s">
        <v>9440</v>
      </c>
      <c r="F12" t="s">
        <v>9441</v>
      </c>
      <c r="G12" t="s">
        <v>9442</v>
      </c>
      <c r="H12" t="s">
        <v>9443</v>
      </c>
      <c r="I12" t="s">
        <v>9444</v>
      </c>
      <c r="J12" t="s">
        <v>9445</v>
      </c>
      <c r="K12" t="s">
        <v>9446</v>
      </c>
      <c r="L12" t="s">
        <v>9447</v>
      </c>
      <c r="M12" t="s">
        <v>9448</v>
      </c>
    </row>
    <row r="13" spans="1:13" hidden="1"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row>
    <row r="14" spans="1:13" hidden="1"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row>
    <row r="15" spans="1:13" hidden="1"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row>
    <row r="16" spans="1:13" hidden="1"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row>
    <row r="17" spans="1:13" hidden="1" x14ac:dyDescent="0.25">
      <c r="A17">
        <v>10</v>
      </c>
      <c r="B17" s="1" t="s">
        <v>9449</v>
      </c>
      <c r="C17">
        <v>1001</v>
      </c>
      <c r="D17" s="1" t="s">
        <v>9450</v>
      </c>
      <c r="E17">
        <v>100101</v>
      </c>
      <c r="F17" s="1" t="s">
        <v>9451</v>
      </c>
      <c r="G17">
        <v>100101005</v>
      </c>
      <c r="H17">
        <v>5</v>
      </c>
      <c r="I17" s="1" t="s">
        <v>9452</v>
      </c>
      <c r="J17" s="1" t="s">
        <v>9453</v>
      </c>
      <c r="K17" s="1" t="s">
        <v>9454</v>
      </c>
      <c r="L17" s="1" t="s">
        <v>9455</v>
      </c>
      <c r="M17" s="1" t="s">
        <v>9456</v>
      </c>
    </row>
    <row r="18" spans="1:13" hidden="1" x14ac:dyDescent="0.25">
      <c r="A18">
        <v>10</v>
      </c>
      <c r="B18" s="1" t="s">
        <v>9449</v>
      </c>
      <c r="C18">
        <v>1001</v>
      </c>
      <c r="D18" s="1" t="s">
        <v>9450</v>
      </c>
      <c r="E18">
        <v>100101</v>
      </c>
      <c r="F18" s="1" t="s">
        <v>9451</v>
      </c>
      <c r="G18">
        <v>100101006</v>
      </c>
      <c r="H18">
        <v>6</v>
      </c>
      <c r="I18" s="1" t="s">
        <v>9457</v>
      </c>
      <c r="J18" s="1" t="s">
        <v>9458</v>
      </c>
      <c r="K18" s="1" t="s">
        <v>9459</v>
      </c>
      <c r="L18" s="1" t="s">
        <v>9460</v>
      </c>
      <c r="M18" s="1" t="s">
        <v>9461</v>
      </c>
    </row>
    <row r="19" spans="1:13" hidden="1" x14ac:dyDescent="0.25">
      <c r="A19">
        <v>10</v>
      </c>
      <c r="B19" s="1" t="s">
        <v>9449</v>
      </c>
      <c r="C19">
        <v>1001</v>
      </c>
      <c r="D19" s="1" t="s">
        <v>9450</v>
      </c>
      <c r="E19">
        <v>100101</v>
      </c>
      <c r="F19" s="1" t="s">
        <v>9451</v>
      </c>
      <c r="G19">
        <v>100101007</v>
      </c>
      <c r="H19">
        <v>7</v>
      </c>
      <c r="I19" s="1" t="s">
        <v>9462</v>
      </c>
      <c r="J19" s="1" t="s">
        <v>9463</v>
      </c>
      <c r="K19" s="1" t="s">
        <v>9464</v>
      </c>
      <c r="L19" s="1" t="s">
        <v>9465</v>
      </c>
      <c r="M19" s="1" t="s">
        <v>9466</v>
      </c>
    </row>
    <row r="20" spans="1:13" hidden="1" x14ac:dyDescent="0.25">
      <c r="A20">
        <v>10</v>
      </c>
      <c r="B20" s="1" t="s">
        <v>9449</v>
      </c>
      <c r="C20">
        <v>1001</v>
      </c>
      <c r="D20" s="1" t="s">
        <v>9450</v>
      </c>
      <c r="E20">
        <v>100101</v>
      </c>
      <c r="F20" s="1" t="s">
        <v>9451</v>
      </c>
      <c r="G20">
        <v>100101008</v>
      </c>
      <c r="H20">
        <v>8</v>
      </c>
      <c r="I20" s="1" t="s">
        <v>2107</v>
      </c>
      <c r="J20" s="1" t="s">
        <v>9467</v>
      </c>
      <c r="K20" s="1" t="s">
        <v>9468</v>
      </c>
      <c r="L20" s="1" t="s">
        <v>9469</v>
      </c>
      <c r="M20" s="1" t="s">
        <v>9470</v>
      </c>
    </row>
    <row r="21" spans="1:13" hidden="1" x14ac:dyDescent="0.25">
      <c r="A21">
        <v>10</v>
      </c>
      <c r="B21" s="1" t="s">
        <v>9449</v>
      </c>
      <c r="C21">
        <v>1001</v>
      </c>
      <c r="D21" s="1" t="s">
        <v>9450</v>
      </c>
      <c r="E21">
        <v>100101</v>
      </c>
      <c r="F21" s="1" t="s">
        <v>9451</v>
      </c>
      <c r="G21">
        <v>100101009</v>
      </c>
      <c r="H21">
        <v>9</v>
      </c>
      <c r="I21" s="1" t="s">
        <v>9471</v>
      </c>
      <c r="J21" s="1" t="s">
        <v>9472</v>
      </c>
      <c r="K21" s="1" t="s">
        <v>9473</v>
      </c>
      <c r="L21" s="1" t="s">
        <v>9474</v>
      </c>
      <c r="M21" s="1" t="s">
        <v>9475</v>
      </c>
    </row>
    <row r="22" spans="1:13" hidden="1" x14ac:dyDescent="0.25">
      <c r="A22">
        <v>10</v>
      </c>
      <c r="B22" s="1" t="s">
        <v>9449</v>
      </c>
      <c r="C22">
        <v>1001</v>
      </c>
      <c r="D22" s="1" t="s">
        <v>9450</v>
      </c>
      <c r="E22">
        <v>100101</v>
      </c>
      <c r="F22" s="1" t="s">
        <v>9451</v>
      </c>
      <c r="G22">
        <v>100101010</v>
      </c>
      <c r="H22">
        <v>10</v>
      </c>
      <c r="I22" s="1" t="s">
        <v>9476</v>
      </c>
      <c r="J22" s="1" t="s">
        <v>9477</v>
      </c>
      <c r="K22" s="1" t="s">
        <v>9478</v>
      </c>
      <c r="L22" s="1" t="s">
        <v>9479</v>
      </c>
      <c r="M22" s="1" t="s">
        <v>9480</v>
      </c>
    </row>
    <row r="23" spans="1:13" hidden="1" x14ac:dyDescent="0.25">
      <c r="A23">
        <v>10</v>
      </c>
      <c r="B23" s="1" t="s">
        <v>9449</v>
      </c>
      <c r="C23">
        <v>1001</v>
      </c>
      <c r="D23" s="1" t="s">
        <v>9450</v>
      </c>
      <c r="E23">
        <v>100101</v>
      </c>
      <c r="F23" s="1" t="s">
        <v>9451</v>
      </c>
      <c r="G23">
        <v>100101011</v>
      </c>
      <c r="H23">
        <v>11</v>
      </c>
      <c r="I23" s="1" t="s">
        <v>9481</v>
      </c>
      <c r="J23" s="1" t="s">
        <v>9482</v>
      </c>
      <c r="K23" s="1" t="s">
        <v>9483</v>
      </c>
      <c r="L23" s="1" t="s">
        <v>9484</v>
      </c>
      <c r="M23" s="1" t="s">
        <v>9485</v>
      </c>
    </row>
    <row r="24" spans="1:13" hidden="1" x14ac:dyDescent="0.25">
      <c r="A24">
        <v>10</v>
      </c>
      <c r="B24" s="1" t="s">
        <v>9449</v>
      </c>
      <c r="C24">
        <v>1001</v>
      </c>
      <c r="D24" s="1" t="s">
        <v>9450</v>
      </c>
      <c r="E24">
        <v>100101</v>
      </c>
      <c r="F24" s="1" t="s">
        <v>9451</v>
      </c>
      <c r="G24">
        <v>100101012</v>
      </c>
      <c r="H24">
        <v>12</v>
      </c>
      <c r="I24" s="1" t="s">
        <v>9486</v>
      </c>
      <c r="J24" s="1" t="s">
        <v>9487</v>
      </c>
      <c r="K24" s="1" t="s">
        <v>9488</v>
      </c>
      <c r="L24" s="1" t="s">
        <v>9489</v>
      </c>
      <c r="M24" s="1" t="s">
        <v>9490</v>
      </c>
    </row>
    <row r="25" spans="1:13" hidden="1" x14ac:dyDescent="0.25">
      <c r="A25">
        <v>10</v>
      </c>
      <c r="B25" s="1" t="s">
        <v>9449</v>
      </c>
      <c r="C25">
        <v>1001</v>
      </c>
      <c r="D25" s="1" t="s">
        <v>9450</v>
      </c>
      <c r="E25">
        <v>100101</v>
      </c>
      <c r="F25" s="1" t="s">
        <v>9451</v>
      </c>
      <c r="G25">
        <v>100101013</v>
      </c>
      <c r="H25">
        <v>13</v>
      </c>
      <c r="I25" s="1" t="s">
        <v>9491</v>
      </c>
      <c r="J25" s="1" t="s">
        <v>9492</v>
      </c>
      <c r="K25" s="1" t="s">
        <v>9493</v>
      </c>
      <c r="L25" s="1" t="s">
        <v>9494</v>
      </c>
      <c r="M25" s="1" t="s">
        <v>9495</v>
      </c>
    </row>
    <row r="26" spans="1:13" hidden="1" x14ac:dyDescent="0.25">
      <c r="A26">
        <v>10</v>
      </c>
      <c r="B26" s="1" t="s">
        <v>9449</v>
      </c>
      <c r="C26">
        <v>1001</v>
      </c>
      <c r="D26" s="1" t="s">
        <v>9450</v>
      </c>
      <c r="E26">
        <v>100101</v>
      </c>
      <c r="F26" s="1" t="s">
        <v>9451</v>
      </c>
      <c r="G26">
        <v>100101014</v>
      </c>
      <c r="H26">
        <v>14</v>
      </c>
      <c r="I26" s="1" t="s">
        <v>9496</v>
      </c>
      <c r="J26" s="1" t="s">
        <v>9497</v>
      </c>
      <c r="K26" s="1" t="s">
        <v>9498</v>
      </c>
      <c r="L26" s="1" t="s">
        <v>9499</v>
      </c>
      <c r="M26" s="1" t="s">
        <v>9500</v>
      </c>
    </row>
    <row r="27" spans="1:13" hidden="1"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row>
    <row r="28" spans="1:13" hidden="1"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row>
    <row r="29" spans="1:13" hidden="1"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row>
    <row r="30" spans="1:13" hidden="1"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row>
    <row r="31" spans="1:13" hidden="1"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row>
    <row r="32" spans="1:13" hidden="1"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row>
    <row r="33" spans="1:13" hidden="1" x14ac:dyDescent="0.25">
      <c r="A33">
        <v>10</v>
      </c>
      <c r="B33" s="1" t="s">
        <v>9449</v>
      </c>
      <c r="C33">
        <v>1001</v>
      </c>
      <c r="D33" s="1" t="s">
        <v>9450</v>
      </c>
      <c r="E33">
        <v>100102</v>
      </c>
      <c r="F33" s="1" t="s">
        <v>9501</v>
      </c>
      <c r="G33">
        <v>100102005</v>
      </c>
      <c r="H33">
        <v>5</v>
      </c>
      <c r="I33" s="1" t="s">
        <v>9502</v>
      </c>
      <c r="J33" s="1" t="s">
        <v>9503</v>
      </c>
      <c r="K33" s="1" t="s">
        <v>9504</v>
      </c>
      <c r="L33" s="1" t="s">
        <v>9505</v>
      </c>
      <c r="M33" s="1" t="s">
        <v>9506</v>
      </c>
    </row>
    <row r="34" spans="1:13" hidden="1" x14ac:dyDescent="0.25">
      <c r="A34">
        <v>10</v>
      </c>
      <c r="B34" s="1" t="s">
        <v>9449</v>
      </c>
      <c r="C34">
        <v>1001</v>
      </c>
      <c r="D34" s="1" t="s">
        <v>9450</v>
      </c>
      <c r="E34">
        <v>100102</v>
      </c>
      <c r="F34" s="1" t="s">
        <v>9501</v>
      </c>
      <c r="G34">
        <v>100102006</v>
      </c>
      <c r="H34">
        <v>6</v>
      </c>
      <c r="I34" s="1" t="s">
        <v>9507</v>
      </c>
      <c r="J34" s="1" t="s">
        <v>9508</v>
      </c>
      <c r="K34" s="1" t="s">
        <v>9509</v>
      </c>
      <c r="L34" s="1" t="s">
        <v>9510</v>
      </c>
      <c r="M34" s="1" t="s">
        <v>9511</v>
      </c>
    </row>
    <row r="35" spans="1:13" hidden="1" x14ac:dyDescent="0.25">
      <c r="A35">
        <v>10</v>
      </c>
      <c r="B35" s="1" t="s">
        <v>9449</v>
      </c>
      <c r="C35">
        <v>1001</v>
      </c>
      <c r="D35" s="1" t="s">
        <v>9450</v>
      </c>
      <c r="E35">
        <v>100102</v>
      </c>
      <c r="F35" s="1" t="s">
        <v>9501</v>
      </c>
      <c r="G35">
        <v>100102007</v>
      </c>
      <c r="H35">
        <v>7</v>
      </c>
      <c r="I35" s="1" t="s">
        <v>9512</v>
      </c>
      <c r="J35" s="1" t="s">
        <v>9513</v>
      </c>
      <c r="K35" s="1" t="s">
        <v>9514</v>
      </c>
      <c r="L35" s="1" t="s">
        <v>9515</v>
      </c>
      <c r="M35" s="1" t="s">
        <v>9516</v>
      </c>
    </row>
    <row r="36" spans="1:13" hidden="1" x14ac:dyDescent="0.25">
      <c r="A36">
        <v>10</v>
      </c>
      <c r="B36" s="1" t="s">
        <v>9449</v>
      </c>
      <c r="C36">
        <v>1001</v>
      </c>
      <c r="D36" s="1" t="s">
        <v>9450</v>
      </c>
      <c r="E36">
        <v>100102</v>
      </c>
      <c r="F36" s="1" t="s">
        <v>9501</v>
      </c>
      <c r="G36">
        <v>100102008</v>
      </c>
      <c r="H36">
        <v>8</v>
      </c>
      <c r="I36" s="1" t="s">
        <v>9517</v>
      </c>
      <c r="J36" s="1" t="s">
        <v>9518</v>
      </c>
      <c r="K36" s="1" t="s">
        <v>9519</v>
      </c>
      <c r="L36" s="1" t="s">
        <v>9520</v>
      </c>
      <c r="M36" s="1" t="s">
        <v>9521</v>
      </c>
    </row>
    <row r="37" spans="1:13" hidden="1" x14ac:dyDescent="0.25">
      <c r="A37">
        <v>10</v>
      </c>
      <c r="B37" s="1" t="s">
        <v>9449</v>
      </c>
      <c r="C37">
        <v>1001</v>
      </c>
      <c r="D37" s="1" t="s">
        <v>9450</v>
      </c>
      <c r="E37">
        <v>100102</v>
      </c>
      <c r="F37" s="1" t="s">
        <v>9501</v>
      </c>
      <c r="G37">
        <v>100102009</v>
      </c>
      <c r="H37">
        <v>9</v>
      </c>
      <c r="I37" s="1" t="s">
        <v>9522</v>
      </c>
      <c r="J37" s="1" t="s">
        <v>9523</v>
      </c>
      <c r="K37" s="1" t="s">
        <v>9524</v>
      </c>
      <c r="L37" s="1" t="s">
        <v>9525</v>
      </c>
      <c r="M37" s="1" t="s">
        <v>9526</v>
      </c>
    </row>
    <row r="38" spans="1:13" hidden="1" x14ac:dyDescent="0.25">
      <c r="A38">
        <v>10</v>
      </c>
      <c r="B38" s="1" t="s">
        <v>9449</v>
      </c>
      <c r="C38">
        <v>1001</v>
      </c>
      <c r="D38" s="1" t="s">
        <v>9450</v>
      </c>
      <c r="E38">
        <v>100102</v>
      </c>
      <c r="F38" s="1" t="s">
        <v>9501</v>
      </c>
      <c r="G38">
        <v>100102010</v>
      </c>
      <c r="H38">
        <v>10</v>
      </c>
      <c r="I38" s="1" t="s">
        <v>9527</v>
      </c>
      <c r="J38" s="1" t="s">
        <v>9528</v>
      </c>
      <c r="K38" s="1" t="s">
        <v>9529</v>
      </c>
      <c r="L38" s="1" t="s">
        <v>9530</v>
      </c>
      <c r="M38" s="1" t="s">
        <v>9531</v>
      </c>
    </row>
    <row r="39" spans="1:13" hidden="1"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row>
    <row r="40" spans="1:13" hidden="1"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row>
    <row r="41" spans="1:13" hidden="1"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row>
    <row r="42" spans="1:13" hidden="1"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row>
    <row r="43" spans="1:13" hidden="1" x14ac:dyDescent="0.25">
      <c r="A43">
        <v>10</v>
      </c>
      <c r="B43" s="1" t="s">
        <v>9449</v>
      </c>
      <c r="C43">
        <v>1001</v>
      </c>
      <c r="D43" s="1" t="s">
        <v>9450</v>
      </c>
      <c r="E43">
        <v>100103</v>
      </c>
      <c r="F43" s="1" t="s">
        <v>9532</v>
      </c>
      <c r="G43">
        <v>100103005</v>
      </c>
      <c r="H43">
        <v>5</v>
      </c>
      <c r="I43" s="1" t="s">
        <v>9533</v>
      </c>
      <c r="J43" s="1" t="s">
        <v>9534</v>
      </c>
      <c r="K43" s="1" t="s">
        <v>9535</v>
      </c>
      <c r="L43" s="1" t="s">
        <v>9536</v>
      </c>
      <c r="M43" s="1" t="s">
        <v>9537</v>
      </c>
    </row>
    <row r="44" spans="1:13" hidden="1" x14ac:dyDescent="0.25">
      <c r="A44">
        <v>10</v>
      </c>
      <c r="B44" s="1" t="s">
        <v>9449</v>
      </c>
      <c r="C44">
        <v>1001</v>
      </c>
      <c r="D44" s="1" t="s">
        <v>9450</v>
      </c>
      <c r="E44">
        <v>100103</v>
      </c>
      <c r="F44" s="1" t="s">
        <v>9532</v>
      </c>
      <c r="G44">
        <v>100103006</v>
      </c>
      <c r="H44">
        <v>6</v>
      </c>
      <c r="I44" s="1" t="s">
        <v>9538</v>
      </c>
      <c r="J44" s="1" t="s">
        <v>9539</v>
      </c>
      <c r="K44" s="1" t="s">
        <v>9540</v>
      </c>
      <c r="L44" s="1" t="s">
        <v>9541</v>
      </c>
      <c r="M44" s="1" t="s">
        <v>9542</v>
      </c>
    </row>
    <row r="45" spans="1:13" hidden="1" x14ac:dyDescent="0.25">
      <c r="A45">
        <v>10</v>
      </c>
      <c r="B45" s="1" t="s">
        <v>9449</v>
      </c>
      <c r="C45">
        <v>1001</v>
      </c>
      <c r="D45" s="1" t="s">
        <v>9450</v>
      </c>
      <c r="E45">
        <v>100103</v>
      </c>
      <c r="F45" s="1" t="s">
        <v>9532</v>
      </c>
      <c r="G45">
        <v>100103007</v>
      </c>
      <c r="H45">
        <v>7</v>
      </c>
      <c r="I45" s="1" t="s">
        <v>9543</v>
      </c>
      <c r="J45" s="1" t="s">
        <v>9544</v>
      </c>
      <c r="K45" s="1" t="s">
        <v>9545</v>
      </c>
      <c r="L45" s="1" t="s">
        <v>9546</v>
      </c>
      <c r="M45" s="1" t="s">
        <v>9547</v>
      </c>
    </row>
    <row r="46" spans="1:13" hidden="1" x14ac:dyDescent="0.25">
      <c r="A46">
        <v>10</v>
      </c>
      <c r="B46" s="1" t="s">
        <v>9449</v>
      </c>
      <c r="C46">
        <v>1001</v>
      </c>
      <c r="D46" s="1" t="s">
        <v>9450</v>
      </c>
      <c r="E46">
        <v>100103</v>
      </c>
      <c r="F46" s="1" t="s">
        <v>9532</v>
      </c>
      <c r="G46">
        <v>100103008</v>
      </c>
      <c r="H46">
        <v>8</v>
      </c>
      <c r="I46" s="1" t="s">
        <v>9532</v>
      </c>
      <c r="J46" s="1" t="s">
        <v>9548</v>
      </c>
      <c r="K46" s="1" t="s">
        <v>9549</v>
      </c>
      <c r="L46" s="1" t="s">
        <v>9550</v>
      </c>
      <c r="M46" s="1" t="s">
        <v>9551</v>
      </c>
    </row>
    <row r="47" spans="1:13" hidden="1" x14ac:dyDescent="0.25">
      <c r="A47">
        <v>10</v>
      </c>
      <c r="B47" s="1" t="s">
        <v>9449</v>
      </c>
      <c r="C47">
        <v>1001</v>
      </c>
      <c r="D47" s="1" t="s">
        <v>9450</v>
      </c>
      <c r="E47">
        <v>100103</v>
      </c>
      <c r="F47" s="1" t="s">
        <v>9532</v>
      </c>
      <c r="G47">
        <v>100103009</v>
      </c>
      <c r="H47">
        <v>9</v>
      </c>
      <c r="I47" s="1" t="s">
        <v>9552</v>
      </c>
      <c r="J47" s="1" t="s">
        <v>9553</v>
      </c>
      <c r="K47" s="1" t="s">
        <v>9554</v>
      </c>
      <c r="L47" s="1" t="s">
        <v>9555</v>
      </c>
      <c r="M47" s="1" t="s">
        <v>9556</v>
      </c>
    </row>
    <row r="48" spans="1:13" hidden="1"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row>
    <row r="49" spans="1:13" hidden="1"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row>
    <row r="50" spans="1:13" hidden="1"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row>
    <row r="51" spans="1:13" hidden="1"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row>
    <row r="52" spans="1:13" hidden="1"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row>
    <row r="53" spans="1:13" hidden="1"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row>
    <row r="54" spans="1:13" hidden="1"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row>
    <row r="55" spans="1:13" hidden="1"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row>
    <row r="56" spans="1:13" hidden="1"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row>
    <row r="57" spans="1:13" hidden="1" x14ac:dyDescent="0.25">
      <c r="A57">
        <v>10</v>
      </c>
      <c r="B57" s="1" t="s">
        <v>9449</v>
      </c>
      <c r="C57">
        <v>1001</v>
      </c>
      <c r="D57" s="1" t="s">
        <v>9450</v>
      </c>
      <c r="E57">
        <v>100104</v>
      </c>
      <c r="F57" s="1" t="s">
        <v>9557</v>
      </c>
      <c r="G57">
        <v>100104005</v>
      </c>
      <c r="H57">
        <v>5</v>
      </c>
      <c r="I57" s="1" t="s">
        <v>9558</v>
      </c>
      <c r="J57" s="1" t="s">
        <v>9559</v>
      </c>
      <c r="K57" s="1" t="s">
        <v>9560</v>
      </c>
      <c r="L57" s="1" t="s">
        <v>9561</v>
      </c>
      <c r="M57" s="1" t="s">
        <v>9562</v>
      </c>
    </row>
    <row r="58" spans="1:13" hidden="1" x14ac:dyDescent="0.25">
      <c r="A58">
        <v>10</v>
      </c>
      <c r="B58" s="1" t="s">
        <v>9449</v>
      </c>
      <c r="C58">
        <v>1001</v>
      </c>
      <c r="D58" s="1" t="s">
        <v>9450</v>
      </c>
      <c r="E58">
        <v>100104</v>
      </c>
      <c r="F58" s="1" t="s">
        <v>9557</v>
      </c>
      <c r="G58">
        <v>100104006</v>
      </c>
      <c r="H58">
        <v>6</v>
      </c>
      <c r="I58" s="1" t="s">
        <v>9563</v>
      </c>
      <c r="J58" s="1" t="s">
        <v>9564</v>
      </c>
      <c r="K58" s="1" t="s">
        <v>9565</v>
      </c>
      <c r="L58" s="1" t="s">
        <v>9566</v>
      </c>
      <c r="M58" s="1" t="s">
        <v>9567</v>
      </c>
    </row>
    <row r="59" spans="1:13" hidden="1" x14ac:dyDescent="0.25">
      <c r="A59">
        <v>10</v>
      </c>
      <c r="B59" s="1" t="s">
        <v>9449</v>
      </c>
      <c r="C59">
        <v>1001</v>
      </c>
      <c r="D59" s="1" t="s">
        <v>9450</v>
      </c>
      <c r="E59">
        <v>100104</v>
      </c>
      <c r="F59" s="1" t="s">
        <v>9557</v>
      </c>
      <c r="G59">
        <v>100104007</v>
      </c>
      <c r="H59">
        <v>7</v>
      </c>
      <c r="I59" s="1" t="s">
        <v>9557</v>
      </c>
      <c r="J59" s="1" t="s">
        <v>9568</v>
      </c>
      <c r="K59" s="1" t="s">
        <v>9569</v>
      </c>
      <c r="L59" s="1" t="s">
        <v>9570</v>
      </c>
      <c r="M59" s="1" t="s">
        <v>9571</v>
      </c>
    </row>
    <row r="60" spans="1:13" hidden="1"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row>
    <row r="61" spans="1:13" hidden="1"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row>
    <row r="62" spans="1:13" hidden="1"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row>
    <row r="63" spans="1:13" hidden="1"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row>
    <row r="64" spans="1:13" hidden="1" x14ac:dyDescent="0.25">
      <c r="A64">
        <v>10</v>
      </c>
      <c r="B64" s="1" t="s">
        <v>9449</v>
      </c>
      <c r="C64">
        <v>1001</v>
      </c>
      <c r="D64" s="1" t="s">
        <v>9450</v>
      </c>
      <c r="E64">
        <v>100105</v>
      </c>
      <c r="F64" s="1" t="s">
        <v>9572</v>
      </c>
      <c r="G64">
        <v>100105005</v>
      </c>
      <c r="H64">
        <v>5</v>
      </c>
      <c r="I64" s="1" t="s">
        <v>9573</v>
      </c>
      <c r="J64" s="1" t="s">
        <v>9574</v>
      </c>
      <c r="K64" s="1" t="s">
        <v>9575</v>
      </c>
      <c r="L64" s="1" t="s">
        <v>9576</v>
      </c>
      <c r="M64" s="1" t="s">
        <v>9577</v>
      </c>
    </row>
    <row r="65" spans="1:13" hidden="1" x14ac:dyDescent="0.25">
      <c r="A65">
        <v>10</v>
      </c>
      <c r="B65" s="1" t="s">
        <v>9449</v>
      </c>
      <c r="C65">
        <v>1001</v>
      </c>
      <c r="D65" s="1" t="s">
        <v>9450</v>
      </c>
      <c r="E65">
        <v>100105</v>
      </c>
      <c r="F65" s="1" t="s">
        <v>9572</v>
      </c>
      <c r="G65">
        <v>100105006</v>
      </c>
      <c r="H65">
        <v>6</v>
      </c>
      <c r="I65" s="1" t="s">
        <v>9578</v>
      </c>
      <c r="J65" s="1" t="s">
        <v>9579</v>
      </c>
      <c r="K65" s="1" t="s">
        <v>9580</v>
      </c>
      <c r="L65" s="1" t="s">
        <v>9581</v>
      </c>
      <c r="M65" s="1" t="s">
        <v>9582</v>
      </c>
    </row>
    <row r="66" spans="1:13" hidden="1" x14ac:dyDescent="0.25">
      <c r="A66">
        <v>10</v>
      </c>
      <c r="B66" s="1" t="s">
        <v>9449</v>
      </c>
      <c r="C66">
        <v>1001</v>
      </c>
      <c r="D66" s="1" t="s">
        <v>9450</v>
      </c>
      <c r="E66">
        <v>100105</v>
      </c>
      <c r="F66" s="1" t="s">
        <v>9572</v>
      </c>
      <c r="G66">
        <v>100105007</v>
      </c>
      <c r="H66">
        <v>7</v>
      </c>
      <c r="I66" s="1" t="s">
        <v>10660</v>
      </c>
      <c r="J66" s="1" t="s">
        <v>10661</v>
      </c>
      <c r="K66" s="1" t="s">
        <v>10662</v>
      </c>
      <c r="L66" s="1" t="s">
        <v>10663</v>
      </c>
      <c r="M66" s="1" t="s">
        <v>10664</v>
      </c>
    </row>
    <row r="67" spans="1:13" hidden="1"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row>
    <row r="68" spans="1:13" hidden="1"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row>
    <row r="69" spans="1:13" hidden="1"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row>
    <row r="70" spans="1:13" hidden="1"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row>
    <row r="71" spans="1:13" hidden="1"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row>
    <row r="72" spans="1:13" hidden="1"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row>
    <row r="73" spans="1:13" hidden="1"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row>
    <row r="74" spans="1:13" hidden="1" x14ac:dyDescent="0.25">
      <c r="A74">
        <v>10</v>
      </c>
      <c r="B74" s="1" t="s">
        <v>9449</v>
      </c>
      <c r="C74">
        <v>1001</v>
      </c>
      <c r="D74" s="1" t="s">
        <v>9450</v>
      </c>
      <c r="E74">
        <v>100107</v>
      </c>
      <c r="F74" s="1" t="s">
        <v>9378</v>
      </c>
      <c r="G74">
        <v>100107005</v>
      </c>
      <c r="H74">
        <v>5</v>
      </c>
      <c r="I74" s="1" t="s">
        <v>9583</v>
      </c>
      <c r="J74" s="1" t="s">
        <v>9584</v>
      </c>
      <c r="K74" s="1" t="s">
        <v>9585</v>
      </c>
      <c r="L74" s="1" t="s">
        <v>9586</v>
      </c>
      <c r="M74" s="1" t="s">
        <v>9587</v>
      </c>
    </row>
    <row r="75" spans="1:13" hidden="1" x14ac:dyDescent="0.25">
      <c r="A75">
        <v>10</v>
      </c>
      <c r="B75" s="1" t="s">
        <v>9449</v>
      </c>
      <c r="C75">
        <v>1001</v>
      </c>
      <c r="D75" s="1" t="s">
        <v>9450</v>
      </c>
      <c r="E75">
        <v>100107</v>
      </c>
      <c r="F75" s="1" t="s">
        <v>9378</v>
      </c>
      <c r="G75">
        <v>100107006</v>
      </c>
      <c r="H75">
        <v>6</v>
      </c>
      <c r="I75" s="1" t="s">
        <v>9588</v>
      </c>
      <c r="J75" s="1" t="s">
        <v>9589</v>
      </c>
      <c r="K75" s="1" t="s">
        <v>9590</v>
      </c>
      <c r="L75" s="1" t="s">
        <v>9591</v>
      </c>
      <c r="M75" s="1" t="s">
        <v>9592</v>
      </c>
    </row>
    <row r="76" spans="1:13" hidden="1" x14ac:dyDescent="0.25">
      <c r="A76">
        <v>10</v>
      </c>
      <c r="B76" s="1" t="s">
        <v>9449</v>
      </c>
      <c r="C76">
        <v>1001</v>
      </c>
      <c r="D76" s="1" t="s">
        <v>9450</v>
      </c>
      <c r="E76">
        <v>100107</v>
      </c>
      <c r="F76" s="1" t="s">
        <v>9378</v>
      </c>
      <c r="G76">
        <v>100107007</v>
      </c>
      <c r="H76">
        <v>7</v>
      </c>
      <c r="I76" s="1" t="s">
        <v>9593</v>
      </c>
      <c r="J76" s="1" t="s">
        <v>9594</v>
      </c>
      <c r="K76" s="1" t="s">
        <v>9595</v>
      </c>
      <c r="L76" s="1" t="s">
        <v>9596</v>
      </c>
      <c r="M76" s="1" t="s">
        <v>9597</v>
      </c>
    </row>
    <row r="77" spans="1:13" hidden="1" x14ac:dyDescent="0.25">
      <c r="A77">
        <v>10</v>
      </c>
      <c r="B77" s="1" t="s">
        <v>9449</v>
      </c>
      <c r="C77">
        <v>1001</v>
      </c>
      <c r="D77" s="1" t="s">
        <v>9450</v>
      </c>
      <c r="E77">
        <v>100107</v>
      </c>
      <c r="F77" s="1" t="s">
        <v>9378</v>
      </c>
      <c r="G77">
        <v>100107008</v>
      </c>
      <c r="H77">
        <v>8</v>
      </c>
      <c r="I77" s="1" t="s">
        <v>9598</v>
      </c>
      <c r="J77" s="1" t="s">
        <v>9599</v>
      </c>
      <c r="K77" s="1" t="s">
        <v>9600</v>
      </c>
      <c r="L77" s="1" t="s">
        <v>9601</v>
      </c>
      <c r="M77" s="1" t="s">
        <v>9602</v>
      </c>
    </row>
    <row r="78" spans="1:13" hidden="1" x14ac:dyDescent="0.25">
      <c r="A78">
        <v>10</v>
      </c>
      <c r="B78" s="1" t="s">
        <v>9449</v>
      </c>
      <c r="C78">
        <v>1001</v>
      </c>
      <c r="D78" s="1" t="s">
        <v>9450</v>
      </c>
      <c r="E78">
        <v>100107</v>
      </c>
      <c r="F78" s="1" t="s">
        <v>9378</v>
      </c>
      <c r="G78">
        <v>100107009</v>
      </c>
      <c r="H78">
        <v>9</v>
      </c>
      <c r="I78" s="1" t="s">
        <v>9603</v>
      </c>
      <c r="J78" s="1" t="s">
        <v>9604</v>
      </c>
      <c r="K78" s="1" t="s">
        <v>9605</v>
      </c>
      <c r="L78" s="1" t="s">
        <v>9606</v>
      </c>
      <c r="M78" s="1" t="s">
        <v>9607</v>
      </c>
    </row>
    <row r="79" spans="1:13" hidden="1" x14ac:dyDescent="0.25">
      <c r="A79">
        <v>10</v>
      </c>
      <c r="B79" s="1" t="s">
        <v>9449</v>
      </c>
      <c r="C79">
        <v>1001</v>
      </c>
      <c r="D79" s="1" t="s">
        <v>9450</v>
      </c>
      <c r="E79">
        <v>100107</v>
      </c>
      <c r="F79" s="1" t="s">
        <v>9378</v>
      </c>
      <c r="G79">
        <v>100107010</v>
      </c>
      <c r="H79">
        <v>10</v>
      </c>
      <c r="I79" s="1" t="s">
        <v>9608</v>
      </c>
      <c r="J79" s="1" t="s">
        <v>9609</v>
      </c>
      <c r="K79" s="1" t="s">
        <v>9610</v>
      </c>
      <c r="L79" s="1" t="s">
        <v>9611</v>
      </c>
      <c r="M79" s="1" t="s">
        <v>9612</v>
      </c>
    </row>
    <row r="80" spans="1:13" hidden="1" x14ac:dyDescent="0.25">
      <c r="A80">
        <v>10</v>
      </c>
      <c r="B80" s="1" t="s">
        <v>9449</v>
      </c>
      <c r="C80">
        <v>1001</v>
      </c>
      <c r="D80" s="1" t="s">
        <v>9450</v>
      </c>
      <c r="E80">
        <v>100107</v>
      </c>
      <c r="F80" s="1" t="s">
        <v>9378</v>
      </c>
      <c r="G80">
        <v>100107011</v>
      </c>
      <c r="H80">
        <v>11</v>
      </c>
      <c r="I80" s="1" t="s">
        <v>9613</v>
      </c>
      <c r="J80" s="1" t="s">
        <v>9614</v>
      </c>
      <c r="K80" s="1" t="s">
        <v>9615</v>
      </c>
      <c r="L80" s="1" t="s">
        <v>9616</v>
      </c>
      <c r="M80" s="1" t="s">
        <v>9617</v>
      </c>
    </row>
    <row r="81" spans="1:13" hidden="1" x14ac:dyDescent="0.25">
      <c r="A81">
        <v>10</v>
      </c>
      <c r="B81" s="1" t="s">
        <v>9449</v>
      </c>
      <c r="C81">
        <v>1001</v>
      </c>
      <c r="D81" s="1" t="s">
        <v>9450</v>
      </c>
      <c r="E81">
        <v>100107</v>
      </c>
      <c r="F81" s="1" t="s">
        <v>9378</v>
      </c>
      <c r="G81">
        <v>100107012</v>
      </c>
      <c r="H81">
        <v>12</v>
      </c>
      <c r="I81" s="1" t="s">
        <v>9618</v>
      </c>
      <c r="J81" s="1" t="s">
        <v>9619</v>
      </c>
      <c r="K81" s="1" t="s">
        <v>9620</v>
      </c>
      <c r="L81" s="1" t="s">
        <v>9621</v>
      </c>
      <c r="M81" s="1" t="s">
        <v>9622</v>
      </c>
    </row>
    <row r="82" spans="1:13" hidden="1" x14ac:dyDescent="0.25">
      <c r="A82">
        <v>10</v>
      </c>
      <c r="B82" s="1" t="s">
        <v>9449</v>
      </c>
      <c r="C82">
        <v>1001</v>
      </c>
      <c r="D82" s="1" t="s">
        <v>9450</v>
      </c>
      <c r="E82">
        <v>100107</v>
      </c>
      <c r="F82" s="1" t="s">
        <v>9378</v>
      </c>
      <c r="G82">
        <v>100107013</v>
      </c>
      <c r="H82">
        <v>13</v>
      </c>
      <c r="I82" s="1" t="s">
        <v>9623</v>
      </c>
      <c r="J82" s="1" t="s">
        <v>9624</v>
      </c>
      <c r="K82" s="1" t="s">
        <v>9625</v>
      </c>
      <c r="L82" s="1" t="s">
        <v>9626</v>
      </c>
      <c r="M82" s="1" t="s">
        <v>9627</v>
      </c>
    </row>
    <row r="83" spans="1:13" hidden="1" x14ac:dyDescent="0.25">
      <c r="A83">
        <v>10</v>
      </c>
      <c r="B83" s="1" t="s">
        <v>9449</v>
      </c>
      <c r="C83">
        <v>1001</v>
      </c>
      <c r="D83" s="1" t="s">
        <v>9450</v>
      </c>
      <c r="E83">
        <v>100107</v>
      </c>
      <c r="F83" s="1" t="s">
        <v>9378</v>
      </c>
      <c r="G83">
        <v>100107014</v>
      </c>
      <c r="H83">
        <v>14</v>
      </c>
      <c r="I83" s="1" t="s">
        <v>9628</v>
      </c>
      <c r="J83" s="1" t="s">
        <v>9629</v>
      </c>
      <c r="K83" s="1" t="s">
        <v>9630</v>
      </c>
      <c r="L83" s="1" t="s">
        <v>9631</v>
      </c>
      <c r="M83" s="1" t="s">
        <v>9632</v>
      </c>
    </row>
    <row r="84" spans="1:13" hidden="1"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row>
    <row r="85" spans="1:13" hidden="1"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row>
    <row r="86" spans="1:13" hidden="1"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row>
    <row r="87" spans="1:13" hidden="1"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row>
    <row r="88" spans="1:13" hidden="1"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row>
    <row r="89" spans="1:13" hidden="1" x14ac:dyDescent="0.25">
      <c r="A89">
        <v>10</v>
      </c>
      <c r="B89" s="1" t="s">
        <v>9449</v>
      </c>
      <c r="C89">
        <v>1001</v>
      </c>
      <c r="D89" s="1" t="s">
        <v>9450</v>
      </c>
      <c r="E89">
        <v>100108</v>
      </c>
      <c r="F89" s="1" t="s">
        <v>9633</v>
      </c>
      <c r="G89">
        <v>100108005</v>
      </c>
      <c r="H89">
        <v>5</v>
      </c>
      <c r="I89" s="1" t="s">
        <v>5398</v>
      </c>
      <c r="J89" s="1" t="s">
        <v>9634</v>
      </c>
      <c r="K89" s="1" t="s">
        <v>9635</v>
      </c>
      <c r="L89" s="1" t="s">
        <v>9636</v>
      </c>
      <c r="M89" s="1" t="s">
        <v>9637</v>
      </c>
    </row>
    <row r="90" spans="1:13" hidden="1" x14ac:dyDescent="0.25">
      <c r="A90">
        <v>10</v>
      </c>
      <c r="B90" s="1" t="s">
        <v>9449</v>
      </c>
      <c r="C90">
        <v>1001</v>
      </c>
      <c r="D90" s="1" t="s">
        <v>9450</v>
      </c>
      <c r="E90">
        <v>100108</v>
      </c>
      <c r="F90" s="1" t="s">
        <v>9633</v>
      </c>
      <c r="G90">
        <v>100108006</v>
      </c>
      <c r="H90">
        <v>6</v>
      </c>
      <c r="I90" s="1" t="s">
        <v>9638</v>
      </c>
      <c r="J90" s="1" t="s">
        <v>9639</v>
      </c>
      <c r="K90" s="1" t="s">
        <v>9640</v>
      </c>
      <c r="L90" s="1" t="s">
        <v>9641</v>
      </c>
      <c r="M90" s="1" t="s">
        <v>9642</v>
      </c>
    </row>
    <row r="91" spans="1:13" hidden="1" x14ac:dyDescent="0.25">
      <c r="A91">
        <v>10</v>
      </c>
      <c r="B91" s="1" t="s">
        <v>9449</v>
      </c>
      <c r="C91">
        <v>1001</v>
      </c>
      <c r="D91" s="1" t="s">
        <v>9450</v>
      </c>
      <c r="E91">
        <v>100108</v>
      </c>
      <c r="F91" s="1" t="s">
        <v>9633</v>
      </c>
      <c r="G91">
        <v>100108007</v>
      </c>
      <c r="H91">
        <v>7</v>
      </c>
      <c r="I91" s="1" t="s">
        <v>9643</v>
      </c>
      <c r="J91" s="1" t="s">
        <v>9644</v>
      </c>
      <c r="K91" s="1" t="s">
        <v>9645</v>
      </c>
      <c r="L91" s="1" t="s">
        <v>9646</v>
      </c>
      <c r="M91" s="1" t="s">
        <v>9647</v>
      </c>
    </row>
    <row r="92" spans="1:13" hidden="1" x14ac:dyDescent="0.25">
      <c r="A92">
        <v>10</v>
      </c>
      <c r="B92" s="1" t="s">
        <v>9449</v>
      </c>
      <c r="C92">
        <v>1001</v>
      </c>
      <c r="D92" s="1" t="s">
        <v>9450</v>
      </c>
      <c r="E92">
        <v>100108</v>
      </c>
      <c r="F92" s="1" t="s">
        <v>9633</v>
      </c>
      <c r="G92">
        <v>100108008</v>
      </c>
      <c r="H92">
        <v>8</v>
      </c>
      <c r="I92" s="1" t="s">
        <v>9648</v>
      </c>
      <c r="J92" s="1" t="s">
        <v>9649</v>
      </c>
      <c r="K92" s="1" t="s">
        <v>9650</v>
      </c>
      <c r="L92" s="1" t="s">
        <v>9651</v>
      </c>
      <c r="M92" s="1" t="s">
        <v>9652</v>
      </c>
    </row>
    <row r="93" spans="1:13" hidden="1" x14ac:dyDescent="0.25">
      <c r="A93">
        <v>10</v>
      </c>
      <c r="B93" s="1" t="s">
        <v>9449</v>
      </c>
      <c r="C93">
        <v>1001</v>
      </c>
      <c r="D93" s="1" t="s">
        <v>9450</v>
      </c>
      <c r="E93">
        <v>100108</v>
      </c>
      <c r="F93" s="1" t="s">
        <v>9633</v>
      </c>
      <c r="G93">
        <v>100108009</v>
      </c>
      <c r="H93">
        <v>9</v>
      </c>
      <c r="I93" s="1" t="s">
        <v>9653</v>
      </c>
      <c r="J93" s="1" t="s">
        <v>9654</v>
      </c>
      <c r="K93" s="1" t="s">
        <v>9655</v>
      </c>
      <c r="L93" s="1" t="s">
        <v>9656</v>
      </c>
      <c r="M93" s="1" t="s">
        <v>9657</v>
      </c>
    </row>
    <row r="94" spans="1:13" hidden="1" x14ac:dyDescent="0.25">
      <c r="A94">
        <v>10</v>
      </c>
      <c r="B94" s="1" t="s">
        <v>9449</v>
      </c>
      <c r="C94">
        <v>1001</v>
      </c>
      <c r="D94" s="1" t="s">
        <v>9450</v>
      </c>
      <c r="E94">
        <v>100108</v>
      </c>
      <c r="F94" s="1" t="s">
        <v>9633</v>
      </c>
      <c r="G94">
        <v>100108010</v>
      </c>
      <c r="H94">
        <v>10</v>
      </c>
      <c r="I94" s="1" t="s">
        <v>9658</v>
      </c>
      <c r="J94" s="1" t="s">
        <v>9659</v>
      </c>
      <c r="K94" s="1" t="s">
        <v>9660</v>
      </c>
      <c r="L94" s="1" t="s">
        <v>9661</v>
      </c>
      <c r="M94" s="1" t="s">
        <v>9662</v>
      </c>
    </row>
    <row r="95" spans="1:13" hidden="1" x14ac:dyDescent="0.25">
      <c r="A95">
        <v>10</v>
      </c>
      <c r="B95" s="1" t="s">
        <v>9449</v>
      </c>
      <c r="C95">
        <v>1001</v>
      </c>
      <c r="D95" s="1" t="s">
        <v>9450</v>
      </c>
      <c r="E95">
        <v>100108</v>
      </c>
      <c r="F95" s="1" t="s">
        <v>9633</v>
      </c>
      <c r="G95">
        <v>100108011</v>
      </c>
      <c r="H95">
        <v>11</v>
      </c>
      <c r="I95" s="1" t="s">
        <v>9663</v>
      </c>
      <c r="J95" s="1" t="s">
        <v>9664</v>
      </c>
      <c r="K95" s="1" t="s">
        <v>9665</v>
      </c>
      <c r="L95" s="1" t="s">
        <v>9666</v>
      </c>
      <c r="M95" s="1" t="s">
        <v>9667</v>
      </c>
    </row>
    <row r="96" spans="1:13" hidden="1"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row>
    <row r="97" spans="1:13" hidden="1"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row>
    <row r="98" spans="1:13" hidden="1"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row>
    <row r="99" spans="1:13" hidden="1"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row>
    <row r="100" spans="1:13" hidden="1"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row>
    <row r="101" spans="1:13" hidden="1"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row>
    <row r="102" spans="1:13" hidden="1"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row>
    <row r="103" spans="1:13" hidden="1"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row>
    <row r="104" spans="1:13" hidden="1"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row>
    <row r="105" spans="1:13" hidden="1"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row>
    <row r="106" spans="1:13" hidden="1"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row>
    <row r="107" spans="1:13" hidden="1"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row>
    <row r="108" spans="1:13" hidden="1"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row>
    <row r="109" spans="1:13" hidden="1"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row>
    <row r="110" spans="1:13" hidden="1"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row>
    <row r="111" spans="1:13" hidden="1"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row>
    <row r="112" spans="1:13" hidden="1"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row>
    <row r="113" spans="1:13" hidden="1"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row>
    <row r="114" spans="1:13" hidden="1"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row>
    <row r="115" spans="1:13" hidden="1"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row>
    <row r="116" spans="1:13" hidden="1"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row>
    <row r="117" spans="1:13" hidden="1"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row>
    <row r="118" spans="1:13" hidden="1"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row>
    <row r="119" spans="1:13" hidden="1"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row>
    <row r="120" spans="1:13" hidden="1"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row>
    <row r="121" spans="1:13" hidden="1"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row>
    <row r="122" spans="1:13" hidden="1"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row>
    <row r="123" spans="1:13" hidden="1"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row>
    <row r="124" spans="1:13" hidden="1"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row>
    <row r="125" spans="1:13" hidden="1"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row>
    <row r="126" spans="1:13" hidden="1"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row>
    <row r="127" spans="1:13" hidden="1"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row>
    <row r="128" spans="1:13" hidden="1"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row>
    <row r="129" spans="1:13" hidden="1"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row>
    <row r="130" spans="1:13" hidden="1"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row>
    <row r="131" spans="1:13" hidden="1"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row>
    <row r="132" spans="1:13" hidden="1"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row>
    <row r="133" spans="1:13" hidden="1"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row>
    <row r="134" spans="1:13" hidden="1"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row>
    <row r="135" spans="1:13" hidden="1"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row>
    <row r="136" spans="1:13" hidden="1"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row>
    <row r="137" spans="1:13" hidden="1"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row>
    <row r="138" spans="1:13" hidden="1"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row>
    <row r="139" spans="1:13" hidden="1"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row>
    <row r="140" spans="1:13" hidden="1"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row>
    <row r="141" spans="1:13" hidden="1"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row>
    <row r="142" spans="1:13" hidden="1"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row>
    <row r="143" spans="1:13" hidden="1"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row>
    <row r="144" spans="1:13" hidden="1"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row>
    <row r="145" spans="1:13" hidden="1"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row>
    <row r="146" spans="1:13" hidden="1"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row>
    <row r="147" spans="1:13" hidden="1"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row>
    <row r="148" spans="1:13" hidden="1"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row>
    <row r="149" spans="1:13" hidden="1"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row>
    <row r="150" spans="1:13" hidden="1"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row>
    <row r="151" spans="1:13" hidden="1"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row>
    <row r="152" spans="1:13" hidden="1"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row>
    <row r="153" spans="1:13" hidden="1"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row>
    <row r="154" spans="1:13" hidden="1"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row>
    <row r="155" spans="1:13" hidden="1"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row>
    <row r="156" spans="1:13" hidden="1"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row>
    <row r="157" spans="1:13" hidden="1"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row>
    <row r="158" spans="1:13" hidden="1"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row>
    <row r="159" spans="1:13" hidden="1"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row>
    <row r="160" spans="1:13" hidden="1"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row>
    <row r="161" spans="1:13" hidden="1"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row>
    <row r="162" spans="1:13" hidden="1"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row>
    <row r="163" spans="1:13" hidden="1"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row>
    <row r="164" spans="1:13" hidden="1"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row>
    <row r="165" spans="1:13" hidden="1"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row>
    <row r="166" spans="1:13" hidden="1"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row>
    <row r="167" spans="1:13" hidden="1"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row>
    <row r="168" spans="1:13" hidden="1"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row>
    <row r="169" spans="1:13" hidden="1" x14ac:dyDescent="0.25">
      <c r="A169">
        <v>10</v>
      </c>
      <c r="B169" s="1" t="s">
        <v>9449</v>
      </c>
      <c r="C169">
        <v>1001</v>
      </c>
      <c r="D169" s="1" t="s">
        <v>9450</v>
      </c>
      <c r="E169">
        <v>100112</v>
      </c>
      <c r="F169" s="1" t="s">
        <v>9725</v>
      </c>
      <c r="G169">
        <v>100112054</v>
      </c>
      <c r="H169">
        <v>54</v>
      </c>
      <c r="I169" s="1" t="s">
        <v>10665</v>
      </c>
      <c r="J169" s="1" t="s">
        <v>10666</v>
      </c>
      <c r="K169" s="1" t="s">
        <v>10667</v>
      </c>
      <c r="L169" s="1" t="s">
        <v>10668</v>
      </c>
      <c r="M169" s="1" t="s">
        <v>10669</v>
      </c>
    </row>
    <row r="170" spans="1:13" hidden="1"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row>
    <row r="171" spans="1:13" hidden="1"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row>
    <row r="172" spans="1:13" hidden="1"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row>
    <row r="173" spans="1:13" hidden="1"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row>
    <row r="174" spans="1:13" hidden="1"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row>
    <row r="175" spans="1:13" hidden="1"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row>
    <row r="176" spans="1:13" hidden="1"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row>
    <row r="177" spans="1:13" hidden="1"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row>
    <row r="178" spans="1:13" hidden="1"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row>
    <row r="179" spans="1:13" hidden="1"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row>
    <row r="180" spans="1:13" hidden="1"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row>
    <row r="181" spans="1:13" hidden="1"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row>
    <row r="182" spans="1:13" hidden="1"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row>
    <row r="183" spans="1:13" hidden="1"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row>
    <row r="184" spans="1:13" hidden="1"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row>
    <row r="185" spans="1:13" hidden="1"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row>
    <row r="186" spans="1:13" hidden="1"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row>
    <row r="187" spans="1:13" hidden="1"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row>
    <row r="188" spans="1:13" hidden="1"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row>
    <row r="189" spans="1:13" hidden="1"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row>
    <row r="190" spans="1:13" hidden="1"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row>
    <row r="191" spans="1:13" hidden="1"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row>
    <row r="192" spans="1:13" hidden="1"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row>
    <row r="193" spans="1:13" hidden="1"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row>
    <row r="194" spans="1:13" hidden="1"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row>
    <row r="195" spans="1:13" hidden="1"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row>
    <row r="196" spans="1:13" hidden="1"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row>
    <row r="197" spans="1:13" hidden="1"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row>
    <row r="198" spans="1:13" hidden="1"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row>
    <row r="199" spans="1:13" hidden="1"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row>
    <row r="200" spans="1:13" hidden="1"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row>
    <row r="201" spans="1:13" hidden="1"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row>
    <row r="202" spans="1:13" hidden="1"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row>
    <row r="203" spans="1:13" hidden="1"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row>
    <row r="204" spans="1:13" hidden="1"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row>
    <row r="205" spans="1:13" hidden="1"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row>
    <row r="206" spans="1:13" hidden="1"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row>
    <row r="207" spans="1:13" hidden="1"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row>
    <row r="208" spans="1:13" hidden="1"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row>
    <row r="209" spans="1:13" hidden="1"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row>
    <row r="210" spans="1:13" hidden="1"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row>
    <row r="211" spans="1:13" hidden="1"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row>
    <row r="212" spans="1:13" hidden="1"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row>
    <row r="213" spans="1:13" x14ac:dyDescent="0.25">
      <c r="A213">
        <v>27</v>
      </c>
      <c r="B213" s="1" t="s">
        <v>10384</v>
      </c>
      <c r="C213">
        <v>2701</v>
      </c>
      <c r="D213" s="1" t="s">
        <v>13455</v>
      </c>
      <c r="E213">
        <v>270101</v>
      </c>
      <c r="F213" s="1" t="s">
        <v>10415</v>
      </c>
      <c r="G213">
        <v>270101001</v>
      </c>
      <c r="H213">
        <v>1</v>
      </c>
      <c r="I213" s="1" t="s">
        <v>13456</v>
      </c>
      <c r="J213" s="1" t="s">
        <v>13457</v>
      </c>
      <c r="K213" s="1" t="s">
        <v>13677</v>
      </c>
      <c r="L213" s="1" t="s">
        <v>13458</v>
      </c>
      <c r="M213" s="1" t="s">
        <v>13678</v>
      </c>
    </row>
    <row r="214" spans="1:13" x14ac:dyDescent="0.25">
      <c r="A214">
        <v>27</v>
      </c>
      <c r="B214" s="1" t="s">
        <v>10384</v>
      </c>
      <c r="C214">
        <v>2701</v>
      </c>
      <c r="D214" s="1" t="s">
        <v>13455</v>
      </c>
      <c r="E214">
        <v>270102</v>
      </c>
      <c r="F214" s="1" t="s">
        <v>13459</v>
      </c>
      <c r="G214">
        <v>270102001</v>
      </c>
      <c r="H214">
        <v>1</v>
      </c>
      <c r="I214" s="1" t="s">
        <v>10392</v>
      </c>
      <c r="J214" s="1" t="s">
        <v>13460</v>
      </c>
      <c r="K214" s="1" t="s">
        <v>13679</v>
      </c>
      <c r="L214" s="1" t="s">
        <v>13461</v>
      </c>
      <c r="M214" s="1" t="s">
        <v>13680</v>
      </c>
    </row>
    <row r="215" spans="1:13" x14ac:dyDescent="0.25">
      <c r="A215">
        <v>27</v>
      </c>
      <c r="B215" s="1" t="s">
        <v>10384</v>
      </c>
      <c r="C215">
        <v>2701</v>
      </c>
      <c r="D215" s="1" t="s">
        <v>13455</v>
      </c>
      <c r="E215">
        <v>270102</v>
      </c>
      <c r="F215" s="1" t="s">
        <v>13459</v>
      </c>
      <c r="G215">
        <v>270102002</v>
      </c>
      <c r="H215">
        <v>2</v>
      </c>
      <c r="I215" s="1" t="s">
        <v>10393</v>
      </c>
      <c r="J215" s="1" t="s">
        <v>13462</v>
      </c>
      <c r="K215" s="1" t="s">
        <v>13681</v>
      </c>
      <c r="L215" s="1" t="s">
        <v>13463</v>
      </c>
      <c r="M215" s="1" t="s">
        <v>13682</v>
      </c>
    </row>
    <row r="216" spans="1:13" x14ac:dyDescent="0.25">
      <c r="A216">
        <v>27</v>
      </c>
      <c r="B216" s="1" t="s">
        <v>10384</v>
      </c>
      <c r="C216">
        <v>2701</v>
      </c>
      <c r="D216" s="1" t="s">
        <v>13455</v>
      </c>
      <c r="E216">
        <v>270102</v>
      </c>
      <c r="F216" s="1" t="s">
        <v>13459</v>
      </c>
      <c r="G216">
        <v>270102003</v>
      </c>
      <c r="H216">
        <v>3</v>
      </c>
      <c r="I216" s="1" t="s">
        <v>10394</v>
      </c>
      <c r="J216" s="1" t="s">
        <v>13464</v>
      </c>
      <c r="K216" s="1" t="s">
        <v>13683</v>
      </c>
      <c r="L216" s="1" t="s">
        <v>13465</v>
      </c>
      <c r="M216" s="1" t="s">
        <v>13684</v>
      </c>
    </row>
    <row r="217" spans="1:13" x14ac:dyDescent="0.25">
      <c r="A217">
        <v>27</v>
      </c>
      <c r="B217" s="1" t="s">
        <v>10384</v>
      </c>
      <c r="C217">
        <v>2701</v>
      </c>
      <c r="D217" s="1" t="s">
        <v>13455</v>
      </c>
      <c r="E217">
        <v>270102</v>
      </c>
      <c r="F217" s="1" t="s">
        <v>13459</v>
      </c>
      <c r="G217">
        <v>270102004</v>
      </c>
      <c r="H217">
        <v>4</v>
      </c>
      <c r="I217" s="1" t="s">
        <v>10395</v>
      </c>
      <c r="J217" s="1" t="s">
        <v>13466</v>
      </c>
      <c r="K217" s="1" t="s">
        <v>13685</v>
      </c>
      <c r="L217" s="1" t="s">
        <v>13467</v>
      </c>
      <c r="M217" s="1" t="s">
        <v>13686</v>
      </c>
    </row>
    <row r="218" spans="1:13" x14ac:dyDescent="0.25">
      <c r="A218">
        <v>27</v>
      </c>
      <c r="B218" s="1" t="s">
        <v>10384</v>
      </c>
      <c r="C218">
        <v>2701</v>
      </c>
      <c r="D218" s="1" t="s">
        <v>13455</v>
      </c>
      <c r="E218">
        <v>270102</v>
      </c>
      <c r="F218" s="1" t="s">
        <v>13459</v>
      </c>
      <c r="G218">
        <v>270102005</v>
      </c>
      <c r="H218">
        <v>5</v>
      </c>
      <c r="I218" s="1" t="s">
        <v>10396</v>
      </c>
      <c r="J218" s="1" t="s">
        <v>13468</v>
      </c>
      <c r="K218" s="1" t="s">
        <v>13687</v>
      </c>
      <c r="L218" s="1" t="s">
        <v>13469</v>
      </c>
      <c r="M218" s="1" t="s">
        <v>13688</v>
      </c>
    </row>
    <row r="219" spans="1:13" x14ac:dyDescent="0.25">
      <c r="A219">
        <v>27</v>
      </c>
      <c r="B219" s="1" t="s">
        <v>10384</v>
      </c>
      <c r="C219">
        <v>2701</v>
      </c>
      <c r="D219" s="1" t="s">
        <v>13455</v>
      </c>
      <c r="E219">
        <v>270102</v>
      </c>
      <c r="F219" s="1" t="s">
        <v>13459</v>
      </c>
      <c r="G219">
        <v>270102006</v>
      </c>
      <c r="H219">
        <v>6</v>
      </c>
      <c r="I219" s="1" t="s">
        <v>10397</v>
      </c>
      <c r="J219" s="1" t="s">
        <v>13470</v>
      </c>
      <c r="K219" s="1" t="s">
        <v>13689</v>
      </c>
      <c r="L219" s="1" t="s">
        <v>13471</v>
      </c>
      <c r="M219" s="1" t="s">
        <v>13690</v>
      </c>
    </row>
    <row r="220" spans="1:13" x14ac:dyDescent="0.25">
      <c r="A220">
        <v>27</v>
      </c>
      <c r="B220" s="1" t="s">
        <v>10384</v>
      </c>
      <c r="C220">
        <v>2701</v>
      </c>
      <c r="D220" s="1" t="s">
        <v>13455</v>
      </c>
      <c r="E220">
        <v>270102</v>
      </c>
      <c r="F220" s="1" t="s">
        <v>13459</v>
      </c>
      <c r="G220">
        <v>270102007</v>
      </c>
      <c r="H220">
        <v>7</v>
      </c>
      <c r="I220" s="1" t="s">
        <v>10398</v>
      </c>
      <c r="J220" s="1" t="s">
        <v>13472</v>
      </c>
      <c r="K220" s="1" t="s">
        <v>13691</v>
      </c>
      <c r="L220" s="1" t="s">
        <v>13473</v>
      </c>
      <c r="M220" s="1" t="s">
        <v>13692</v>
      </c>
    </row>
    <row r="221" spans="1:13" x14ac:dyDescent="0.25">
      <c r="A221">
        <v>27</v>
      </c>
      <c r="B221" s="1" t="s">
        <v>10384</v>
      </c>
      <c r="C221">
        <v>2701</v>
      </c>
      <c r="D221" s="1" t="s">
        <v>13455</v>
      </c>
      <c r="E221">
        <v>270102</v>
      </c>
      <c r="F221" s="1" t="s">
        <v>13459</v>
      </c>
      <c r="G221">
        <v>270102008</v>
      </c>
      <c r="H221">
        <v>8</v>
      </c>
      <c r="I221" s="1" t="s">
        <v>10399</v>
      </c>
      <c r="J221" s="1" t="s">
        <v>13474</v>
      </c>
      <c r="K221" s="1" t="s">
        <v>13693</v>
      </c>
      <c r="L221" s="1" t="s">
        <v>13475</v>
      </c>
      <c r="M221" s="1" t="s">
        <v>13694</v>
      </c>
    </row>
    <row r="222" spans="1:13" x14ac:dyDescent="0.25">
      <c r="A222">
        <v>27</v>
      </c>
      <c r="B222" s="1" t="s">
        <v>10384</v>
      </c>
      <c r="C222">
        <v>2701</v>
      </c>
      <c r="D222" s="1" t="s">
        <v>13455</v>
      </c>
      <c r="E222">
        <v>270102</v>
      </c>
      <c r="F222" s="1" t="s">
        <v>13459</v>
      </c>
      <c r="G222">
        <v>270102009</v>
      </c>
      <c r="H222">
        <v>9</v>
      </c>
      <c r="I222" s="1" t="s">
        <v>10400</v>
      </c>
      <c r="J222" s="1" t="s">
        <v>13476</v>
      </c>
      <c r="K222" s="1" t="s">
        <v>13695</v>
      </c>
      <c r="L222" s="1" t="s">
        <v>13477</v>
      </c>
      <c r="M222" s="1" t="s">
        <v>13696</v>
      </c>
    </row>
    <row r="223" spans="1:13" x14ac:dyDescent="0.25">
      <c r="A223">
        <v>27</v>
      </c>
      <c r="B223" s="1" t="s">
        <v>10384</v>
      </c>
      <c r="C223">
        <v>2701</v>
      </c>
      <c r="D223" s="1" t="s">
        <v>13455</v>
      </c>
      <c r="E223">
        <v>270102</v>
      </c>
      <c r="F223" s="1" t="s">
        <v>13459</v>
      </c>
      <c r="G223">
        <v>270102010</v>
      </c>
      <c r="H223">
        <v>10</v>
      </c>
      <c r="I223" s="1" t="s">
        <v>10401</v>
      </c>
      <c r="J223" s="1" t="s">
        <v>13478</v>
      </c>
      <c r="K223" s="1" t="s">
        <v>13697</v>
      </c>
      <c r="L223" s="1" t="s">
        <v>13479</v>
      </c>
      <c r="M223" s="1" t="s">
        <v>13698</v>
      </c>
    </row>
    <row r="224" spans="1:13" x14ac:dyDescent="0.25">
      <c r="A224">
        <v>27</v>
      </c>
      <c r="B224" s="1" t="s">
        <v>10384</v>
      </c>
      <c r="C224">
        <v>2701</v>
      </c>
      <c r="D224" s="1" t="s">
        <v>13455</v>
      </c>
      <c r="E224">
        <v>270102</v>
      </c>
      <c r="F224" s="1" t="s">
        <v>13459</v>
      </c>
      <c r="G224">
        <v>270102011</v>
      </c>
      <c r="H224">
        <v>11</v>
      </c>
      <c r="I224" s="1" t="s">
        <v>10402</v>
      </c>
      <c r="J224" s="1" t="s">
        <v>13480</v>
      </c>
      <c r="K224" s="1" t="s">
        <v>13699</v>
      </c>
      <c r="L224" s="1" t="s">
        <v>13481</v>
      </c>
      <c r="M224" s="1" t="s">
        <v>13700</v>
      </c>
    </row>
    <row r="225" spans="1:13" x14ac:dyDescent="0.25">
      <c r="A225">
        <v>27</v>
      </c>
      <c r="B225" s="1" t="s">
        <v>10384</v>
      </c>
      <c r="C225">
        <v>2701</v>
      </c>
      <c r="D225" s="1" t="s">
        <v>13455</v>
      </c>
      <c r="E225">
        <v>270102</v>
      </c>
      <c r="F225" s="1" t="s">
        <v>13459</v>
      </c>
      <c r="G225">
        <v>270102012</v>
      </c>
      <c r="H225">
        <v>12</v>
      </c>
      <c r="I225" s="1" t="s">
        <v>10403</v>
      </c>
      <c r="J225" s="1" t="s">
        <v>13482</v>
      </c>
      <c r="K225" s="1" t="s">
        <v>13701</v>
      </c>
      <c r="L225" s="1" t="s">
        <v>13483</v>
      </c>
      <c r="M225" s="1" t="s">
        <v>13702</v>
      </c>
    </row>
    <row r="226" spans="1:13" x14ac:dyDescent="0.25">
      <c r="A226">
        <v>27</v>
      </c>
      <c r="B226" s="1" t="s">
        <v>10384</v>
      </c>
      <c r="C226">
        <v>2701</v>
      </c>
      <c r="D226" s="1" t="s">
        <v>13455</v>
      </c>
      <c r="E226">
        <v>270102</v>
      </c>
      <c r="F226" s="1" t="s">
        <v>13459</v>
      </c>
      <c r="G226">
        <v>270102013</v>
      </c>
      <c r="H226">
        <v>13</v>
      </c>
      <c r="I226" s="1" t="s">
        <v>10404</v>
      </c>
      <c r="J226" s="1" t="s">
        <v>13484</v>
      </c>
      <c r="K226" s="1" t="s">
        <v>13703</v>
      </c>
      <c r="L226" s="1" t="s">
        <v>13485</v>
      </c>
      <c r="M226" s="1" t="s">
        <v>13704</v>
      </c>
    </row>
    <row r="227" spans="1:13" x14ac:dyDescent="0.25">
      <c r="A227">
        <v>27</v>
      </c>
      <c r="B227" s="1" t="s">
        <v>10384</v>
      </c>
      <c r="C227">
        <v>2701</v>
      </c>
      <c r="D227" s="1" t="s">
        <v>13455</v>
      </c>
      <c r="E227">
        <v>270102</v>
      </c>
      <c r="F227" s="1" t="s">
        <v>13459</v>
      </c>
      <c r="G227">
        <v>270102014</v>
      </c>
      <c r="H227">
        <v>14</v>
      </c>
      <c r="I227" s="1" t="s">
        <v>10405</v>
      </c>
      <c r="J227" s="1" t="s">
        <v>13486</v>
      </c>
      <c r="K227" s="1" t="s">
        <v>13705</v>
      </c>
      <c r="L227" s="1" t="s">
        <v>13487</v>
      </c>
      <c r="M227" s="1" t="s">
        <v>13706</v>
      </c>
    </row>
    <row r="228" spans="1:13" x14ac:dyDescent="0.25">
      <c r="A228">
        <v>27</v>
      </c>
      <c r="B228" s="1" t="s">
        <v>10384</v>
      </c>
      <c r="C228">
        <v>2701</v>
      </c>
      <c r="D228" s="1" t="s">
        <v>13455</v>
      </c>
      <c r="E228">
        <v>270102</v>
      </c>
      <c r="F228" s="1" t="s">
        <v>13459</v>
      </c>
      <c r="G228">
        <v>270102015</v>
      </c>
      <c r="H228">
        <v>15</v>
      </c>
      <c r="I228" s="1" t="s">
        <v>10406</v>
      </c>
      <c r="J228" s="1" t="s">
        <v>13488</v>
      </c>
      <c r="K228" s="1" t="s">
        <v>13707</v>
      </c>
      <c r="L228" s="1" t="s">
        <v>13489</v>
      </c>
      <c r="M228" s="1" t="s">
        <v>13708</v>
      </c>
    </row>
    <row r="229" spans="1:13" x14ac:dyDescent="0.25">
      <c r="A229">
        <v>27</v>
      </c>
      <c r="B229" s="1" t="s">
        <v>10384</v>
      </c>
      <c r="C229">
        <v>2701</v>
      </c>
      <c r="D229" s="1" t="s">
        <v>13455</v>
      </c>
      <c r="E229">
        <v>270102</v>
      </c>
      <c r="F229" s="1" t="s">
        <v>13459</v>
      </c>
      <c r="G229">
        <v>270102016</v>
      </c>
      <c r="H229">
        <v>16</v>
      </c>
      <c r="I229" s="1" t="s">
        <v>10407</v>
      </c>
      <c r="J229" s="1" t="s">
        <v>13490</v>
      </c>
      <c r="K229" s="1" t="s">
        <v>13709</v>
      </c>
      <c r="L229" s="1" t="s">
        <v>13491</v>
      </c>
      <c r="M229" s="1" t="s">
        <v>13710</v>
      </c>
    </row>
    <row r="230" spans="1:13" x14ac:dyDescent="0.25">
      <c r="A230">
        <v>27</v>
      </c>
      <c r="B230" s="1" t="s">
        <v>10384</v>
      </c>
      <c r="C230">
        <v>2701</v>
      </c>
      <c r="D230" s="1" t="s">
        <v>13455</v>
      </c>
      <c r="E230">
        <v>270102</v>
      </c>
      <c r="F230" s="1" t="s">
        <v>13459</v>
      </c>
      <c r="G230">
        <v>270102017</v>
      </c>
      <c r="H230">
        <v>17</v>
      </c>
      <c r="I230" s="1" t="s">
        <v>10408</v>
      </c>
      <c r="J230" s="1" t="s">
        <v>13492</v>
      </c>
      <c r="K230" s="1" t="s">
        <v>13711</v>
      </c>
      <c r="L230" s="1" t="s">
        <v>13493</v>
      </c>
      <c r="M230" s="1" t="s">
        <v>13712</v>
      </c>
    </row>
    <row r="231" spans="1:13" x14ac:dyDescent="0.25">
      <c r="A231">
        <v>27</v>
      </c>
      <c r="B231" s="1" t="s">
        <v>10384</v>
      </c>
      <c r="C231">
        <v>2701</v>
      </c>
      <c r="D231" s="1" t="s">
        <v>13455</v>
      </c>
      <c r="E231">
        <v>270102</v>
      </c>
      <c r="F231" s="1" t="s">
        <v>13459</v>
      </c>
      <c r="G231">
        <v>270102018</v>
      </c>
      <c r="H231">
        <v>18</v>
      </c>
      <c r="I231" s="1" t="s">
        <v>10409</v>
      </c>
      <c r="J231" s="1" t="s">
        <v>13494</v>
      </c>
      <c r="K231" s="1" t="s">
        <v>13713</v>
      </c>
      <c r="L231" s="1" t="s">
        <v>13495</v>
      </c>
      <c r="M231" s="1" t="s">
        <v>13714</v>
      </c>
    </row>
    <row r="232" spans="1:13" x14ac:dyDescent="0.25">
      <c r="A232">
        <v>27</v>
      </c>
      <c r="B232" s="1" t="s">
        <v>10384</v>
      </c>
      <c r="C232">
        <v>2701</v>
      </c>
      <c r="D232" s="1" t="s">
        <v>13455</v>
      </c>
      <c r="E232">
        <v>270103</v>
      </c>
      <c r="F232" s="1" t="s">
        <v>13496</v>
      </c>
      <c r="G232">
        <v>270103001</v>
      </c>
      <c r="H232">
        <v>1</v>
      </c>
      <c r="I232" s="1" t="s">
        <v>10386</v>
      </c>
      <c r="J232" s="1" t="s">
        <v>13497</v>
      </c>
      <c r="K232" s="1" t="s">
        <v>13715</v>
      </c>
      <c r="L232" s="1" t="s">
        <v>13498</v>
      </c>
      <c r="M232" s="1" t="s">
        <v>13716</v>
      </c>
    </row>
    <row r="233" spans="1:13" x14ac:dyDescent="0.25">
      <c r="A233">
        <v>27</v>
      </c>
      <c r="B233" s="1" t="s">
        <v>10384</v>
      </c>
      <c r="C233">
        <v>2701</v>
      </c>
      <c r="D233" s="1" t="s">
        <v>13455</v>
      </c>
      <c r="E233">
        <v>270103</v>
      </c>
      <c r="F233" s="1" t="s">
        <v>13496</v>
      </c>
      <c r="G233">
        <v>270103002</v>
      </c>
      <c r="H233">
        <v>2</v>
      </c>
      <c r="I233" s="1" t="s">
        <v>10387</v>
      </c>
      <c r="J233" s="1" t="s">
        <v>13499</v>
      </c>
      <c r="K233" s="1" t="s">
        <v>13717</v>
      </c>
      <c r="L233" s="1" t="s">
        <v>13500</v>
      </c>
      <c r="M233" s="1" t="s">
        <v>13718</v>
      </c>
    </row>
    <row r="234" spans="1:13" x14ac:dyDescent="0.25">
      <c r="A234">
        <v>27</v>
      </c>
      <c r="B234" s="1" t="s">
        <v>10384</v>
      </c>
      <c r="C234">
        <v>2701</v>
      </c>
      <c r="D234" s="1" t="s">
        <v>13455</v>
      </c>
      <c r="E234">
        <v>270103</v>
      </c>
      <c r="F234" s="1" t="s">
        <v>13496</v>
      </c>
      <c r="G234">
        <v>270103003</v>
      </c>
      <c r="H234">
        <v>3</v>
      </c>
      <c r="I234" s="1" t="s">
        <v>10388</v>
      </c>
      <c r="J234" s="1" t="s">
        <v>13501</v>
      </c>
      <c r="K234" s="1" t="s">
        <v>13719</v>
      </c>
      <c r="L234" s="1" t="s">
        <v>13502</v>
      </c>
      <c r="M234" s="1" t="s">
        <v>13720</v>
      </c>
    </row>
    <row r="235" spans="1:13" x14ac:dyDescent="0.25">
      <c r="A235">
        <v>27</v>
      </c>
      <c r="B235" s="1" t="s">
        <v>10384</v>
      </c>
      <c r="C235">
        <v>2701</v>
      </c>
      <c r="D235" s="1" t="s">
        <v>13455</v>
      </c>
      <c r="E235">
        <v>270103</v>
      </c>
      <c r="F235" s="1" t="s">
        <v>13496</v>
      </c>
      <c r="G235">
        <v>270103004</v>
      </c>
      <c r="H235">
        <v>4</v>
      </c>
      <c r="I235" s="1" t="s">
        <v>10389</v>
      </c>
      <c r="J235" s="1" t="s">
        <v>13503</v>
      </c>
      <c r="K235" s="1" t="s">
        <v>13721</v>
      </c>
      <c r="L235" s="1" t="s">
        <v>13504</v>
      </c>
      <c r="M235" s="1" t="s">
        <v>13722</v>
      </c>
    </row>
    <row r="236" spans="1:13" x14ac:dyDescent="0.25">
      <c r="A236">
        <v>27</v>
      </c>
      <c r="B236" s="1" t="s">
        <v>10384</v>
      </c>
      <c r="C236">
        <v>2701</v>
      </c>
      <c r="D236" s="1" t="s">
        <v>13455</v>
      </c>
      <c r="E236">
        <v>270103</v>
      </c>
      <c r="F236" s="1" t="s">
        <v>13496</v>
      </c>
      <c r="G236">
        <v>270103005</v>
      </c>
      <c r="H236">
        <v>5</v>
      </c>
      <c r="I236" s="1" t="s">
        <v>10390</v>
      </c>
      <c r="J236" s="1" t="s">
        <v>13505</v>
      </c>
      <c r="K236" s="1" t="s">
        <v>13723</v>
      </c>
      <c r="L236" s="1" t="s">
        <v>13506</v>
      </c>
      <c r="M236" s="1" t="s">
        <v>13724</v>
      </c>
    </row>
    <row r="237" spans="1:13" x14ac:dyDescent="0.25">
      <c r="A237">
        <v>27</v>
      </c>
      <c r="B237" s="1" t="s">
        <v>10384</v>
      </c>
      <c r="C237">
        <v>2701</v>
      </c>
      <c r="D237" s="1" t="s">
        <v>13455</v>
      </c>
      <c r="E237">
        <v>270103</v>
      </c>
      <c r="F237" s="1" t="s">
        <v>13496</v>
      </c>
      <c r="G237">
        <v>270103006</v>
      </c>
      <c r="H237">
        <v>6</v>
      </c>
      <c r="I237" s="1" t="s">
        <v>10391</v>
      </c>
      <c r="J237" s="1" t="s">
        <v>13507</v>
      </c>
      <c r="K237" s="1" t="s">
        <v>13725</v>
      </c>
      <c r="L237" s="1" t="s">
        <v>13508</v>
      </c>
      <c r="M237" s="1" t="s">
        <v>13726</v>
      </c>
    </row>
    <row r="238" spans="1:13" x14ac:dyDescent="0.25">
      <c r="A238">
        <v>27</v>
      </c>
      <c r="B238" s="1" t="s">
        <v>10384</v>
      </c>
      <c r="C238">
        <v>2701</v>
      </c>
      <c r="D238" s="1" t="s">
        <v>13455</v>
      </c>
      <c r="E238">
        <v>270103</v>
      </c>
      <c r="F238" s="1" t="s">
        <v>13496</v>
      </c>
      <c r="G238">
        <v>270103007</v>
      </c>
      <c r="H238">
        <v>7</v>
      </c>
      <c r="I238" s="1" t="s">
        <v>13610</v>
      </c>
      <c r="J238" s="1" t="s">
        <v>13611</v>
      </c>
      <c r="K238" s="1" t="s">
        <v>13727</v>
      </c>
      <c r="L238" s="1" t="s">
        <v>13612</v>
      </c>
      <c r="M238" s="1" t="s">
        <v>13728</v>
      </c>
    </row>
    <row r="239" spans="1:13" x14ac:dyDescent="0.25">
      <c r="A239">
        <v>27</v>
      </c>
      <c r="B239" s="1" t="s">
        <v>10384</v>
      </c>
      <c r="C239">
        <v>2701</v>
      </c>
      <c r="D239" s="1" t="s">
        <v>13455</v>
      </c>
      <c r="E239">
        <v>270103</v>
      </c>
      <c r="F239" s="1" t="s">
        <v>13496</v>
      </c>
      <c r="G239">
        <v>270103008</v>
      </c>
      <c r="H239">
        <v>8</v>
      </c>
      <c r="I239" s="1" t="s">
        <v>13613</v>
      </c>
      <c r="J239" s="1" t="s">
        <v>13614</v>
      </c>
      <c r="K239" s="1" t="s">
        <v>13729</v>
      </c>
      <c r="L239" s="1" t="s">
        <v>13615</v>
      </c>
      <c r="M239" s="1" t="s">
        <v>13730</v>
      </c>
    </row>
    <row r="240" spans="1:13" x14ac:dyDescent="0.25">
      <c r="A240">
        <v>27</v>
      </c>
      <c r="B240" s="1" t="s">
        <v>10384</v>
      </c>
      <c r="C240">
        <v>2701</v>
      </c>
      <c r="D240" s="1" t="s">
        <v>13455</v>
      </c>
      <c r="E240">
        <v>270104</v>
      </c>
      <c r="F240" s="1" t="s">
        <v>10418</v>
      </c>
      <c r="G240">
        <v>270104001</v>
      </c>
      <c r="H240">
        <v>1</v>
      </c>
      <c r="I240" s="1" t="s">
        <v>10419</v>
      </c>
      <c r="J240" s="1" t="s">
        <v>13509</v>
      </c>
      <c r="K240" s="1" t="s">
        <v>13731</v>
      </c>
      <c r="L240" s="1" t="s">
        <v>13510</v>
      </c>
      <c r="M240" s="1" t="s">
        <v>13732</v>
      </c>
    </row>
    <row r="241" spans="1:13" x14ac:dyDescent="0.25">
      <c r="A241">
        <v>27</v>
      </c>
      <c r="B241" s="1" t="s">
        <v>10384</v>
      </c>
      <c r="C241">
        <v>2701</v>
      </c>
      <c r="D241" s="1" t="s">
        <v>13455</v>
      </c>
      <c r="E241">
        <v>270105</v>
      </c>
      <c r="F241" s="1" t="s">
        <v>10410</v>
      </c>
      <c r="G241">
        <v>270105001</v>
      </c>
      <c r="H241">
        <v>1</v>
      </c>
      <c r="I241" s="1" t="s">
        <v>10411</v>
      </c>
      <c r="J241" s="1" t="s">
        <v>13511</v>
      </c>
      <c r="K241" s="1" t="s">
        <v>13733</v>
      </c>
      <c r="L241" s="1" t="s">
        <v>13512</v>
      </c>
      <c r="M241" s="1" t="s">
        <v>13734</v>
      </c>
    </row>
    <row r="242" spans="1:13" x14ac:dyDescent="0.25">
      <c r="A242">
        <v>27</v>
      </c>
      <c r="B242" s="1" t="s">
        <v>10384</v>
      </c>
      <c r="C242">
        <v>2701</v>
      </c>
      <c r="D242" s="1" t="s">
        <v>13455</v>
      </c>
      <c r="E242">
        <v>270105</v>
      </c>
      <c r="F242" s="1" t="s">
        <v>10410</v>
      </c>
      <c r="G242">
        <v>270105002</v>
      </c>
      <c r="H242">
        <v>2</v>
      </c>
      <c r="I242" s="1" t="s">
        <v>10412</v>
      </c>
      <c r="J242" s="1" t="s">
        <v>13513</v>
      </c>
      <c r="K242" s="1" t="s">
        <v>13735</v>
      </c>
      <c r="L242" s="1" t="s">
        <v>13514</v>
      </c>
      <c r="M242" s="1" t="s">
        <v>13736</v>
      </c>
    </row>
    <row r="243" spans="1:13" x14ac:dyDescent="0.25">
      <c r="A243">
        <v>27</v>
      </c>
      <c r="B243" s="1" t="s">
        <v>10384</v>
      </c>
      <c r="C243">
        <v>2701</v>
      </c>
      <c r="D243" s="1" t="s">
        <v>13455</v>
      </c>
      <c r="E243">
        <v>270105</v>
      </c>
      <c r="F243" s="1" t="s">
        <v>10410</v>
      </c>
      <c r="G243">
        <v>270105003</v>
      </c>
      <c r="H243">
        <v>3</v>
      </c>
      <c r="I243" s="1" t="s">
        <v>10413</v>
      </c>
      <c r="J243" s="1" t="s">
        <v>13515</v>
      </c>
      <c r="K243" s="1" t="s">
        <v>13737</v>
      </c>
      <c r="L243" s="1" t="s">
        <v>13516</v>
      </c>
      <c r="M243" s="1" t="s">
        <v>13738</v>
      </c>
    </row>
    <row r="244" spans="1:13" x14ac:dyDescent="0.25">
      <c r="A244">
        <v>27</v>
      </c>
      <c r="B244" s="1" t="s">
        <v>10384</v>
      </c>
      <c r="C244">
        <v>2701</v>
      </c>
      <c r="D244" s="1" t="s">
        <v>13455</v>
      </c>
      <c r="E244">
        <v>270105</v>
      </c>
      <c r="F244" s="1" t="s">
        <v>10410</v>
      </c>
      <c r="G244">
        <v>270105004</v>
      </c>
      <c r="H244">
        <v>4</v>
      </c>
      <c r="I244" s="1" t="s">
        <v>10385</v>
      </c>
      <c r="J244" s="1" t="s">
        <v>13616</v>
      </c>
      <c r="K244" s="1" t="s">
        <v>13739</v>
      </c>
      <c r="L244" s="1" t="s">
        <v>13617</v>
      </c>
      <c r="M244" s="1" t="s">
        <v>13740</v>
      </c>
    </row>
    <row r="245" spans="1:13" x14ac:dyDescent="0.25">
      <c r="A245">
        <v>27</v>
      </c>
      <c r="B245" s="1" t="s">
        <v>10384</v>
      </c>
      <c r="C245">
        <v>2701</v>
      </c>
      <c r="D245" s="1" t="s">
        <v>13455</v>
      </c>
      <c r="E245">
        <v>270105</v>
      </c>
      <c r="F245" s="1" t="s">
        <v>10410</v>
      </c>
      <c r="G245">
        <v>270105005</v>
      </c>
      <c r="H245">
        <v>5</v>
      </c>
      <c r="I245" s="1" t="s">
        <v>10414</v>
      </c>
      <c r="J245" s="1" t="s">
        <v>13618</v>
      </c>
      <c r="K245" s="1" t="s">
        <v>13741</v>
      </c>
      <c r="L245" s="1" t="s">
        <v>13619</v>
      </c>
      <c r="M245" s="1" t="s">
        <v>13742</v>
      </c>
    </row>
    <row r="246" spans="1:13" x14ac:dyDescent="0.25">
      <c r="A246">
        <v>27</v>
      </c>
      <c r="B246" s="1" t="s">
        <v>10384</v>
      </c>
      <c r="C246">
        <v>2701</v>
      </c>
      <c r="D246" s="1" t="s">
        <v>13455</v>
      </c>
      <c r="E246">
        <v>270106</v>
      </c>
      <c r="F246" s="1" t="s">
        <v>10416</v>
      </c>
      <c r="G246">
        <v>270106001</v>
      </c>
      <c r="H246">
        <v>1</v>
      </c>
      <c r="I246" s="1" t="s">
        <v>10417</v>
      </c>
      <c r="J246" s="1" t="s">
        <v>13517</v>
      </c>
      <c r="K246" s="1" t="s">
        <v>13743</v>
      </c>
      <c r="L246" s="1" t="s">
        <v>13518</v>
      </c>
      <c r="M246" s="1" t="s">
        <v>13744</v>
      </c>
    </row>
    <row r="247" spans="1:13" x14ac:dyDescent="0.25">
      <c r="A247">
        <v>27</v>
      </c>
      <c r="B247" s="1" t="s">
        <v>10384</v>
      </c>
      <c r="C247">
        <v>2701</v>
      </c>
      <c r="D247" s="1" t="s">
        <v>13455</v>
      </c>
      <c r="E247">
        <v>270106</v>
      </c>
      <c r="F247" s="1" t="s">
        <v>10416</v>
      </c>
      <c r="G247">
        <v>270106002</v>
      </c>
      <c r="H247">
        <v>2</v>
      </c>
      <c r="I247" s="1" t="s">
        <v>13519</v>
      </c>
      <c r="J247" s="1" t="s">
        <v>13520</v>
      </c>
      <c r="K247" s="1" t="s">
        <v>13745</v>
      </c>
      <c r="L247" s="1" t="s">
        <v>13521</v>
      </c>
      <c r="M247" s="1" t="s">
        <v>13746</v>
      </c>
    </row>
    <row r="248" spans="1:13" x14ac:dyDescent="0.25">
      <c r="A248">
        <v>27</v>
      </c>
      <c r="B248" s="1" t="s">
        <v>10384</v>
      </c>
      <c r="C248">
        <v>2701</v>
      </c>
      <c r="D248" s="1" t="s">
        <v>13455</v>
      </c>
      <c r="E248">
        <v>270107</v>
      </c>
      <c r="F248" s="1" t="s">
        <v>13522</v>
      </c>
      <c r="G248">
        <v>270107001</v>
      </c>
      <c r="H248">
        <v>1</v>
      </c>
      <c r="I248" s="1" t="s">
        <v>13523</v>
      </c>
      <c r="J248" s="1" t="s">
        <v>13524</v>
      </c>
      <c r="K248" s="1" t="s">
        <v>13747</v>
      </c>
      <c r="L248" s="1" t="s">
        <v>13525</v>
      </c>
      <c r="M248" s="1" t="s">
        <v>13748</v>
      </c>
    </row>
    <row r="249" spans="1:13" x14ac:dyDescent="0.25">
      <c r="A249">
        <v>27</v>
      </c>
      <c r="B249" s="1" t="s">
        <v>10384</v>
      </c>
      <c r="C249">
        <v>2701</v>
      </c>
      <c r="D249" s="1" t="s">
        <v>13455</v>
      </c>
      <c r="E249">
        <v>270107</v>
      </c>
      <c r="F249" s="1" t="s">
        <v>13522</v>
      </c>
      <c r="G249">
        <v>270107002</v>
      </c>
      <c r="H249">
        <v>2</v>
      </c>
      <c r="I249" s="1" t="s">
        <v>13526</v>
      </c>
      <c r="J249" s="1" t="s">
        <v>13527</v>
      </c>
      <c r="K249" s="1" t="s">
        <v>13749</v>
      </c>
      <c r="L249" s="1" t="s">
        <v>13528</v>
      </c>
      <c r="M249" s="1" t="s">
        <v>13750</v>
      </c>
    </row>
    <row r="250" spans="1:13" x14ac:dyDescent="0.25">
      <c r="A250">
        <v>27</v>
      </c>
      <c r="B250" s="1" t="s">
        <v>10384</v>
      </c>
      <c r="C250">
        <v>2701</v>
      </c>
      <c r="D250" s="1" t="s">
        <v>13455</v>
      </c>
      <c r="E250">
        <v>270107</v>
      </c>
      <c r="F250" s="1" t="s">
        <v>13522</v>
      </c>
      <c r="G250">
        <v>270107003</v>
      </c>
      <c r="H250">
        <v>3</v>
      </c>
      <c r="I250" s="1" t="s">
        <v>10392</v>
      </c>
      <c r="J250" s="1" t="s">
        <v>13529</v>
      </c>
      <c r="K250" s="1" t="s">
        <v>13751</v>
      </c>
      <c r="L250" s="1" t="s">
        <v>13530</v>
      </c>
      <c r="M250" s="1" t="s">
        <v>13752</v>
      </c>
    </row>
    <row r="251" spans="1:13" x14ac:dyDescent="0.25">
      <c r="A251">
        <v>27</v>
      </c>
      <c r="B251" s="1" t="s">
        <v>10384</v>
      </c>
      <c r="C251">
        <v>2701</v>
      </c>
      <c r="D251" s="1" t="s">
        <v>13455</v>
      </c>
      <c r="E251">
        <v>270107</v>
      </c>
      <c r="F251" s="1" t="s">
        <v>13522</v>
      </c>
      <c r="G251">
        <v>270107004</v>
      </c>
      <c r="H251">
        <v>4</v>
      </c>
      <c r="I251" s="1" t="s">
        <v>13531</v>
      </c>
      <c r="J251" s="1" t="s">
        <v>13532</v>
      </c>
      <c r="K251" s="1" t="s">
        <v>13753</v>
      </c>
      <c r="L251" s="1" t="s">
        <v>13533</v>
      </c>
      <c r="M251" s="1" t="s">
        <v>13754</v>
      </c>
    </row>
    <row r="252" spans="1:13" x14ac:dyDescent="0.25">
      <c r="A252">
        <v>27</v>
      </c>
      <c r="B252" s="1" t="s">
        <v>10384</v>
      </c>
      <c r="C252">
        <v>2701</v>
      </c>
      <c r="D252" s="1" t="s">
        <v>13455</v>
      </c>
      <c r="E252">
        <v>270107</v>
      </c>
      <c r="F252" s="1" t="s">
        <v>13522</v>
      </c>
      <c r="G252">
        <v>270107005</v>
      </c>
      <c r="H252">
        <v>5</v>
      </c>
      <c r="I252" s="1" t="s">
        <v>13534</v>
      </c>
      <c r="J252" s="1" t="s">
        <v>13535</v>
      </c>
      <c r="K252" s="1" t="s">
        <v>13755</v>
      </c>
      <c r="L252" s="1" t="s">
        <v>13536</v>
      </c>
      <c r="M252" s="1" t="s">
        <v>13756</v>
      </c>
    </row>
    <row r="253" spans="1:13" x14ac:dyDescent="0.25">
      <c r="A253">
        <v>27</v>
      </c>
      <c r="B253" s="1" t="s">
        <v>10384</v>
      </c>
      <c r="C253">
        <v>2701</v>
      </c>
      <c r="D253" s="1" t="s">
        <v>13455</v>
      </c>
      <c r="E253">
        <v>270107</v>
      </c>
      <c r="F253" s="1" t="s">
        <v>13522</v>
      </c>
      <c r="G253">
        <v>270107006</v>
      </c>
      <c r="H253">
        <v>6</v>
      </c>
      <c r="I253" s="1" t="s">
        <v>13537</v>
      </c>
      <c r="J253" s="1" t="s">
        <v>13538</v>
      </c>
      <c r="K253" s="1" t="s">
        <v>13757</v>
      </c>
      <c r="L253" s="1" t="s">
        <v>13539</v>
      </c>
      <c r="M253" s="1" t="s">
        <v>13758</v>
      </c>
    </row>
    <row r="254" spans="1:13" x14ac:dyDescent="0.25">
      <c r="A254">
        <v>27</v>
      </c>
      <c r="B254" s="1" t="s">
        <v>10384</v>
      </c>
      <c r="C254">
        <v>2701</v>
      </c>
      <c r="D254" s="1" t="s">
        <v>13455</v>
      </c>
      <c r="E254">
        <v>270107</v>
      </c>
      <c r="F254" s="1" t="s">
        <v>13522</v>
      </c>
      <c r="G254">
        <v>270107007</v>
      </c>
      <c r="H254">
        <v>7</v>
      </c>
      <c r="I254" s="1" t="s">
        <v>13540</v>
      </c>
      <c r="J254" s="1" t="s">
        <v>13541</v>
      </c>
      <c r="K254" s="1" t="s">
        <v>13759</v>
      </c>
      <c r="L254" s="1" t="s">
        <v>13542</v>
      </c>
      <c r="M254" s="1" t="s">
        <v>13760</v>
      </c>
    </row>
    <row r="255" spans="1:13" x14ac:dyDescent="0.25">
      <c r="A255">
        <v>27</v>
      </c>
      <c r="B255" s="1" t="s">
        <v>10384</v>
      </c>
      <c r="C255">
        <v>2701</v>
      </c>
      <c r="D255" s="1" t="s">
        <v>13455</v>
      </c>
      <c r="E255">
        <v>270108</v>
      </c>
      <c r="F255" s="1" t="s">
        <v>13543</v>
      </c>
      <c r="G255">
        <v>270108001</v>
      </c>
      <c r="H255">
        <v>1</v>
      </c>
      <c r="I255" s="1" t="s">
        <v>13544</v>
      </c>
      <c r="J255" s="1" t="s">
        <v>13545</v>
      </c>
      <c r="K255" s="1" t="s">
        <v>13761</v>
      </c>
      <c r="L255" s="1" t="s">
        <v>13546</v>
      </c>
      <c r="M255" s="1" t="s">
        <v>13762</v>
      </c>
    </row>
    <row r="256" spans="1:13" x14ac:dyDescent="0.25">
      <c r="A256">
        <v>27</v>
      </c>
      <c r="B256" s="1" t="s">
        <v>10384</v>
      </c>
      <c r="C256">
        <v>2701</v>
      </c>
      <c r="D256" s="1" t="s">
        <v>13455</v>
      </c>
      <c r="E256">
        <v>270108</v>
      </c>
      <c r="F256" s="1" t="s">
        <v>13543</v>
      </c>
      <c r="G256">
        <v>270108002</v>
      </c>
      <c r="H256">
        <v>2</v>
      </c>
      <c r="I256" s="1" t="s">
        <v>13547</v>
      </c>
      <c r="J256" s="1" t="s">
        <v>13548</v>
      </c>
      <c r="K256" s="1" t="s">
        <v>13763</v>
      </c>
      <c r="L256" s="1" t="s">
        <v>13549</v>
      </c>
      <c r="M256" s="1" t="s">
        <v>13764</v>
      </c>
    </row>
    <row r="257" spans="1:13" x14ac:dyDescent="0.25">
      <c r="A257">
        <v>27</v>
      </c>
      <c r="B257" s="1" t="s">
        <v>10384</v>
      </c>
      <c r="C257">
        <v>2701</v>
      </c>
      <c r="D257" s="1" t="s">
        <v>13455</v>
      </c>
      <c r="E257">
        <v>270108</v>
      </c>
      <c r="F257" s="1" t="s">
        <v>13543</v>
      </c>
      <c r="G257">
        <v>270108003</v>
      </c>
      <c r="H257">
        <v>3</v>
      </c>
      <c r="I257" s="1" t="s">
        <v>13550</v>
      </c>
      <c r="J257" s="1" t="s">
        <v>13551</v>
      </c>
      <c r="K257" s="1" t="s">
        <v>13765</v>
      </c>
      <c r="L257" s="1" t="s">
        <v>13552</v>
      </c>
      <c r="M257" s="1" t="s">
        <v>13766</v>
      </c>
    </row>
    <row r="258" spans="1:13" x14ac:dyDescent="0.25">
      <c r="A258">
        <v>27</v>
      </c>
      <c r="B258" s="1" t="s">
        <v>10384</v>
      </c>
      <c r="C258">
        <v>2701</v>
      </c>
      <c r="D258" s="1" t="s">
        <v>13455</v>
      </c>
      <c r="E258">
        <v>270108</v>
      </c>
      <c r="F258" s="1" t="s">
        <v>13543</v>
      </c>
      <c r="G258">
        <v>270108004</v>
      </c>
      <c r="H258">
        <v>4</v>
      </c>
      <c r="I258" s="1" t="s">
        <v>13553</v>
      </c>
      <c r="J258" s="1" t="s">
        <v>13554</v>
      </c>
      <c r="K258" s="1" t="s">
        <v>13767</v>
      </c>
      <c r="L258" s="1" t="s">
        <v>13555</v>
      </c>
      <c r="M258" s="1" t="s">
        <v>13768</v>
      </c>
    </row>
    <row r="259" spans="1:13" x14ac:dyDescent="0.25">
      <c r="A259">
        <v>27</v>
      </c>
      <c r="B259" s="1" t="s">
        <v>10384</v>
      </c>
      <c r="C259">
        <v>2701</v>
      </c>
      <c r="D259" s="1" t="s">
        <v>13455</v>
      </c>
      <c r="E259">
        <v>270108</v>
      </c>
      <c r="F259" s="1" t="s">
        <v>13543</v>
      </c>
      <c r="G259">
        <v>270108005</v>
      </c>
      <c r="H259">
        <v>5</v>
      </c>
      <c r="I259" s="1" t="s">
        <v>13556</v>
      </c>
      <c r="J259" s="1" t="s">
        <v>13557</v>
      </c>
      <c r="K259" s="1" t="s">
        <v>13769</v>
      </c>
      <c r="L259" s="1" t="s">
        <v>13558</v>
      </c>
      <c r="M259" s="1" t="s">
        <v>13770</v>
      </c>
    </row>
    <row r="260" spans="1:13" x14ac:dyDescent="0.25">
      <c r="A260">
        <v>27</v>
      </c>
      <c r="B260" s="1" t="s">
        <v>10384</v>
      </c>
      <c r="C260">
        <v>2701</v>
      </c>
      <c r="D260" s="1" t="s">
        <v>13455</v>
      </c>
      <c r="E260">
        <v>270108</v>
      </c>
      <c r="F260" s="1" t="s">
        <v>13543</v>
      </c>
      <c r="G260">
        <v>270108006</v>
      </c>
      <c r="H260">
        <v>6</v>
      </c>
      <c r="I260" s="1" t="s">
        <v>13559</v>
      </c>
      <c r="J260" s="1" t="s">
        <v>13560</v>
      </c>
      <c r="K260" s="1" t="s">
        <v>13771</v>
      </c>
      <c r="L260" s="1" t="s">
        <v>13561</v>
      </c>
      <c r="M260" s="1" t="s">
        <v>13772</v>
      </c>
    </row>
    <row r="261" spans="1:13" x14ac:dyDescent="0.25">
      <c r="A261">
        <v>27</v>
      </c>
      <c r="B261" s="1" t="s">
        <v>10384</v>
      </c>
      <c r="C261">
        <v>2701</v>
      </c>
      <c r="D261" s="1" t="s">
        <v>13455</v>
      </c>
      <c r="E261">
        <v>270108</v>
      </c>
      <c r="F261" s="1" t="s">
        <v>13543</v>
      </c>
      <c r="G261">
        <v>270108007</v>
      </c>
      <c r="H261">
        <v>7</v>
      </c>
      <c r="I261" s="1" t="s">
        <v>13562</v>
      </c>
      <c r="J261" s="1" t="s">
        <v>13563</v>
      </c>
      <c r="K261" s="1" t="s">
        <v>13773</v>
      </c>
      <c r="L261" s="1" t="s">
        <v>13564</v>
      </c>
      <c r="M261" s="1" t="s">
        <v>13774</v>
      </c>
    </row>
    <row r="262" spans="1:13" x14ac:dyDescent="0.25">
      <c r="A262">
        <v>27</v>
      </c>
      <c r="B262" s="1" t="s">
        <v>10384</v>
      </c>
      <c r="C262">
        <v>2701</v>
      </c>
      <c r="D262" s="1" t="s">
        <v>13455</v>
      </c>
      <c r="E262">
        <v>270108</v>
      </c>
      <c r="F262" s="1" t="s">
        <v>13543</v>
      </c>
      <c r="G262">
        <v>270108008</v>
      </c>
      <c r="H262">
        <v>8</v>
      </c>
      <c r="I262" s="1" t="s">
        <v>13565</v>
      </c>
      <c r="J262" s="1" t="s">
        <v>13566</v>
      </c>
      <c r="K262" s="1" t="s">
        <v>13775</v>
      </c>
      <c r="L262" s="1" t="s">
        <v>13567</v>
      </c>
      <c r="M262" s="1" t="s">
        <v>13776</v>
      </c>
    </row>
    <row r="263" spans="1:13" x14ac:dyDescent="0.25">
      <c r="A263">
        <v>27</v>
      </c>
      <c r="B263" s="1" t="s">
        <v>10384</v>
      </c>
      <c r="C263">
        <v>2701</v>
      </c>
      <c r="D263" s="1" t="s">
        <v>13455</v>
      </c>
      <c r="E263">
        <v>270108</v>
      </c>
      <c r="F263" s="1" t="s">
        <v>13543</v>
      </c>
      <c r="G263">
        <v>270108009</v>
      </c>
      <c r="H263">
        <v>9</v>
      </c>
      <c r="I263" s="1" t="s">
        <v>13568</v>
      </c>
      <c r="J263" s="1" t="s">
        <v>13569</v>
      </c>
      <c r="K263" s="1" t="s">
        <v>13777</v>
      </c>
      <c r="L263" s="1" t="s">
        <v>13570</v>
      </c>
      <c r="M263" s="1" t="s">
        <v>13778</v>
      </c>
    </row>
    <row r="264" spans="1:13" x14ac:dyDescent="0.25">
      <c r="A264">
        <v>27</v>
      </c>
      <c r="B264" s="1" t="s">
        <v>10384</v>
      </c>
      <c r="C264">
        <v>2701</v>
      </c>
      <c r="D264" s="1" t="s">
        <v>13455</v>
      </c>
      <c r="E264">
        <v>270108</v>
      </c>
      <c r="F264" s="1" t="s">
        <v>13543</v>
      </c>
      <c r="G264">
        <v>270108010</v>
      </c>
      <c r="H264">
        <v>10</v>
      </c>
      <c r="I264" s="1" t="s">
        <v>13543</v>
      </c>
      <c r="J264" s="1" t="s">
        <v>13620</v>
      </c>
      <c r="K264" s="1" t="s">
        <v>13779</v>
      </c>
      <c r="L264" s="1" t="s">
        <v>13621</v>
      </c>
      <c r="M264" s="1" t="s">
        <v>13780</v>
      </c>
    </row>
    <row r="265" spans="1:13" x14ac:dyDescent="0.25">
      <c r="A265">
        <v>27</v>
      </c>
      <c r="B265" s="1" t="s">
        <v>10384</v>
      </c>
      <c r="C265">
        <v>2701</v>
      </c>
      <c r="D265" s="1" t="s">
        <v>13455</v>
      </c>
      <c r="E265">
        <v>270109</v>
      </c>
      <c r="F265" s="1" t="s">
        <v>13571</v>
      </c>
      <c r="G265">
        <v>270109001</v>
      </c>
      <c r="H265">
        <v>1</v>
      </c>
      <c r="I265" s="1" t="s">
        <v>13547</v>
      </c>
      <c r="J265" s="1" t="s">
        <v>13572</v>
      </c>
      <c r="K265" s="1" t="s">
        <v>13781</v>
      </c>
      <c r="L265" s="1" t="s">
        <v>13573</v>
      </c>
      <c r="M265" s="1" t="s">
        <v>13782</v>
      </c>
    </row>
    <row r="266" spans="1:13" x14ac:dyDescent="0.25">
      <c r="A266">
        <v>27</v>
      </c>
      <c r="B266" s="1" t="s">
        <v>10384</v>
      </c>
      <c r="C266">
        <v>2701</v>
      </c>
      <c r="D266" s="1" t="s">
        <v>13455</v>
      </c>
      <c r="E266">
        <v>270109</v>
      </c>
      <c r="F266" s="1" t="s">
        <v>13571</v>
      </c>
      <c r="G266">
        <v>270109002</v>
      </c>
      <c r="H266">
        <v>2</v>
      </c>
      <c r="I266" s="1" t="s">
        <v>13574</v>
      </c>
      <c r="J266" s="1" t="s">
        <v>13575</v>
      </c>
      <c r="K266" s="1" t="s">
        <v>13783</v>
      </c>
      <c r="L266" s="1" t="s">
        <v>13576</v>
      </c>
      <c r="M266" s="1" t="s">
        <v>13784</v>
      </c>
    </row>
    <row r="267" spans="1:13" x14ac:dyDescent="0.25">
      <c r="A267">
        <v>27</v>
      </c>
      <c r="B267" s="1" t="s">
        <v>10384</v>
      </c>
      <c r="C267">
        <v>2701</v>
      </c>
      <c r="D267" s="1" t="s">
        <v>13455</v>
      </c>
      <c r="E267">
        <v>270109</v>
      </c>
      <c r="F267" s="1" t="s">
        <v>13571</v>
      </c>
      <c r="G267">
        <v>270109003</v>
      </c>
      <c r="H267">
        <v>3</v>
      </c>
      <c r="I267" s="1" t="s">
        <v>13577</v>
      </c>
      <c r="J267" s="1" t="s">
        <v>13578</v>
      </c>
      <c r="K267" s="1" t="s">
        <v>13785</v>
      </c>
      <c r="L267" s="1" t="s">
        <v>13579</v>
      </c>
      <c r="M267" s="1" t="s">
        <v>13786</v>
      </c>
    </row>
    <row r="268" spans="1:13" x14ac:dyDescent="0.25">
      <c r="A268">
        <v>27</v>
      </c>
      <c r="B268" s="1" t="s">
        <v>10384</v>
      </c>
      <c r="C268">
        <v>2701</v>
      </c>
      <c r="D268" s="1" t="s">
        <v>13455</v>
      </c>
      <c r="E268">
        <v>270109</v>
      </c>
      <c r="F268" s="1" t="s">
        <v>13571</v>
      </c>
      <c r="G268">
        <v>270109004</v>
      </c>
      <c r="H268">
        <v>4</v>
      </c>
      <c r="I268" s="1" t="s">
        <v>13580</v>
      </c>
      <c r="J268" s="1" t="s">
        <v>13581</v>
      </c>
      <c r="K268" s="1" t="s">
        <v>13787</v>
      </c>
      <c r="L268" s="1" t="s">
        <v>13582</v>
      </c>
      <c r="M268" s="1" t="s">
        <v>13788</v>
      </c>
    </row>
    <row r="269" spans="1:13" x14ac:dyDescent="0.25">
      <c r="A269">
        <v>27</v>
      </c>
      <c r="B269" s="1" t="s">
        <v>10384</v>
      </c>
      <c r="C269">
        <v>2701</v>
      </c>
      <c r="D269" s="1" t="s">
        <v>13455</v>
      </c>
      <c r="E269">
        <v>270109</v>
      </c>
      <c r="F269" s="1" t="s">
        <v>13571</v>
      </c>
      <c r="G269">
        <v>270109005</v>
      </c>
      <c r="H269">
        <v>5</v>
      </c>
      <c r="I269" s="1" t="s">
        <v>13583</v>
      </c>
      <c r="J269" s="1" t="s">
        <v>13584</v>
      </c>
      <c r="K269" s="1" t="s">
        <v>13789</v>
      </c>
      <c r="L269" s="1" t="s">
        <v>13585</v>
      </c>
      <c r="M269" s="1" t="s">
        <v>13790</v>
      </c>
    </row>
    <row r="270" spans="1:13" x14ac:dyDescent="0.25">
      <c r="A270">
        <v>27</v>
      </c>
      <c r="B270" s="1" t="s">
        <v>10384</v>
      </c>
      <c r="C270">
        <v>2701</v>
      </c>
      <c r="D270" s="1" t="s">
        <v>13455</v>
      </c>
      <c r="E270">
        <v>270109</v>
      </c>
      <c r="F270" s="1" t="s">
        <v>13571</v>
      </c>
      <c r="G270">
        <v>270109006</v>
      </c>
      <c r="H270">
        <v>6</v>
      </c>
      <c r="I270" s="1" t="s">
        <v>13556</v>
      </c>
      <c r="J270" s="1" t="s">
        <v>13586</v>
      </c>
      <c r="K270" s="1" t="s">
        <v>13791</v>
      </c>
      <c r="L270" s="1" t="s">
        <v>13587</v>
      </c>
      <c r="M270" s="1" t="s">
        <v>13792</v>
      </c>
    </row>
    <row r="271" spans="1:13" x14ac:dyDescent="0.25">
      <c r="A271">
        <v>27</v>
      </c>
      <c r="B271" s="1" t="s">
        <v>10384</v>
      </c>
      <c r="C271">
        <v>2701</v>
      </c>
      <c r="D271" s="1" t="s">
        <v>13455</v>
      </c>
      <c r="E271">
        <v>270109</v>
      </c>
      <c r="F271" s="1" t="s">
        <v>13571</v>
      </c>
      <c r="G271">
        <v>270109007</v>
      </c>
      <c r="H271">
        <v>7</v>
      </c>
      <c r="I271" s="1" t="s">
        <v>13565</v>
      </c>
      <c r="J271" s="1" t="s">
        <v>13588</v>
      </c>
      <c r="K271" s="1" t="s">
        <v>13793</v>
      </c>
      <c r="L271" s="1" t="s">
        <v>13589</v>
      </c>
      <c r="M271" s="1" t="s">
        <v>13794</v>
      </c>
    </row>
    <row r="272" spans="1:13" x14ac:dyDescent="0.25">
      <c r="A272">
        <v>27</v>
      </c>
      <c r="B272" s="1" t="s">
        <v>10384</v>
      </c>
      <c r="C272">
        <v>2701</v>
      </c>
      <c r="D272" s="1" t="s">
        <v>13455</v>
      </c>
      <c r="E272">
        <v>270109</v>
      </c>
      <c r="F272" s="1" t="s">
        <v>13571</v>
      </c>
      <c r="G272">
        <v>270109008</v>
      </c>
      <c r="H272">
        <v>8</v>
      </c>
      <c r="I272" s="1" t="s">
        <v>1467</v>
      </c>
      <c r="J272" s="1" t="s">
        <v>13590</v>
      </c>
      <c r="K272" s="1" t="s">
        <v>13795</v>
      </c>
      <c r="L272" s="1" t="s">
        <v>13591</v>
      </c>
      <c r="M272" s="1" t="s">
        <v>13796</v>
      </c>
    </row>
    <row r="273" spans="1:13" x14ac:dyDescent="0.25">
      <c r="A273">
        <v>27</v>
      </c>
      <c r="B273" s="1" t="s">
        <v>10384</v>
      </c>
      <c r="C273">
        <v>2701</v>
      </c>
      <c r="D273" s="1" t="s">
        <v>13455</v>
      </c>
      <c r="E273">
        <v>270109</v>
      </c>
      <c r="F273" s="1" t="s">
        <v>13571</v>
      </c>
      <c r="G273">
        <v>270109009</v>
      </c>
      <c r="H273">
        <v>9</v>
      </c>
      <c r="I273" s="1" t="s">
        <v>13592</v>
      </c>
      <c r="J273" s="1" t="s">
        <v>13593</v>
      </c>
      <c r="K273" s="1" t="s">
        <v>13797</v>
      </c>
      <c r="L273" s="1" t="s">
        <v>13594</v>
      </c>
      <c r="M273" s="1" t="s">
        <v>13798</v>
      </c>
    </row>
    <row r="274" spans="1:13" x14ac:dyDescent="0.25">
      <c r="A274">
        <v>27</v>
      </c>
      <c r="B274" s="1" t="s">
        <v>10384</v>
      </c>
      <c r="C274">
        <v>2701</v>
      </c>
      <c r="D274" s="1" t="s">
        <v>13455</v>
      </c>
      <c r="E274">
        <v>270109</v>
      </c>
      <c r="F274" s="1" t="s">
        <v>13571</v>
      </c>
      <c r="G274">
        <v>270109010</v>
      </c>
      <c r="H274">
        <v>10</v>
      </c>
      <c r="I274" s="1" t="s">
        <v>13571</v>
      </c>
      <c r="J274" s="1" t="s">
        <v>13622</v>
      </c>
      <c r="K274" s="1" t="s">
        <v>13799</v>
      </c>
      <c r="L274" s="1" t="s">
        <v>13623</v>
      </c>
      <c r="M274" s="1" t="s">
        <v>13800</v>
      </c>
    </row>
    <row r="275" spans="1:13" x14ac:dyDescent="0.25">
      <c r="A275">
        <v>27</v>
      </c>
      <c r="B275" s="1" t="s">
        <v>10384</v>
      </c>
      <c r="C275">
        <v>2701</v>
      </c>
      <c r="D275" s="1" t="s">
        <v>13455</v>
      </c>
      <c r="E275">
        <v>270110</v>
      </c>
      <c r="F275" s="1" t="s">
        <v>13801</v>
      </c>
      <c r="G275">
        <v>270110001</v>
      </c>
      <c r="H275">
        <v>1</v>
      </c>
      <c r="I275" s="1" t="s">
        <v>13802</v>
      </c>
      <c r="J275" s="1" t="s">
        <v>13803</v>
      </c>
      <c r="K275" s="1" t="s">
        <v>13804</v>
      </c>
      <c r="L275" s="1" t="s">
        <v>13805</v>
      </c>
      <c r="M275" s="1" t="s">
        <v>13806</v>
      </c>
    </row>
    <row r="276" spans="1:13" x14ac:dyDescent="0.25">
      <c r="A276">
        <v>27</v>
      </c>
      <c r="B276" s="1" t="s">
        <v>10384</v>
      </c>
      <c r="C276">
        <v>2701</v>
      </c>
      <c r="D276" s="1" t="s">
        <v>13455</v>
      </c>
      <c r="E276">
        <v>270110</v>
      </c>
      <c r="F276" s="1" t="s">
        <v>13801</v>
      </c>
      <c r="G276">
        <v>270110002</v>
      </c>
      <c r="H276">
        <v>2</v>
      </c>
      <c r="I276" s="1" t="s">
        <v>13807</v>
      </c>
      <c r="J276" s="1" t="s">
        <v>13808</v>
      </c>
      <c r="K276" s="1" t="s">
        <v>13809</v>
      </c>
      <c r="L276" s="1" t="s">
        <v>13810</v>
      </c>
      <c r="M276" s="1" t="s">
        <v>13811</v>
      </c>
    </row>
    <row r="277" spans="1:13" x14ac:dyDescent="0.25">
      <c r="A277">
        <v>27</v>
      </c>
      <c r="B277" s="1" t="s">
        <v>10384</v>
      </c>
      <c r="C277">
        <v>2701</v>
      </c>
      <c r="D277" s="1" t="s">
        <v>13455</v>
      </c>
      <c r="E277">
        <v>270110</v>
      </c>
      <c r="F277" s="1" t="s">
        <v>13801</v>
      </c>
      <c r="G277">
        <v>270110003</v>
      </c>
      <c r="H277">
        <v>3</v>
      </c>
      <c r="I277" s="1" t="s">
        <v>13812</v>
      </c>
      <c r="J277" s="1" t="s">
        <v>13813</v>
      </c>
      <c r="K277" s="1" t="s">
        <v>13814</v>
      </c>
      <c r="L277" s="1" t="s">
        <v>13815</v>
      </c>
      <c r="M277" s="1" t="s">
        <v>13816</v>
      </c>
    </row>
    <row r="278" spans="1:13" x14ac:dyDescent="0.25">
      <c r="A278">
        <v>27</v>
      </c>
      <c r="B278" s="1" t="s">
        <v>10384</v>
      </c>
      <c r="C278">
        <v>2701</v>
      </c>
      <c r="D278" s="1" t="s">
        <v>13455</v>
      </c>
      <c r="E278">
        <v>270111</v>
      </c>
      <c r="F278" s="1" t="s">
        <v>13817</v>
      </c>
      <c r="G278">
        <v>270111001</v>
      </c>
      <c r="H278">
        <v>1</v>
      </c>
      <c r="I278" s="1" t="s">
        <v>13818</v>
      </c>
      <c r="J278" s="1" t="s">
        <v>13819</v>
      </c>
      <c r="K278" s="1" t="s">
        <v>13820</v>
      </c>
      <c r="L278" s="1" t="s">
        <v>13821</v>
      </c>
      <c r="M278" s="1" t="s">
        <v>13822</v>
      </c>
    </row>
    <row r="279" spans="1:13" x14ac:dyDescent="0.25">
      <c r="A279">
        <v>27</v>
      </c>
      <c r="B279" s="1" t="s">
        <v>10384</v>
      </c>
      <c r="C279">
        <v>2701</v>
      </c>
      <c r="D279" s="1" t="s">
        <v>13455</v>
      </c>
      <c r="E279">
        <v>270111</v>
      </c>
      <c r="F279" s="1" t="s">
        <v>13817</v>
      </c>
      <c r="G279">
        <v>270111002</v>
      </c>
      <c r="H279">
        <v>2</v>
      </c>
      <c r="I279" s="1" t="s">
        <v>13823</v>
      </c>
      <c r="J279" s="1" t="s">
        <v>13824</v>
      </c>
      <c r="K279" s="1" t="s">
        <v>13825</v>
      </c>
      <c r="L279" s="1" t="s">
        <v>13826</v>
      </c>
      <c r="M279" s="1" t="s">
        <v>13827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C18"/>
  <sheetViews>
    <sheetView workbookViewId="0">
      <selection activeCell="A2" sqref="A2:A17"/>
    </sheetView>
  </sheetViews>
  <sheetFormatPr baseColWidth="10" defaultRowHeight="15" x14ac:dyDescent="0.25"/>
  <sheetData>
    <row r="1" spans="1:3" x14ac:dyDescent="0.25">
      <c r="A1" s="4" t="s">
        <v>13627</v>
      </c>
      <c r="B1" s="4" t="s">
        <v>754</v>
      </c>
      <c r="C1" s="4" t="s">
        <v>9446</v>
      </c>
    </row>
    <row r="2" spans="1:3" x14ac:dyDescent="0.25">
      <c r="A2" s="15">
        <v>1</v>
      </c>
      <c r="B2" t="s">
        <v>795</v>
      </c>
      <c r="C2" s="15">
        <v>252</v>
      </c>
    </row>
    <row r="3" spans="1:3" x14ac:dyDescent="0.25">
      <c r="A3" s="15">
        <v>2</v>
      </c>
      <c r="B3" t="s">
        <v>756</v>
      </c>
      <c r="C3" s="15">
        <v>239</v>
      </c>
    </row>
    <row r="4" spans="1:3" x14ac:dyDescent="0.25">
      <c r="A4" s="15">
        <v>3</v>
      </c>
      <c r="B4" t="s">
        <v>765</v>
      </c>
      <c r="C4" s="15">
        <v>242</v>
      </c>
    </row>
    <row r="5" spans="1:3" x14ac:dyDescent="0.25">
      <c r="A5" s="15">
        <v>4</v>
      </c>
      <c r="B5" t="s">
        <v>771</v>
      </c>
      <c r="C5" s="15">
        <v>244</v>
      </c>
    </row>
    <row r="6" spans="1:3" x14ac:dyDescent="0.25">
      <c r="A6" s="15">
        <v>5</v>
      </c>
      <c r="B6" t="s">
        <v>798</v>
      </c>
      <c r="C6" s="15">
        <v>253</v>
      </c>
    </row>
    <row r="7" spans="1:3" x14ac:dyDescent="0.25">
      <c r="A7" s="15">
        <v>6</v>
      </c>
      <c r="B7" t="s">
        <v>10715</v>
      </c>
      <c r="C7" s="15">
        <v>245</v>
      </c>
    </row>
    <row r="8" spans="1:3" x14ac:dyDescent="0.25">
      <c r="A8" s="15">
        <v>7</v>
      </c>
      <c r="B8" t="s">
        <v>786</v>
      </c>
      <c r="C8" s="15">
        <v>249</v>
      </c>
    </row>
    <row r="9" spans="1:3" x14ac:dyDescent="0.25">
      <c r="A9" s="15">
        <v>8</v>
      </c>
      <c r="B9" t="s">
        <v>768</v>
      </c>
      <c r="C9" s="15">
        <v>243</v>
      </c>
    </row>
    <row r="10" spans="1:3" x14ac:dyDescent="0.25">
      <c r="A10" s="15">
        <v>9</v>
      </c>
      <c r="B10" t="s">
        <v>762</v>
      </c>
      <c r="C10" s="15">
        <v>241</v>
      </c>
    </row>
    <row r="11" spans="1:3" x14ac:dyDescent="0.25">
      <c r="A11" s="15">
        <v>10</v>
      </c>
      <c r="B11" t="s">
        <v>777</v>
      </c>
      <c r="C11" s="15">
        <v>246</v>
      </c>
    </row>
    <row r="12" spans="1:3" x14ac:dyDescent="0.25">
      <c r="A12" s="15">
        <v>11</v>
      </c>
      <c r="B12" t="s">
        <v>10709</v>
      </c>
      <c r="C12" s="15">
        <v>238</v>
      </c>
    </row>
    <row r="13" spans="1:3" x14ac:dyDescent="0.25">
      <c r="A13" s="15">
        <v>12</v>
      </c>
      <c r="B13" t="s">
        <v>10707</v>
      </c>
      <c r="C13" s="15">
        <v>248</v>
      </c>
    </row>
    <row r="14" spans="1:3" x14ac:dyDescent="0.25">
      <c r="A14" s="15">
        <v>13</v>
      </c>
      <c r="B14" t="s">
        <v>10678</v>
      </c>
      <c r="C14" s="15">
        <v>251</v>
      </c>
    </row>
    <row r="15" spans="1:3" x14ac:dyDescent="0.25">
      <c r="A15" s="15">
        <v>14</v>
      </c>
      <c r="B15" t="s">
        <v>780</v>
      </c>
      <c r="C15" s="15">
        <v>247</v>
      </c>
    </row>
    <row r="16" spans="1:3" x14ac:dyDescent="0.25">
      <c r="A16" s="15">
        <v>15</v>
      </c>
      <c r="B16" t="s">
        <v>759</v>
      </c>
      <c r="C16" s="15">
        <v>240</v>
      </c>
    </row>
    <row r="17" spans="1:3" x14ac:dyDescent="0.25">
      <c r="A17" s="15">
        <v>16</v>
      </c>
      <c r="B17" t="s">
        <v>789</v>
      </c>
      <c r="C17" s="15">
        <v>250</v>
      </c>
    </row>
    <row r="18" spans="1:3" x14ac:dyDescent="0.25">
      <c r="A18" s="15"/>
      <c r="C18"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7A918-9967-C140-9BD8-A2D85856419B}">
  <sheetPr>
    <tabColor rgb="FFCC0066"/>
  </sheetPr>
  <dimension ref="A1:B30"/>
  <sheetViews>
    <sheetView workbookViewId="0">
      <selection activeCell="E12" sqref="E12"/>
    </sheetView>
  </sheetViews>
  <sheetFormatPr baseColWidth="10" defaultRowHeight="15" x14ac:dyDescent="0.25"/>
  <cols>
    <col min="2" max="2" width="42.7109375" bestFit="1" customWidth="1"/>
  </cols>
  <sheetData>
    <row r="1" spans="1:2" x14ac:dyDescent="0.25">
      <c r="A1" s="49" t="s">
        <v>13629</v>
      </c>
      <c r="B1" s="50" t="s">
        <v>13628</v>
      </c>
    </row>
    <row r="2" spans="1:2" x14ac:dyDescent="0.25">
      <c r="A2" s="51">
        <v>1</v>
      </c>
      <c r="B2" s="47" t="s">
        <v>13831</v>
      </c>
    </row>
    <row r="3" spans="1:2" x14ac:dyDescent="0.25">
      <c r="A3" s="51">
        <v>2</v>
      </c>
      <c r="B3" s="47" t="s">
        <v>13832</v>
      </c>
    </row>
    <row r="4" spans="1:2" x14ac:dyDescent="0.25">
      <c r="A4" s="51">
        <v>3</v>
      </c>
      <c r="B4" s="47" t="s">
        <v>13833</v>
      </c>
    </row>
    <row r="5" spans="1:2" x14ac:dyDescent="0.25">
      <c r="A5" s="51">
        <v>4</v>
      </c>
      <c r="B5" s="47" t="s">
        <v>13834</v>
      </c>
    </row>
    <row r="6" spans="1:2" x14ac:dyDescent="0.25">
      <c r="A6" s="51">
        <v>5</v>
      </c>
      <c r="B6" s="47" t="s">
        <v>13835</v>
      </c>
    </row>
    <row r="7" spans="1:2" x14ac:dyDescent="0.25">
      <c r="A7" s="51">
        <v>6</v>
      </c>
      <c r="B7" s="47" t="s">
        <v>13836</v>
      </c>
    </row>
    <row r="8" spans="1:2" x14ac:dyDescent="0.25">
      <c r="A8" s="51">
        <v>7</v>
      </c>
      <c r="B8" s="47" t="s">
        <v>13837</v>
      </c>
    </row>
    <row r="9" spans="1:2" x14ac:dyDescent="0.25">
      <c r="A9" s="51">
        <v>8</v>
      </c>
      <c r="B9" s="47" t="s">
        <v>13838</v>
      </c>
    </row>
    <row r="10" spans="1:2" x14ac:dyDescent="0.25">
      <c r="A10" s="51">
        <v>9</v>
      </c>
      <c r="B10" s="47" t="s">
        <v>13839</v>
      </c>
    </row>
    <row r="11" spans="1:2" x14ac:dyDescent="0.25">
      <c r="A11" s="51">
        <v>10</v>
      </c>
      <c r="B11" s="47" t="s">
        <v>13840</v>
      </c>
    </row>
    <row r="12" spans="1:2" x14ac:dyDescent="0.25">
      <c r="A12" s="51">
        <v>11</v>
      </c>
      <c r="B12" s="47" t="s">
        <v>13841</v>
      </c>
    </row>
    <row r="13" spans="1:2" x14ac:dyDescent="0.25">
      <c r="A13" s="51">
        <v>12</v>
      </c>
      <c r="B13" s="47" t="s">
        <v>13842</v>
      </c>
    </row>
    <row r="14" spans="1:2" x14ac:dyDescent="0.25">
      <c r="A14" s="51">
        <v>13</v>
      </c>
      <c r="B14" s="47" t="s">
        <v>13843</v>
      </c>
    </row>
    <row r="15" spans="1:2" x14ac:dyDescent="0.25">
      <c r="A15" s="51">
        <v>14</v>
      </c>
      <c r="B15" s="47" t="s">
        <v>13844</v>
      </c>
    </row>
    <row r="16" spans="1:2" x14ac:dyDescent="0.25">
      <c r="A16" s="51">
        <v>15</v>
      </c>
      <c r="B16" s="47" t="s">
        <v>13845</v>
      </c>
    </row>
    <row r="17" spans="1:2" x14ac:dyDescent="0.25">
      <c r="A17" s="51">
        <v>16</v>
      </c>
      <c r="B17" s="47" t="s">
        <v>13846</v>
      </c>
    </row>
    <row r="18" spans="1:2" x14ac:dyDescent="0.25">
      <c r="A18" s="51">
        <v>17</v>
      </c>
      <c r="B18" s="47" t="s">
        <v>13847</v>
      </c>
    </row>
    <row r="19" spans="1:2" x14ac:dyDescent="0.25">
      <c r="A19" s="51">
        <v>18</v>
      </c>
      <c r="B19" s="47" t="s">
        <v>13848</v>
      </c>
    </row>
    <row r="20" spans="1:2" x14ac:dyDescent="0.25">
      <c r="A20" s="51">
        <v>19</v>
      </c>
      <c r="B20" s="47" t="s">
        <v>13849</v>
      </c>
    </row>
    <row r="21" spans="1:2" x14ac:dyDescent="0.25">
      <c r="A21" s="51">
        <v>20</v>
      </c>
      <c r="B21" s="47" t="s">
        <v>13850</v>
      </c>
    </row>
    <row r="22" spans="1:2" x14ac:dyDescent="0.25">
      <c r="A22" s="51">
        <v>21</v>
      </c>
      <c r="B22" s="47" t="s">
        <v>13851</v>
      </c>
    </row>
    <row r="23" spans="1:2" x14ac:dyDescent="0.25">
      <c r="A23" s="51">
        <v>22</v>
      </c>
      <c r="B23" s="47" t="s">
        <v>13852</v>
      </c>
    </row>
    <row r="24" spans="1:2" x14ac:dyDescent="0.25">
      <c r="A24" s="51">
        <v>23</v>
      </c>
      <c r="B24" s="47" t="s">
        <v>13853</v>
      </c>
    </row>
    <row r="25" spans="1:2" x14ac:dyDescent="0.25">
      <c r="A25" s="51">
        <v>24</v>
      </c>
      <c r="B25" s="47" t="s">
        <v>13854</v>
      </c>
    </row>
    <row r="26" spans="1:2" x14ac:dyDescent="0.25">
      <c r="A26" s="51">
        <v>25</v>
      </c>
      <c r="B26" s="47" t="s">
        <v>13855</v>
      </c>
    </row>
    <row r="27" spans="1:2" x14ac:dyDescent="0.25">
      <c r="A27" s="51">
        <v>26</v>
      </c>
      <c r="B27" s="47" t="s">
        <v>13856</v>
      </c>
    </row>
    <row r="28" spans="1:2" x14ac:dyDescent="0.25">
      <c r="A28" s="51">
        <v>27</v>
      </c>
      <c r="B28" s="47" t="s">
        <v>13857</v>
      </c>
    </row>
    <row r="29" spans="1:2" x14ac:dyDescent="0.25">
      <c r="A29" s="51">
        <v>28</v>
      </c>
      <c r="B29" s="47" t="s">
        <v>13858</v>
      </c>
    </row>
    <row r="30" spans="1:2" x14ac:dyDescent="0.25">
      <c r="A30" s="51">
        <v>29</v>
      </c>
      <c r="B30" s="47" t="s">
        <v>13859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4A369-86E6-7548-BFFE-7648CB0CB953}">
  <sheetPr>
    <tabColor rgb="FFCC0066"/>
  </sheetPr>
  <dimension ref="A1:B2"/>
  <sheetViews>
    <sheetView workbookViewId="0">
      <selection sqref="A1:B2"/>
    </sheetView>
  </sheetViews>
  <sheetFormatPr baseColWidth="10" defaultRowHeight="15" x14ac:dyDescent="0.25"/>
  <sheetData>
    <row r="1" spans="1:2" x14ac:dyDescent="0.25">
      <c r="A1" s="52" t="s">
        <v>13631</v>
      </c>
      <c r="B1" s="53" t="s">
        <v>9441</v>
      </c>
    </row>
    <row r="2" spans="1:2" x14ac:dyDescent="0.25">
      <c r="A2" s="51">
        <v>270107</v>
      </c>
      <c r="B2" s="48" t="s">
        <v>13522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1533A-68ED-DA4E-A2EA-2A60B4A021B1}">
  <sheetPr>
    <tabColor rgb="FFCC0066"/>
  </sheetPr>
  <dimension ref="A1:B8"/>
  <sheetViews>
    <sheetView workbookViewId="0">
      <selection activeCell="A2" sqref="A2:A8"/>
    </sheetView>
  </sheetViews>
  <sheetFormatPr baseColWidth="10" defaultRowHeight="15" x14ac:dyDescent="0.25"/>
  <sheetData>
    <row r="1" spans="1:2" x14ac:dyDescent="0.25">
      <c r="A1" s="54" t="s">
        <v>13632</v>
      </c>
      <c r="B1" s="55" t="s">
        <v>9444</v>
      </c>
    </row>
    <row r="2" spans="1:2" x14ac:dyDescent="0.25">
      <c r="A2" s="51">
        <v>270107001</v>
      </c>
      <c r="B2" s="48" t="s">
        <v>13523</v>
      </c>
    </row>
    <row r="3" spans="1:2" x14ac:dyDescent="0.25">
      <c r="A3" s="51">
        <v>270107002</v>
      </c>
      <c r="B3" s="48" t="s">
        <v>13526</v>
      </c>
    </row>
    <row r="4" spans="1:2" x14ac:dyDescent="0.25">
      <c r="A4" s="51">
        <v>270107003</v>
      </c>
      <c r="B4" s="48" t="s">
        <v>10392</v>
      </c>
    </row>
    <row r="5" spans="1:2" x14ac:dyDescent="0.25">
      <c r="A5" s="51">
        <v>270107004</v>
      </c>
      <c r="B5" s="48" t="s">
        <v>13636</v>
      </c>
    </row>
    <row r="6" spans="1:2" x14ac:dyDescent="0.25">
      <c r="A6" s="51">
        <v>270107005</v>
      </c>
      <c r="B6" s="48" t="s">
        <v>13637</v>
      </c>
    </row>
    <row r="7" spans="1:2" x14ac:dyDescent="0.25">
      <c r="A7" s="51">
        <v>270107006</v>
      </c>
      <c r="B7" s="48" t="s">
        <v>13669</v>
      </c>
    </row>
    <row r="8" spans="1:2" x14ac:dyDescent="0.25">
      <c r="A8" s="51">
        <v>270107007</v>
      </c>
      <c r="B8" s="48" t="s">
        <v>13540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29" t="s">
        <v>10710</v>
      </c>
      <c r="B1" s="7" t="s">
        <v>1061</v>
      </c>
      <c r="C1" s="30" t="s">
        <v>10711</v>
      </c>
      <c r="E1" s="31" t="s">
        <v>10670</v>
      </c>
      <c r="F1" s="4" t="s">
        <v>754</v>
      </c>
      <c r="G1" s="32" t="s">
        <v>10711</v>
      </c>
      <c r="I1" s="33" t="s">
        <v>10712</v>
      </c>
      <c r="J1" s="6" t="s">
        <v>803</v>
      </c>
      <c r="K1" s="6" t="s">
        <v>10711</v>
      </c>
    </row>
    <row r="2" spans="1:11" x14ac:dyDescent="0.25">
      <c r="A2">
        <v>1101</v>
      </c>
      <c r="B2" t="s">
        <v>1059</v>
      </c>
      <c r="C2">
        <v>343</v>
      </c>
      <c r="E2">
        <v>11</v>
      </c>
      <c r="F2" t="s">
        <v>10709</v>
      </c>
      <c r="G2">
        <v>238</v>
      </c>
      <c r="I2">
        <v>11</v>
      </c>
      <c r="J2" t="s">
        <v>1059</v>
      </c>
      <c r="K2">
        <v>3102</v>
      </c>
    </row>
    <row r="3" spans="1:11" x14ac:dyDescent="0.25">
      <c r="A3">
        <v>1107</v>
      </c>
      <c r="B3" t="s">
        <v>1064</v>
      </c>
      <c r="C3">
        <v>344</v>
      </c>
      <c r="E3">
        <v>2</v>
      </c>
      <c r="F3" t="s">
        <v>756</v>
      </c>
      <c r="G3">
        <v>239</v>
      </c>
      <c r="I3">
        <v>14</v>
      </c>
      <c r="J3" t="s">
        <v>10713</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10714</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10715</v>
      </c>
      <c r="G9">
        <v>245</v>
      </c>
      <c r="I9">
        <v>33</v>
      </c>
      <c r="J9" t="s">
        <v>1132</v>
      </c>
      <c r="K9">
        <v>3109</v>
      </c>
    </row>
    <row r="10" spans="1:11" x14ac:dyDescent="0.25">
      <c r="A10">
        <v>2102</v>
      </c>
      <c r="B10" t="s">
        <v>1084</v>
      </c>
      <c r="C10">
        <v>351</v>
      </c>
      <c r="E10">
        <v>10</v>
      </c>
      <c r="F10" t="s">
        <v>777</v>
      </c>
      <c r="G10">
        <v>246</v>
      </c>
      <c r="I10">
        <v>41</v>
      </c>
      <c r="J10" t="s">
        <v>10716</v>
      </c>
      <c r="K10">
        <v>3110</v>
      </c>
    </row>
    <row r="11" spans="1:11" x14ac:dyDescent="0.25">
      <c r="A11">
        <v>2103</v>
      </c>
      <c r="B11" t="s">
        <v>1087</v>
      </c>
      <c r="C11">
        <v>352</v>
      </c>
      <c r="E11">
        <v>14</v>
      </c>
      <c r="F11" t="s">
        <v>780</v>
      </c>
      <c r="G11">
        <v>247</v>
      </c>
      <c r="I11">
        <v>42</v>
      </c>
      <c r="J11" t="s">
        <v>10717</v>
      </c>
      <c r="K11">
        <v>3111</v>
      </c>
    </row>
    <row r="12" spans="1:11" x14ac:dyDescent="0.25">
      <c r="A12">
        <v>2104</v>
      </c>
      <c r="B12" t="s">
        <v>1090</v>
      </c>
      <c r="C12">
        <v>353</v>
      </c>
      <c r="E12">
        <v>12</v>
      </c>
      <c r="F12" t="s">
        <v>10707</v>
      </c>
      <c r="G12">
        <v>248</v>
      </c>
      <c r="I12">
        <v>43</v>
      </c>
      <c r="J12" t="s">
        <v>10718</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10678</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10719</v>
      </c>
      <c r="K19">
        <v>3119</v>
      </c>
    </row>
    <row r="20" spans="1:11" x14ac:dyDescent="0.25">
      <c r="A20">
        <v>3103</v>
      </c>
      <c r="B20" t="s">
        <v>1114</v>
      </c>
      <c r="C20">
        <v>361</v>
      </c>
      <c r="I20">
        <v>58</v>
      </c>
      <c r="J20" t="s">
        <v>10720</v>
      </c>
      <c r="K20">
        <v>3120</v>
      </c>
    </row>
    <row r="21" spans="1:11" x14ac:dyDescent="0.25">
      <c r="A21">
        <v>3201</v>
      </c>
      <c r="B21" t="s">
        <v>1117</v>
      </c>
      <c r="C21">
        <v>362</v>
      </c>
      <c r="I21">
        <v>61</v>
      </c>
      <c r="J21" t="s">
        <v>10721</v>
      </c>
      <c r="K21">
        <v>3121</v>
      </c>
    </row>
    <row r="22" spans="1:11" x14ac:dyDescent="0.25">
      <c r="A22">
        <v>3202</v>
      </c>
      <c r="B22" t="s">
        <v>1120</v>
      </c>
      <c r="C22">
        <v>363</v>
      </c>
      <c r="I22">
        <v>62</v>
      </c>
      <c r="J22" t="s">
        <v>10722</v>
      </c>
      <c r="K22">
        <v>3122</v>
      </c>
    </row>
    <row r="23" spans="1:11" x14ac:dyDescent="0.25">
      <c r="A23">
        <v>3301</v>
      </c>
      <c r="B23" t="s">
        <v>1123</v>
      </c>
      <c r="C23">
        <v>364</v>
      </c>
      <c r="I23">
        <v>63</v>
      </c>
      <c r="J23" t="s">
        <v>10723</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10724</v>
      </c>
      <c r="K30">
        <v>3130</v>
      </c>
    </row>
    <row r="31" spans="1:11" x14ac:dyDescent="0.25">
      <c r="A31">
        <v>4105</v>
      </c>
      <c r="B31" t="s">
        <v>1146</v>
      </c>
      <c r="C31">
        <v>372</v>
      </c>
      <c r="I31">
        <v>91</v>
      </c>
      <c r="J31" t="s">
        <v>10725</v>
      </c>
      <c r="K31">
        <v>3131</v>
      </c>
    </row>
    <row r="32" spans="1:11" x14ac:dyDescent="0.25">
      <c r="A32">
        <v>4106</v>
      </c>
      <c r="B32" t="s">
        <v>1149</v>
      </c>
      <c r="C32">
        <v>373</v>
      </c>
      <c r="I32">
        <v>92</v>
      </c>
      <c r="J32" t="s">
        <v>10726</v>
      </c>
      <c r="K32">
        <v>3132</v>
      </c>
    </row>
    <row r="33" spans="1:11" x14ac:dyDescent="0.25">
      <c r="A33">
        <v>4201</v>
      </c>
      <c r="B33" t="s">
        <v>1152</v>
      </c>
      <c r="C33">
        <v>374</v>
      </c>
      <c r="I33">
        <v>101</v>
      </c>
      <c r="J33" t="s">
        <v>1691</v>
      </c>
      <c r="K33">
        <v>3133</v>
      </c>
    </row>
    <row r="34" spans="1:11" x14ac:dyDescent="0.25">
      <c r="A34">
        <v>4202</v>
      </c>
      <c r="B34" t="s">
        <v>1155</v>
      </c>
      <c r="C34">
        <v>375</v>
      </c>
      <c r="I34">
        <v>102</v>
      </c>
      <c r="J34" t="s">
        <v>10727</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10708</v>
      </c>
      <c r="K37">
        <v>3137</v>
      </c>
    </row>
    <row r="38" spans="1:11" x14ac:dyDescent="0.25">
      <c r="A38">
        <v>4302</v>
      </c>
      <c r="B38" t="s">
        <v>1167</v>
      </c>
      <c r="C38">
        <v>379</v>
      </c>
      <c r="I38">
        <v>112</v>
      </c>
      <c r="J38" t="s">
        <v>10709</v>
      </c>
      <c r="K38">
        <v>3138</v>
      </c>
    </row>
    <row r="39" spans="1:11" x14ac:dyDescent="0.25">
      <c r="A39">
        <v>4303</v>
      </c>
      <c r="B39" t="s">
        <v>1170</v>
      </c>
      <c r="C39">
        <v>380</v>
      </c>
      <c r="I39">
        <v>113</v>
      </c>
      <c r="J39" t="s">
        <v>10728</v>
      </c>
      <c r="K39">
        <v>3139</v>
      </c>
    </row>
    <row r="40" spans="1:11" x14ac:dyDescent="0.25">
      <c r="A40">
        <v>4304</v>
      </c>
      <c r="B40" t="s">
        <v>1173</v>
      </c>
      <c r="C40">
        <v>381</v>
      </c>
      <c r="I40">
        <v>114</v>
      </c>
      <c r="J40" t="s">
        <v>10729</v>
      </c>
      <c r="K40">
        <v>3140</v>
      </c>
    </row>
    <row r="41" spans="1:11" x14ac:dyDescent="0.25">
      <c r="A41">
        <v>4305</v>
      </c>
      <c r="B41" t="s">
        <v>1176</v>
      </c>
      <c r="C41">
        <v>382</v>
      </c>
      <c r="I41">
        <v>121</v>
      </c>
      <c r="J41" t="s">
        <v>10707</v>
      </c>
      <c r="K41">
        <v>3141</v>
      </c>
    </row>
    <row r="42" spans="1:11" x14ac:dyDescent="0.25">
      <c r="A42">
        <v>5101</v>
      </c>
      <c r="B42" t="s">
        <v>798</v>
      </c>
      <c r="C42">
        <v>383</v>
      </c>
      <c r="I42">
        <v>122</v>
      </c>
      <c r="J42" t="s">
        <v>10730</v>
      </c>
      <c r="K42">
        <v>3142</v>
      </c>
    </row>
    <row r="43" spans="1:11" x14ac:dyDescent="0.25">
      <c r="A43">
        <v>5102</v>
      </c>
      <c r="B43" t="s">
        <v>1181</v>
      </c>
      <c r="C43">
        <v>384</v>
      </c>
      <c r="I43">
        <v>123</v>
      </c>
      <c r="J43" t="s">
        <v>10731</v>
      </c>
      <c r="K43">
        <v>3143</v>
      </c>
    </row>
    <row r="44" spans="1:11" x14ac:dyDescent="0.25">
      <c r="A44">
        <v>5103</v>
      </c>
      <c r="B44" t="s">
        <v>1184</v>
      </c>
      <c r="C44">
        <v>385</v>
      </c>
      <c r="I44">
        <v>124</v>
      </c>
      <c r="J44" t="s">
        <v>10732</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10733</v>
      </c>
      <c r="K47">
        <v>3147</v>
      </c>
    </row>
    <row r="48" spans="1:11" x14ac:dyDescent="0.25">
      <c r="A48">
        <v>5109</v>
      </c>
      <c r="B48" t="s">
        <v>1196</v>
      </c>
      <c r="C48">
        <v>389</v>
      </c>
      <c r="I48">
        <v>134</v>
      </c>
      <c r="J48" t="s">
        <v>10734</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10735</v>
      </c>
      <c r="K51">
        <v>3151</v>
      </c>
    </row>
    <row r="52" spans="1:11" x14ac:dyDescent="0.25">
      <c r="A52">
        <v>5303</v>
      </c>
      <c r="B52" t="s">
        <v>1208</v>
      </c>
      <c r="C52">
        <v>393</v>
      </c>
      <c r="I52">
        <v>141</v>
      </c>
      <c r="J52" t="s">
        <v>1978</v>
      </c>
      <c r="K52">
        <v>3152</v>
      </c>
    </row>
    <row r="53" spans="1:11" x14ac:dyDescent="0.25">
      <c r="A53">
        <v>5304</v>
      </c>
      <c r="B53" t="s">
        <v>1211</v>
      </c>
      <c r="C53">
        <v>394</v>
      </c>
      <c r="I53">
        <v>142</v>
      </c>
      <c r="J53" t="s">
        <v>10735</v>
      </c>
      <c r="K53">
        <v>3153</v>
      </c>
    </row>
    <row r="54" spans="1:11" x14ac:dyDescent="0.25">
      <c r="A54">
        <v>5401</v>
      </c>
      <c r="B54" t="s">
        <v>1214</v>
      </c>
      <c r="C54">
        <v>395</v>
      </c>
      <c r="I54">
        <v>151</v>
      </c>
      <c r="J54" t="s">
        <v>2012</v>
      </c>
      <c r="K54">
        <v>3154</v>
      </c>
    </row>
    <row r="55" spans="1:11" x14ac:dyDescent="0.25">
      <c r="A55">
        <v>5402</v>
      </c>
      <c r="B55" t="s">
        <v>1217</v>
      </c>
      <c r="C55">
        <v>396</v>
      </c>
      <c r="I55">
        <v>152</v>
      </c>
      <c r="J55" t="s">
        <v>10736</v>
      </c>
      <c r="K55">
        <v>3155</v>
      </c>
    </row>
    <row r="56" spans="1:11" x14ac:dyDescent="0.25">
      <c r="A56">
        <v>5403</v>
      </c>
      <c r="B56" t="s">
        <v>1220</v>
      </c>
      <c r="C56">
        <v>397</v>
      </c>
      <c r="I56">
        <v>161</v>
      </c>
      <c r="J56" t="s">
        <v>10737</v>
      </c>
      <c r="K56">
        <v>3156</v>
      </c>
    </row>
    <row r="57" spans="1:11" x14ac:dyDescent="0.25">
      <c r="A57">
        <v>5404</v>
      </c>
      <c r="B57" t="s">
        <v>1223</v>
      </c>
      <c r="C57">
        <v>398</v>
      </c>
      <c r="I57">
        <v>162</v>
      </c>
      <c r="J57" t="s">
        <v>10738</v>
      </c>
      <c r="K57">
        <v>3157</v>
      </c>
    </row>
    <row r="58" spans="1:11" x14ac:dyDescent="0.25">
      <c r="A58">
        <v>5405</v>
      </c>
      <c r="B58" t="s">
        <v>1226</v>
      </c>
      <c r="C58">
        <v>399</v>
      </c>
      <c r="I58">
        <v>163</v>
      </c>
      <c r="J58" t="s">
        <v>10739</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K31" sqref="K31"/>
    </sheetView>
  </sheetViews>
  <sheetFormatPr baseColWidth="10" defaultRowHeight="15" x14ac:dyDescent="0.25"/>
  <cols>
    <col min="2" max="2" width="31.140625" bestFit="1" customWidth="1"/>
    <col min="3" max="3" width="10.7109375" customWidth="1"/>
    <col min="4" max="5" width="5.28515625" customWidth="1"/>
    <col min="6" max="6" width="9" customWidth="1"/>
    <col min="7" max="7" width="24.7109375" bestFit="1"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55.140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42578125" customWidth="1"/>
  </cols>
  <sheetData>
    <row r="1" spans="1:43" x14ac:dyDescent="0.25">
      <c r="B1" t="e">
        <f>_xlfn.XLOOKUP(RESUMEN!I4,#REF!,#REF!,FALSE)</f>
        <v>#REF!</v>
      </c>
      <c r="G1" t="e">
        <f>_xlfn.XLOOKUP(RESUMEN!#REF!,Comuna[Servicio Nacional de Salud],Comuna[Id_SS],FALSE)</f>
        <v>#REF!</v>
      </c>
      <c r="L1" t="e">
        <f>_xlfn.XLOOKUP(RESUMEN!#REF!,Producto[Producto],Producto[Id_Producto],FALSE)</f>
        <v>#REF!</v>
      </c>
      <c r="P1" t="e">
        <f>_xlfn.XLOOKUP(RESUMEN!#REF!,Estructura!$P$3:$P$54,Estructura!$O$3:$O$54,FALSE)</f>
        <v>#REF!</v>
      </c>
      <c r="T1" t="b">
        <f>_xlfn.XLOOKUP(RESUMEN!I4,Tamaño[Mercado],Tamaño[Mercado ID],FALSE)</f>
        <v>0</v>
      </c>
      <c r="AB1" t="e">
        <f>_xlfn.XLOOKUP(RESUMEN!#REF!,Embase[Tipo de Envase],Embase[Id_Tipo_de_Envase],FALSE)</f>
        <v>#REF!</v>
      </c>
      <c r="AJ1" t="e">
        <f>_xlfn.XLOOKUP(RESUMEN!#REF!,Destino[Destino],Destino[Id_Destino],FALSE)</f>
        <v>#REF!</v>
      </c>
    </row>
    <row r="2" spans="1:43" ht="24" x14ac:dyDescent="0.25">
      <c r="A2" s="4" t="s">
        <v>13627</v>
      </c>
      <c r="B2" s="4" t="s">
        <v>754</v>
      </c>
      <c r="C2" s="4"/>
      <c r="D2" s="5"/>
      <c r="E2" s="5"/>
      <c r="F2" s="6" t="s">
        <v>13629</v>
      </c>
      <c r="G2" s="6" t="s">
        <v>13628</v>
      </c>
      <c r="H2" s="6" t="s">
        <v>10447</v>
      </c>
      <c r="I2" s="5"/>
      <c r="J2" s="5"/>
      <c r="K2" s="7" t="s">
        <v>13631</v>
      </c>
      <c r="L2" s="7" t="s">
        <v>9441</v>
      </c>
      <c r="M2" s="5"/>
      <c r="N2" s="5"/>
      <c r="O2" s="8" t="s">
        <v>13632</v>
      </c>
      <c r="P2" s="8" t="s">
        <v>9444</v>
      </c>
      <c r="Q2" s="5"/>
      <c r="R2" s="5"/>
      <c r="S2" s="9" t="s">
        <v>10689</v>
      </c>
      <c r="T2" s="9" t="s">
        <v>10687</v>
      </c>
      <c r="U2" s="5"/>
      <c r="V2" s="5"/>
      <c r="W2" s="10" t="s">
        <v>10689</v>
      </c>
      <c r="X2" s="10" t="s">
        <v>10687</v>
      </c>
      <c r="Y2" s="10" t="s">
        <v>10479</v>
      </c>
      <c r="Z2" s="5"/>
      <c r="AA2" s="11" t="s">
        <v>10671</v>
      </c>
      <c r="AB2" s="11" t="s">
        <v>10672</v>
      </c>
      <c r="AC2" s="11" t="s">
        <v>10480</v>
      </c>
      <c r="AD2" s="5"/>
      <c r="AE2" s="12" t="s">
        <v>10673</v>
      </c>
      <c r="AF2" s="12" t="s">
        <v>10674</v>
      </c>
      <c r="AG2" s="12" t="s">
        <v>10481</v>
      </c>
      <c r="AH2" s="5"/>
      <c r="AI2" s="13" t="s">
        <v>10675</v>
      </c>
      <c r="AJ2" s="13" t="s">
        <v>10676</v>
      </c>
      <c r="AK2" s="13" t="s">
        <v>10482</v>
      </c>
      <c r="AL2" s="5"/>
      <c r="AM2" s="18" t="s">
        <v>10483</v>
      </c>
      <c r="AN2" s="18" t="s">
        <v>10423</v>
      </c>
      <c r="AO2" s="18" t="s">
        <v>10484</v>
      </c>
      <c r="AP2" s="5"/>
      <c r="AQ2" s="14" t="s">
        <v>10485</v>
      </c>
    </row>
    <row r="3" spans="1:43" x14ac:dyDescent="0.25">
      <c r="A3" s="15">
        <v>1</v>
      </c>
      <c r="B3" t="s">
        <v>795</v>
      </c>
      <c r="C3" s="15"/>
      <c r="D3" s="15"/>
      <c r="F3" s="15">
        <v>1</v>
      </c>
      <c r="G3" t="s">
        <v>13645</v>
      </c>
      <c r="H3" s="15"/>
      <c r="K3" s="15">
        <v>270107</v>
      </c>
      <c r="L3" t="s">
        <v>13522</v>
      </c>
      <c r="O3" s="15">
        <v>270107001</v>
      </c>
      <c r="P3" t="s">
        <v>13523</v>
      </c>
      <c r="S3" s="15"/>
      <c r="W3" s="15"/>
      <c r="AA3" s="15"/>
      <c r="AE3" s="15"/>
      <c r="AI3" s="15"/>
      <c r="AM3" s="15"/>
      <c r="AQ3" s="16"/>
    </row>
    <row r="4" spans="1:43" x14ac:dyDescent="0.25">
      <c r="A4" s="15">
        <v>2</v>
      </c>
      <c r="B4" t="s">
        <v>756</v>
      </c>
      <c r="C4" s="15"/>
      <c r="D4" s="15"/>
      <c r="F4" s="15">
        <v>2</v>
      </c>
      <c r="G4" t="s">
        <v>13666</v>
      </c>
      <c r="H4" s="15"/>
      <c r="K4" s="15"/>
      <c r="O4" s="15">
        <v>270107002</v>
      </c>
      <c r="P4" t="s">
        <v>13526</v>
      </c>
      <c r="S4" s="15"/>
      <c r="W4" s="15"/>
      <c r="AA4" s="15"/>
      <c r="AE4" s="15"/>
      <c r="AI4" s="15"/>
      <c r="AM4" s="15"/>
      <c r="AQ4" s="16"/>
    </row>
    <row r="5" spans="1:43" x14ac:dyDescent="0.25">
      <c r="A5" s="15">
        <v>3</v>
      </c>
      <c r="B5" t="s">
        <v>765</v>
      </c>
      <c r="C5" s="15"/>
      <c r="D5" s="15"/>
      <c r="F5" s="15">
        <v>3</v>
      </c>
      <c r="G5" t="s">
        <v>13640</v>
      </c>
      <c r="H5" s="15"/>
      <c r="K5" s="15"/>
      <c r="O5" s="15">
        <v>270107003</v>
      </c>
      <c r="P5" t="s">
        <v>10392</v>
      </c>
      <c r="S5" s="15"/>
      <c r="W5" s="15"/>
      <c r="AA5" s="15"/>
      <c r="AE5" s="15"/>
      <c r="AI5" s="15"/>
      <c r="AM5" s="15"/>
      <c r="AQ5" s="16"/>
    </row>
    <row r="6" spans="1:43" x14ac:dyDescent="0.25">
      <c r="A6" s="15">
        <v>4</v>
      </c>
      <c r="B6" t="s">
        <v>771</v>
      </c>
      <c r="C6" s="15"/>
      <c r="D6" s="15"/>
      <c r="F6" s="15">
        <v>4</v>
      </c>
      <c r="G6" t="s">
        <v>13660</v>
      </c>
      <c r="H6" s="15"/>
      <c r="K6" s="15"/>
      <c r="O6" s="15">
        <v>270107004</v>
      </c>
      <c r="P6" t="s">
        <v>13636</v>
      </c>
      <c r="S6" s="15"/>
      <c r="W6" s="15"/>
      <c r="AA6" s="15"/>
      <c r="AE6" s="15"/>
      <c r="AI6" s="15"/>
      <c r="AM6" s="15"/>
      <c r="AQ6" s="16"/>
    </row>
    <row r="7" spans="1:43" x14ac:dyDescent="0.25">
      <c r="A7" s="15">
        <v>5</v>
      </c>
      <c r="B7" t="s">
        <v>798</v>
      </c>
      <c r="C7" s="15"/>
      <c r="D7" s="15"/>
      <c r="F7" s="15">
        <v>5</v>
      </c>
      <c r="G7" t="s">
        <v>13661</v>
      </c>
      <c r="H7" s="15"/>
      <c r="K7" s="15"/>
      <c r="O7" s="15">
        <v>270107005</v>
      </c>
      <c r="P7" t="s">
        <v>13637</v>
      </c>
      <c r="S7" s="15"/>
      <c r="W7" s="15"/>
      <c r="AA7" s="15"/>
      <c r="AI7" s="15"/>
      <c r="AM7" s="15"/>
      <c r="AQ7" s="16"/>
    </row>
    <row r="8" spans="1:43" x14ac:dyDescent="0.25">
      <c r="A8" s="15">
        <v>6</v>
      </c>
      <c r="B8" t="s">
        <v>13670</v>
      </c>
      <c r="C8" s="15"/>
      <c r="D8" s="15"/>
      <c r="F8" s="15">
        <v>6</v>
      </c>
      <c r="G8" t="s">
        <v>13657</v>
      </c>
      <c r="H8" s="15"/>
      <c r="K8" s="15"/>
      <c r="O8" s="15">
        <v>270107006</v>
      </c>
      <c r="P8" t="s">
        <v>13669</v>
      </c>
      <c r="S8" s="15"/>
      <c r="W8" s="15"/>
      <c r="AA8" s="15"/>
      <c r="AI8" s="15"/>
      <c r="AM8" s="15"/>
      <c r="AQ8" s="16"/>
    </row>
    <row r="9" spans="1:43" x14ac:dyDescent="0.25">
      <c r="A9" s="15">
        <v>7</v>
      </c>
      <c r="B9" t="s">
        <v>786</v>
      </c>
      <c r="C9" s="15"/>
      <c r="D9" s="15"/>
      <c r="F9" s="15">
        <v>7</v>
      </c>
      <c r="G9" t="s">
        <v>13634</v>
      </c>
      <c r="H9" s="15"/>
      <c r="K9" s="15"/>
      <c r="O9" s="15">
        <v>270107007</v>
      </c>
      <c r="P9" t="s">
        <v>13540</v>
      </c>
      <c r="S9" s="15"/>
      <c r="W9" s="15"/>
      <c r="AA9" s="15"/>
      <c r="AI9" s="15"/>
      <c r="AM9" s="15"/>
      <c r="AQ9" s="16"/>
    </row>
    <row r="10" spans="1:43" x14ac:dyDescent="0.25">
      <c r="A10" s="15">
        <v>8</v>
      </c>
      <c r="B10" t="s">
        <v>768</v>
      </c>
      <c r="C10" s="15"/>
      <c r="D10" s="15"/>
      <c r="F10" s="15">
        <v>8</v>
      </c>
      <c r="G10" t="s">
        <v>13641</v>
      </c>
      <c r="H10" s="15"/>
      <c r="K10" s="15"/>
      <c r="O10" s="22"/>
      <c r="P10" s="23"/>
      <c r="S10" s="15"/>
      <c r="W10" s="15"/>
      <c r="AA10" s="15"/>
      <c r="AQ10" s="16"/>
    </row>
    <row r="11" spans="1:43" x14ac:dyDescent="0.25">
      <c r="A11" s="15">
        <v>9</v>
      </c>
      <c r="B11" t="s">
        <v>10677</v>
      </c>
      <c r="C11" s="15"/>
      <c r="D11" s="15"/>
      <c r="F11" s="15">
        <v>9</v>
      </c>
      <c r="G11" t="s">
        <v>13659</v>
      </c>
      <c r="H11" s="15"/>
      <c r="K11" s="15"/>
      <c r="O11" s="15"/>
      <c r="S11" s="15"/>
      <c r="W11" s="15"/>
      <c r="AQ11" s="16"/>
    </row>
    <row r="12" spans="1:43" x14ac:dyDescent="0.25">
      <c r="A12" s="15">
        <v>10</v>
      </c>
      <c r="B12" t="s">
        <v>777</v>
      </c>
      <c r="C12" s="15"/>
      <c r="D12" s="15"/>
      <c r="F12" s="15">
        <v>10</v>
      </c>
      <c r="G12" t="s">
        <v>13665</v>
      </c>
      <c r="H12" s="15"/>
      <c r="K12" s="15"/>
      <c r="O12" s="15"/>
      <c r="S12" s="15"/>
      <c r="W12" s="15"/>
      <c r="AQ12" s="16"/>
    </row>
    <row r="13" spans="1:43" x14ac:dyDescent="0.25">
      <c r="A13" s="15">
        <v>11</v>
      </c>
      <c r="B13" t="s">
        <v>13672</v>
      </c>
      <c r="C13" s="15"/>
      <c r="D13" s="15"/>
      <c r="F13" s="15">
        <v>11</v>
      </c>
      <c r="G13" t="s">
        <v>13656</v>
      </c>
      <c r="H13" s="15"/>
      <c r="K13" s="15"/>
      <c r="O13" s="15"/>
      <c r="S13" s="15"/>
      <c r="W13" s="15"/>
      <c r="AQ13" s="16"/>
    </row>
    <row r="14" spans="1:43" x14ac:dyDescent="0.25">
      <c r="A14" s="15">
        <v>12</v>
      </c>
      <c r="B14" t="s">
        <v>13673</v>
      </c>
      <c r="C14" s="15"/>
      <c r="D14" s="15"/>
      <c r="F14" s="15">
        <v>12</v>
      </c>
      <c r="G14" t="s">
        <v>13642</v>
      </c>
      <c r="H14" s="15"/>
      <c r="K14" s="15"/>
      <c r="O14" s="15"/>
      <c r="S14" s="15"/>
      <c r="AQ14" s="16"/>
    </row>
    <row r="15" spans="1:43" x14ac:dyDescent="0.25">
      <c r="A15" s="15">
        <v>13</v>
      </c>
      <c r="B15" t="s">
        <v>13646</v>
      </c>
      <c r="C15" s="15"/>
      <c r="D15" s="15"/>
      <c r="F15" s="15">
        <v>13</v>
      </c>
      <c r="G15" t="s">
        <v>13653</v>
      </c>
      <c r="H15" s="15"/>
      <c r="K15" s="15"/>
      <c r="O15" s="15"/>
      <c r="S15" s="15"/>
      <c r="AQ15" s="16"/>
    </row>
    <row r="16" spans="1:43" x14ac:dyDescent="0.25">
      <c r="A16" s="15">
        <v>14</v>
      </c>
      <c r="B16" t="s">
        <v>13671</v>
      </c>
      <c r="C16" s="15"/>
      <c r="D16" s="15"/>
      <c r="F16" s="15">
        <v>14</v>
      </c>
      <c r="G16" t="s">
        <v>13654</v>
      </c>
      <c r="H16" s="15"/>
      <c r="K16" s="15"/>
      <c r="O16" s="15"/>
      <c r="S16" s="15"/>
      <c r="AQ16" s="16"/>
    </row>
    <row r="17" spans="1:43" x14ac:dyDescent="0.25">
      <c r="A17" s="15">
        <v>15</v>
      </c>
      <c r="B17" t="s">
        <v>759</v>
      </c>
      <c r="C17" s="15"/>
      <c r="F17" s="15">
        <v>15</v>
      </c>
      <c r="G17" t="s">
        <v>13664</v>
      </c>
      <c r="H17" s="15"/>
      <c r="K17" s="15"/>
      <c r="O17" s="15"/>
      <c r="S17" s="15"/>
      <c r="AQ17" s="16"/>
    </row>
    <row r="18" spans="1:43" x14ac:dyDescent="0.25">
      <c r="A18" s="15">
        <v>16</v>
      </c>
      <c r="B18" t="s">
        <v>789</v>
      </c>
      <c r="C18" s="15"/>
      <c r="F18" s="15">
        <v>16</v>
      </c>
      <c r="G18" t="s">
        <v>13639</v>
      </c>
      <c r="H18" s="15"/>
      <c r="O18" s="15"/>
      <c r="S18" s="15"/>
      <c r="AQ18" s="16"/>
    </row>
    <row r="19" spans="1:43" x14ac:dyDescent="0.25">
      <c r="A19" s="15"/>
      <c r="C19" s="15"/>
      <c r="F19" s="15">
        <v>17</v>
      </c>
      <c r="G19" t="s">
        <v>13667</v>
      </c>
      <c r="H19" s="15"/>
      <c r="O19" s="15"/>
      <c r="S19" s="15"/>
      <c r="AQ19" s="16"/>
    </row>
    <row r="20" spans="1:43" x14ac:dyDescent="0.25">
      <c r="A20" s="15"/>
      <c r="C20" s="15"/>
      <c r="F20" s="15">
        <v>18</v>
      </c>
      <c r="G20" t="s">
        <v>13649</v>
      </c>
      <c r="H20" s="15"/>
      <c r="O20" s="15"/>
      <c r="S20" s="15"/>
      <c r="AQ20" s="16"/>
    </row>
    <row r="21" spans="1:43" x14ac:dyDescent="0.25">
      <c r="A21" s="15"/>
      <c r="C21" s="15"/>
      <c r="F21" s="15">
        <v>19</v>
      </c>
      <c r="G21" t="s">
        <v>13647</v>
      </c>
      <c r="H21" s="15"/>
      <c r="O21" s="15"/>
      <c r="S21" s="15"/>
      <c r="AQ21" s="16"/>
    </row>
    <row r="22" spans="1:43" x14ac:dyDescent="0.25">
      <c r="A22" s="15"/>
      <c r="C22" s="15"/>
      <c r="F22" s="15">
        <v>20</v>
      </c>
      <c r="G22" t="s">
        <v>13648</v>
      </c>
      <c r="H22" s="15"/>
      <c r="O22" s="15"/>
      <c r="S22" s="15"/>
      <c r="AQ22" s="16"/>
    </row>
    <row r="23" spans="1:43" x14ac:dyDescent="0.25">
      <c r="A23" s="15"/>
      <c r="C23" s="15"/>
      <c r="F23" s="15">
        <v>21</v>
      </c>
      <c r="G23" t="s">
        <v>13650</v>
      </c>
      <c r="H23" s="15"/>
      <c r="O23" s="15"/>
      <c r="S23" s="15"/>
      <c r="AQ23" s="16"/>
    </row>
    <row r="24" spans="1:43" x14ac:dyDescent="0.25">
      <c r="A24" s="15"/>
      <c r="C24" s="15"/>
      <c r="F24" s="15">
        <v>22</v>
      </c>
      <c r="G24" t="s">
        <v>13651</v>
      </c>
      <c r="H24" s="15"/>
      <c r="O24" s="15"/>
      <c r="S24" s="15"/>
    </row>
    <row r="25" spans="1:43" x14ac:dyDescent="0.25">
      <c r="A25" s="15"/>
      <c r="C25" s="15"/>
      <c r="F25" s="15">
        <v>23</v>
      </c>
      <c r="G25" t="s">
        <v>13652</v>
      </c>
      <c r="H25" s="15"/>
      <c r="O25" s="15"/>
      <c r="S25" s="15"/>
    </row>
    <row r="26" spans="1:43" x14ac:dyDescent="0.25">
      <c r="A26" s="15"/>
      <c r="C26" s="15"/>
      <c r="F26" s="15">
        <v>24</v>
      </c>
      <c r="G26" t="s">
        <v>13655</v>
      </c>
      <c r="H26" s="15"/>
      <c r="O26" s="15"/>
      <c r="S26" s="15"/>
    </row>
    <row r="27" spans="1:43" x14ac:dyDescent="0.25">
      <c r="A27" s="15"/>
      <c r="C27" s="15"/>
      <c r="F27" s="15">
        <v>25</v>
      </c>
      <c r="G27" t="s">
        <v>13663</v>
      </c>
      <c r="H27" s="15"/>
      <c r="O27" s="15"/>
      <c r="S27" s="15"/>
    </row>
    <row r="28" spans="1:43" x14ac:dyDescent="0.25">
      <c r="A28" s="15"/>
      <c r="C28" s="15"/>
      <c r="F28" s="15">
        <v>26</v>
      </c>
      <c r="G28" t="s">
        <v>13658</v>
      </c>
      <c r="H28" s="15"/>
      <c r="O28" s="15"/>
      <c r="S28" s="15"/>
    </row>
    <row r="29" spans="1:43" x14ac:dyDescent="0.25">
      <c r="A29" s="15"/>
      <c r="C29" s="15"/>
      <c r="F29" s="15">
        <v>27</v>
      </c>
      <c r="G29" t="s">
        <v>13662</v>
      </c>
      <c r="H29" s="15"/>
      <c r="O29" s="15"/>
      <c r="S29" s="15"/>
    </row>
    <row r="30" spans="1:43" x14ac:dyDescent="0.25">
      <c r="A30" s="15"/>
      <c r="C30" s="15"/>
      <c r="F30" s="15">
        <v>28</v>
      </c>
      <c r="G30" t="s">
        <v>13643</v>
      </c>
      <c r="H30" s="15"/>
      <c r="O30" s="15"/>
      <c r="S30" s="15"/>
    </row>
    <row r="31" spans="1:43" x14ac:dyDescent="0.25">
      <c r="A31" s="15"/>
      <c r="C31" s="15"/>
      <c r="F31" s="15">
        <v>29</v>
      </c>
      <c r="G31" t="s">
        <v>13644</v>
      </c>
      <c r="H31" s="15"/>
      <c r="O31" s="15"/>
      <c r="S31" s="15"/>
    </row>
    <row r="32" spans="1:43" x14ac:dyDescent="0.25">
      <c r="A32" s="15"/>
      <c r="C32" s="15"/>
      <c r="F32" s="15"/>
      <c r="H32" s="15"/>
      <c r="O32" s="15"/>
      <c r="S32" s="15"/>
    </row>
    <row r="33" spans="1:19" x14ac:dyDescent="0.25">
      <c r="A33" s="15"/>
      <c r="C33" s="15"/>
      <c r="F33" s="15"/>
      <c r="H33" s="15"/>
      <c r="O33" s="15"/>
      <c r="S33" s="15"/>
    </row>
    <row r="34" spans="1:19" x14ac:dyDescent="0.25">
      <c r="A34" s="15"/>
      <c r="C34" s="15"/>
      <c r="F34" s="15"/>
      <c r="H34" s="15"/>
      <c r="O34" s="15"/>
      <c r="S34" s="15"/>
    </row>
    <row r="35" spans="1:19" x14ac:dyDescent="0.25">
      <c r="A35" s="15"/>
      <c r="C35" s="15"/>
      <c r="F35" s="15"/>
      <c r="H35" s="15"/>
      <c r="O35" s="15"/>
      <c r="S35" s="15"/>
    </row>
    <row r="36" spans="1:19" x14ac:dyDescent="0.25">
      <c r="F36" s="15"/>
      <c r="H36" s="15"/>
      <c r="O36" s="15"/>
      <c r="S36" s="15"/>
    </row>
    <row r="37" spans="1:19" x14ac:dyDescent="0.25">
      <c r="F37" s="15"/>
      <c r="H37" s="15"/>
      <c r="O37" s="15"/>
      <c r="S37" s="15"/>
    </row>
    <row r="38" spans="1:19" x14ac:dyDescent="0.25">
      <c r="F38" s="15"/>
      <c r="H38" s="15"/>
      <c r="O38" s="15"/>
      <c r="S38" s="15"/>
    </row>
    <row r="39" spans="1:19" x14ac:dyDescent="0.25">
      <c r="F39" s="15"/>
      <c r="H39" s="15"/>
      <c r="O39" s="15"/>
      <c r="S39" s="15"/>
    </row>
    <row r="40" spans="1:19" x14ac:dyDescent="0.25">
      <c r="F40" s="15"/>
      <c r="H40" s="15"/>
      <c r="O40" s="15"/>
      <c r="S40" s="15"/>
    </row>
    <row r="41" spans="1:19" x14ac:dyDescent="0.25">
      <c r="F41" s="15"/>
      <c r="H41" s="15"/>
      <c r="O41" s="15"/>
      <c r="S41" s="15"/>
    </row>
    <row r="42" spans="1:19" x14ac:dyDescent="0.25">
      <c r="F42" s="15"/>
      <c r="H42" s="15"/>
      <c r="O42" s="15"/>
      <c r="S42" s="15"/>
    </row>
    <row r="43" spans="1:19" x14ac:dyDescent="0.25">
      <c r="F43" s="15"/>
      <c r="H43" s="15"/>
      <c r="O43" s="15"/>
      <c r="S43" s="15"/>
    </row>
    <row r="44" spans="1:19" x14ac:dyDescent="0.25">
      <c r="F44" s="15"/>
      <c r="H44" s="15"/>
      <c r="O44" s="15"/>
      <c r="P44" s="1"/>
      <c r="S44" s="15"/>
    </row>
    <row r="45" spans="1:19" x14ac:dyDescent="0.25">
      <c r="F45" s="15"/>
      <c r="H45" s="15"/>
      <c r="O45" s="15"/>
      <c r="S45" s="15"/>
    </row>
    <row r="46" spans="1:19" x14ac:dyDescent="0.25">
      <c r="F46" s="15"/>
      <c r="H46" s="15"/>
      <c r="O46" s="15"/>
      <c r="S46" s="15"/>
    </row>
    <row r="47" spans="1:19" x14ac:dyDescent="0.25">
      <c r="F47" s="15"/>
      <c r="H47" s="15"/>
      <c r="O47" s="15"/>
      <c r="S47" s="15"/>
    </row>
    <row r="48" spans="1:19" x14ac:dyDescent="0.25">
      <c r="F48" s="15"/>
      <c r="H48" s="15"/>
      <c r="O48" s="15"/>
      <c r="S48" s="15"/>
    </row>
    <row r="49" spans="6:15" x14ac:dyDescent="0.25">
      <c r="F49" s="15"/>
      <c r="H49" s="15"/>
      <c r="O49" s="15"/>
    </row>
    <row r="50" spans="6:15" x14ac:dyDescent="0.25">
      <c r="F50" s="15"/>
      <c r="H50" s="15"/>
      <c r="O50" s="15"/>
    </row>
    <row r="51" spans="6:15" x14ac:dyDescent="0.25">
      <c r="F51" s="15"/>
      <c r="H51" s="15"/>
      <c r="O51" s="15"/>
    </row>
    <row r="52" spans="6:15" x14ac:dyDescent="0.25">
      <c r="F52" s="15"/>
      <c r="H52" s="15"/>
      <c r="O52" s="15"/>
    </row>
    <row r="53" spans="6:15" x14ac:dyDescent="0.25">
      <c r="F53" s="15"/>
      <c r="H53" s="15"/>
      <c r="O53" s="15"/>
    </row>
    <row r="54" spans="6:15" x14ac:dyDescent="0.25">
      <c r="F54" s="15"/>
      <c r="H54" s="15"/>
      <c r="O54" s="15"/>
    </row>
    <row r="55" spans="6:15" x14ac:dyDescent="0.25">
      <c r="F55" s="15"/>
      <c r="H55" s="15"/>
      <c r="O55" s="15"/>
    </row>
    <row r="56" spans="6:15" x14ac:dyDescent="0.25">
      <c r="F56" s="15"/>
      <c r="H56" s="15"/>
      <c r="O56" s="15"/>
    </row>
    <row r="57" spans="6:15" x14ac:dyDescent="0.25">
      <c r="F57" s="15"/>
      <c r="H57" s="15"/>
      <c r="O57" s="15"/>
    </row>
    <row r="58" spans="6:15" x14ac:dyDescent="0.25">
      <c r="F58" s="15"/>
      <c r="H58" s="15"/>
      <c r="O58" s="15"/>
    </row>
    <row r="59" spans="6:15" x14ac:dyDescent="0.25">
      <c r="F59" s="15"/>
      <c r="H59" s="15"/>
      <c r="O59" s="15"/>
    </row>
    <row r="60" spans="6:15" x14ac:dyDescent="0.25">
      <c r="F60" s="15"/>
      <c r="H60" s="15"/>
      <c r="O60" s="15"/>
    </row>
    <row r="61" spans="6:15" x14ac:dyDescent="0.25">
      <c r="F61" s="15"/>
      <c r="H61" s="15"/>
      <c r="O61" s="15"/>
    </row>
    <row r="62" spans="6:15" x14ac:dyDescent="0.25">
      <c r="F62" s="15"/>
      <c r="H62" s="15"/>
      <c r="O62" s="15"/>
    </row>
    <row r="63" spans="6:15" x14ac:dyDescent="0.25">
      <c r="F63" s="15"/>
      <c r="H63" s="15"/>
      <c r="O63" s="15"/>
    </row>
    <row r="64" spans="6:15" x14ac:dyDescent="0.25">
      <c r="F64" s="15"/>
      <c r="H64" s="15"/>
      <c r="O64" s="15"/>
    </row>
    <row r="65" spans="6:15" x14ac:dyDescent="0.25">
      <c r="F65" s="15"/>
      <c r="H65" s="15"/>
      <c r="O65" s="15"/>
    </row>
    <row r="66" spans="6:15" x14ac:dyDescent="0.25">
      <c r="F66" s="15"/>
      <c r="H66" s="15"/>
      <c r="O66" s="15"/>
    </row>
    <row r="67" spans="6:15" x14ac:dyDescent="0.25">
      <c r="F67" s="15"/>
      <c r="H67" s="15"/>
      <c r="O67" s="15"/>
    </row>
    <row r="68" spans="6:15" x14ac:dyDescent="0.25">
      <c r="F68" s="15"/>
      <c r="H68" s="15"/>
      <c r="O68" s="15"/>
    </row>
    <row r="69" spans="6:15" x14ac:dyDescent="0.25">
      <c r="F69" s="15"/>
      <c r="H69" s="15"/>
      <c r="O69" s="15"/>
    </row>
    <row r="70" spans="6:15" x14ac:dyDescent="0.25">
      <c r="F70" s="15"/>
      <c r="H70" s="15"/>
      <c r="O70" s="15"/>
    </row>
    <row r="71" spans="6:15" x14ac:dyDescent="0.25">
      <c r="F71" s="15"/>
      <c r="H71" s="15"/>
      <c r="O71" s="15"/>
    </row>
    <row r="72" spans="6:15" x14ac:dyDescent="0.25">
      <c r="F72" s="15"/>
      <c r="H72" s="15"/>
      <c r="O72" s="15"/>
    </row>
    <row r="73" spans="6:15" x14ac:dyDescent="0.25">
      <c r="F73" s="15"/>
      <c r="H73" s="15"/>
      <c r="O73" s="15"/>
    </row>
    <row r="74" spans="6:15" x14ac:dyDescent="0.25">
      <c r="F74" s="15"/>
      <c r="H74" s="15"/>
      <c r="O74" s="15"/>
    </row>
    <row r="75" spans="6:15" x14ac:dyDescent="0.25">
      <c r="F75" s="15"/>
      <c r="H75" s="15"/>
      <c r="O75" s="15"/>
    </row>
    <row r="76" spans="6:15" x14ac:dyDescent="0.25">
      <c r="F76" s="15"/>
      <c r="H76" s="15"/>
      <c r="O76" s="15"/>
    </row>
    <row r="77" spans="6:15" x14ac:dyDescent="0.25">
      <c r="F77" s="15"/>
      <c r="H77" s="15"/>
      <c r="O77" s="15"/>
    </row>
    <row r="78" spans="6:15" x14ac:dyDescent="0.25">
      <c r="F78" s="15"/>
      <c r="H78" s="15"/>
      <c r="O78" s="15"/>
    </row>
    <row r="79" spans="6:15" x14ac:dyDescent="0.25">
      <c r="F79" s="15"/>
      <c r="H79" s="15"/>
      <c r="O79" s="15"/>
    </row>
    <row r="80" spans="6:15" x14ac:dyDescent="0.25">
      <c r="F80" s="15"/>
      <c r="H80" s="15"/>
      <c r="O80" s="15"/>
    </row>
    <row r="81" spans="6:15" x14ac:dyDescent="0.25">
      <c r="F81" s="15"/>
      <c r="H81" s="15"/>
      <c r="O81" s="15"/>
    </row>
    <row r="82" spans="6:15" x14ac:dyDescent="0.25">
      <c r="F82" s="15"/>
      <c r="H82" s="15"/>
      <c r="O82" s="15"/>
    </row>
    <row r="83" spans="6:15" x14ac:dyDescent="0.25">
      <c r="F83" s="15"/>
      <c r="H83" s="15"/>
      <c r="O83" s="15"/>
    </row>
    <row r="84" spans="6:15" x14ac:dyDescent="0.25">
      <c r="F84" s="15"/>
      <c r="H84" s="15"/>
      <c r="O84" s="15"/>
    </row>
    <row r="85" spans="6:15" x14ac:dyDescent="0.25">
      <c r="F85" s="15"/>
      <c r="H85" s="15"/>
      <c r="O85" s="15"/>
    </row>
    <row r="86" spans="6:15" x14ac:dyDescent="0.25">
      <c r="F86" s="15"/>
      <c r="H86" s="15"/>
      <c r="O86" s="15"/>
    </row>
    <row r="87" spans="6:15" x14ac:dyDescent="0.25">
      <c r="F87" s="15"/>
      <c r="H87" s="15"/>
      <c r="O87" s="15"/>
    </row>
    <row r="88" spans="6:15" x14ac:dyDescent="0.25">
      <c r="F88" s="15"/>
      <c r="H88" s="15"/>
      <c r="O88" s="15"/>
    </row>
    <row r="89" spans="6:15" x14ac:dyDescent="0.25">
      <c r="F89" s="15"/>
      <c r="H89" s="15"/>
      <c r="O89" s="15"/>
    </row>
    <row r="90" spans="6:15" x14ac:dyDescent="0.25">
      <c r="F90" s="15"/>
      <c r="H90" s="15"/>
      <c r="O90" s="15"/>
    </row>
    <row r="91" spans="6:15" x14ac:dyDescent="0.25">
      <c r="F91" s="15"/>
      <c r="H91" s="15"/>
      <c r="O91" s="15"/>
    </row>
    <row r="92" spans="6:15" x14ac:dyDescent="0.25">
      <c r="F92" s="15"/>
      <c r="H92" s="15"/>
      <c r="O92" s="15"/>
    </row>
    <row r="93" spans="6:15" x14ac:dyDescent="0.25">
      <c r="F93" s="15"/>
      <c r="H93" s="15"/>
      <c r="O93" s="15"/>
    </row>
    <row r="94" spans="6:15" x14ac:dyDescent="0.25">
      <c r="F94" s="15"/>
      <c r="H94" s="15"/>
      <c r="O94" s="15"/>
    </row>
    <row r="95" spans="6:15" x14ac:dyDescent="0.25">
      <c r="F95" s="15"/>
      <c r="H95" s="15"/>
      <c r="O95" s="15"/>
    </row>
    <row r="96" spans="6:15" x14ac:dyDescent="0.25">
      <c r="F96" s="15"/>
      <c r="H96" s="15"/>
      <c r="O96" s="15"/>
    </row>
    <row r="97" spans="6:8" x14ac:dyDescent="0.25">
      <c r="F97" s="15"/>
      <c r="H97" s="15"/>
    </row>
    <row r="98" spans="6:8" x14ac:dyDescent="0.25">
      <c r="F98" s="15"/>
      <c r="H98" s="15"/>
    </row>
    <row r="99" spans="6:8" x14ac:dyDescent="0.25">
      <c r="F99" s="15"/>
      <c r="H99" s="15"/>
    </row>
    <row r="100" spans="6:8" x14ac:dyDescent="0.25">
      <c r="F100" s="15"/>
      <c r="H100" s="15"/>
    </row>
    <row r="101" spans="6:8" x14ac:dyDescent="0.25">
      <c r="F101" s="15"/>
      <c r="H101" s="15"/>
    </row>
    <row r="102" spans="6:8" x14ac:dyDescent="0.25">
      <c r="F102" s="15"/>
      <c r="H102" s="15"/>
    </row>
    <row r="103" spans="6:8" x14ac:dyDescent="0.25">
      <c r="F103" s="15"/>
      <c r="H103" s="15"/>
    </row>
    <row r="104" spans="6:8" x14ac:dyDescent="0.25">
      <c r="F104" s="15"/>
      <c r="H104" s="15"/>
    </row>
    <row r="105" spans="6:8" x14ac:dyDescent="0.25">
      <c r="F105" s="15"/>
      <c r="H105" s="15"/>
    </row>
    <row r="106" spans="6:8" x14ac:dyDescent="0.25">
      <c r="F106" s="15"/>
      <c r="H106" s="15"/>
    </row>
    <row r="107" spans="6:8" x14ac:dyDescent="0.25">
      <c r="F107" s="15"/>
      <c r="H107" s="15"/>
    </row>
    <row r="108" spans="6:8" x14ac:dyDescent="0.25">
      <c r="F108" s="15"/>
      <c r="H108" s="15"/>
    </row>
    <row r="109" spans="6:8" x14ac:dyDescent="0.25">
      <c r="F109" s="15"/>
      <c r="H109" s="15"/>
    </row>
    <row r="110" spans="6:8" x14ac:dyDescent="0.25">
      <c r="F110" s="15"/>
      <c r="H110" s="15"/>
    </row>
    <row r="111" spans="6:8" x14ac:dyDescent="0.25">
      <c r="F111" s="15"/>
      <c r="H111" s="15"/>
    </row>
    <row r="112" spans="6:8" x14ac:dyDescent="0.25">
      <c r="F112" s="15"/>
      <c r="H112" s="15"/>
    </row>
    <row r="113" spans="6:8" x14ac:dyDescent="0.25">
      <c r="F113" s="15"/>
      <c r="H113" s="15"/>
    </row>
    <row r="114" spans="6:8" x14ac:dyDescent="0.25">
      <c r="F114" s="15"/>
      <c r="H114" s="15"/>
    </row>
    <row r="115" spans="6:8" x14ac:dyDescent="0.25">
      <c r="F115" s="15"/>
      <c r="H115" s="15"/>
    </row>
    <row r="116" spans="6:8" x14ac:dyDescent="0.25">
      <c r="F116" s="15"/>
      <c r="H116" s="15"/>
    </row>
    <row r="117" spans="6:8" x14ac:dyDescent="0.25">
      <c r="F117" s="15"/>
      <c r="H117" s="15"/>
    </row>
    <row r="118" spans="6:8" x14ac:dyDescent="0.25">
      <c r="F118" s="15"/>
      <c r="H118" s="15"/>
    </row>
    <row r="119" spans="6:8" x14ac:dyDescent="0.25">
      <c r="F119" s="15"/>
      <c r="H119" s="15"/>
    </row>
    <row r="120" spans="6:8" x14ac:dyDescent="0.25">
      <c r="F120" s="15"/>
      <c r="H120" s="15"/>
    </row>
    <row r="121" spans="6:8" x14ac:dyDescent="0.25">
      <c r="F121" s="15"/>
      <c r="H121" s="15"/>
    </row>
    <row r="122" spans="6:8" x14ac:dyDescent="0.25">
      <c r="F122" s="15"/>
      <c r="H122" s="15"/>
    </row>
    <row r="123" spans="6:8" x14ac:dyDescent="0.25">
      <c r="F123" s="15"/>
      <c r="H123" s="15"/>
    </row>
    <row r="124" spans="6:8" x14ac:dyDescent="0.25">
      <c r="F124" s="15"/>
      <c r="H124" s="15"/>
    </row>
    <row r="125" spans="6:8" x14ac:dyDescent="0.25">
      <c r="F125" s="15"/>
      <c r="H125" s="15"/>
    </row>
    <row r="126" spans="6:8" x14ac:dyDescent="0.25">
      <c r="F126" s="15"/>
      <c r="H126" s="15"/>
    </row>
    <row r="127" spans="6:8" x14ac:dyDescent="0.25">
      <c r="F127" s="15"/>
      <c r="H127" s="15"/>
    </row>
    <row r="128" spans="6:8" x14ac:dyDescent="0.25">
      <c r="F128" s="15"/>
      <c r="H128" s="15"/>
    </row>
    <row r="129" spans="6:8" x14ac:dyDescent="0.25">
      <c r="F129" s="15"/>
      <c r="H129" s="15"/>
    </row>
    <row r="130" spans="6:8" x14ac:dyDescent="0.25">
      <c r="F130" s="15"/>
      <c r="H130" s="15"/>
    </row>
    <row r="131" spans="6:8" x14ac:dyDescent="0.25">
      <c r="F131" s="15"/>
      <c r="H131" s="15"/>
    </row>
    <row r="132" spans="6:8" x14ac:dyDescent="0.25">
      <c r="F132" s="15"/>
      <c r="H132" s="15"/>
    </row>
    <row r="133" spans="6:8" x14ac:dyDescent="0.25">
      <c r="F133" s="15"/>
      <c r="H133" s="15"/>
    </row>
    <row r="134" spans="6:8" x14ac:dyDescent="0.25">
      <c r="F134" s="15"/>
      <c r="H134" s="15"/>
    </row>
    <row r="135" spans="6:8" x14ac:dyDescent="0.25">
      <c r="F135" s="15"/>
      <c r="H135" s="15"/>
    </row>
    <row r="136" spans="6:8" x14ac:dyDescent="0.25">
      <c r="F136" s="15"/>
      <c r="H136" s="15"/>
    </row>
    <row r="137" spans="6:8" x14ac:dyDescent="0.25">
      <c r="F137" s="15"/>
      <c r="H137" s="15"/>
    </row>
    <row r="138" spans="6:8" x14ac:dyDescent="0.25">
      <c r="F138" s="15"/>
      <c r="H138" s="15"/>
    </row>
    <row r="139" spans="6:8" x14ac:dyDescent="0.25">
      <c r="F139" s="15"/>
      <c r="H139" s="15"/>
    </row>
    <row r="140" spans="6:8" x14ac:dyDescent="0.25">
      <c r="F140" s="15"/>
      <c r="H140" s="15"/>
    </row>
    <row r="141" spans="6:8" x14ac:dyDescent="0.25">
      <c r="F141" s="15"/>
      <c r="H141" s="15"/>
    </row>
    <row r="142" spans="6:8" x14ac:dyDescent="0.25">
      <c r="F142" s="15"/>
      <c r="H142" s="15"/>
    </row>
    <row r="143" spans="6:8" x14ac:dyDescent="0.25">
      <c r="F143" s="15"/>
      <c r="H143" s="15"/>
    </row>
    <row r="144" spans="6:8" x14ac:dyDescent="0.25">
      <c r="F144" s="15"/>
      <c r="H144" s="15"/>
    </row>
    <row r="145" spans="6:8" x14ac:dyDescent="0.25">
      <c r="F145" s="15"/>
      <c r="H145" s="15"/>
    </row>
    <row r="146" spans="6:8" x14ac:dyDescent="0.25">
      <c r="F146" s="15"/>
      <c r="H146" s="15"/>
    </row>
    <row r="147" spans="6:8" x14ac:dyDescent="0.25">
      <c r="F147" s="15"/>
      <c r="H147" s="15"/>
    </row>
    <row r="148" spans="6:8" x14ac:dyDescent="0.25">
      <c r="F148" s="15"/>
      <c r="H148" s="15"/>
    </row>
    <row r="149" spans="6:8" x14ac:dyDescent="0.25">
      <c r="F149" s="15"/>
      <c r="H149" s="15"/>
    </row>
    <row r="150" spans="6:8" x14ac:dyDescent="0.25">
      <c r="F150" s="15"/>
      <c r="H150" s="15"/>
    </row>
    <row r="151" spans="6:8" x14ac:dyDescent="0.25">
      <c r="F151" s="15"/>
      <c r="H151" s="15"/>
    </row>
    <row r="152" spans="6:8" x14ac:dyDescent="0.25">
      <c r="F152" s="15"/>
      <c r="H152" s="15"/>
    </row>
    <row r="153" spans="6:8" x14ac:dyDescent="0.25">
      <c r="F153" s="15"/>
      <c r="H153" s="15"/>
    </row>
    <row r="154" spans="6:8" x14ac:dyDescent="0.25">
      <c r="F154" s="15"/>
      <c r="H154" s="15"/>
    </row>
    <row r="155" spans="6:8" x14ac:dyDescent="0.25">
      <c r="F155" s="15"/>
      <c r="H155" s="15"/>
    </row>
    <row r="156" spans="6:8" x14ac:dyDescent="0.25">
      <c r="F156" s="15"/>
      <c r="H156" s="15"/>
    </row>
    <row r="157" spans="6:8" x14ac:dyDescent="0.25">
      <c r="F157" s="15"/>
      <c r="H157" s="15"/>
    </row>
    <row r="158" spans="6:8" x14ac:dyDescent="0.25">
      <c r="F158" s="15"/>
      <c r="H158" s="15"/>
    </row>
    <row r="159" spans="6:8" x14ac:dyDescent="0.25">
      <c r="F159" s="15"/>
      <c r="H159" s="15"/>
    </row>
    <row r="160" spans="6:8" x14ac:dyDescent="0.25">
      <c r="F160" s="15"/>
      <c r="H160" s="15"/>
    </row>
    <row r="161" spans="6:8" x14ac:dyDescent="0.25">
      <c r="F161" s="15"/>
      <c r="H161" s="15"/>
    </row>
    <row r="162" spans="6:8" x14ac:dyDescent="0.25">
      <c r="F162" s="15"/>
      <c r="H162" s="15"/>
    </row>
    <row r="163" spans="6:8" x14ac:dyDescent="0.25">
      <c r="F163" s="15"/>
      <c r="H163" s="15"/>
    </row>
    <row r="164" spans="6:8" x14ac:dyDescent="0.25">
      <c r="F164" s="15"/>
      <c r="H164" s="15"/>
    </row>
    <row r="165" spans="6:8" x14ac:dyDescent="0.25">
      <c r="F165" s="15"/>
      <c r="H165" s="15"/>
    </row>
    <row r="166" spans="6:8" x14ac:dyDescent="0.25">
      <c r="F166" s="15"/>
      <c r="H166" s="15"/>
    </row>
    <row r="167" spans="6:8" x14ac:dyDescent="0.25">
      <c r="F167" s="15"/>
      <c r="H167" s="15"/>
    </row>
    <row r="168" spans="6:8" x14ac:dyDescent="0.25">
      <c r="F168" s="15"/>
      <c r="H168" s="15"/>
    </row>
    <row r="169" spans="6:8" x14ac:dyDescent="0.25">
      <c r="F169" s="15"/>
      <c r="H169" s="15"/>
    </row>
    <row r="170" spans="6:8" x14ac:dyDescent="0.25">
      <c r="F170" s="15"/>
      <c r="H170" s="15"/>
    </row>
    <row r="171" spans="6:8" x14ac:dyDescent="0.25">
      <c r="F171" s="15"/>
      <c r="H171" s="15"/>
    </row>
    <row r="172" spans="6:8" x14ac:dyDescent="0.25">
      <c r="F172" s="15"/>
      <c r="H172" s="15"/>
    </row>
    <row r="173" spans="6:8" x14ac:dyDescent="0.25">
      <c r="F173" s="15"/>
      <c r="H173" s="15"/>
    </row>
    <row r="174" spans="6:8" x14ac:dyDescent="0.25">
      <c r="F174" s="15"/>
      <c r="H174" s="15"/>
    </row>
    <row r="175" spans="6:8" x14ac:dyDescent="0.25">
      <c r="F175" s="15"/>
      <c r="H175" s="15"/>
    </row>
    <row r="176" spans="6:8" x14ac:dyDescent="0.25">
      <c r="F176" s="15"/>
      <c r="H176" s="15"/>
    </row>
    <row r="177" spans="6:8" x14ac:dyDescent="0.25">
      <c r="F177" s="15"/>
      <c r="H177" s="15"/>
    </row>
    <row r="178" spans="6:8" x14ac:dyDescent="0.25">
      <c r="F178" s="15"/>
      <c r="H178" s="15"/>
    </row>
    <row r="179" spans="6:8" x14ac:dyDescent="0.25">
      <c r="F179" s="15"/>
      <c r="H179" s="15"/>
    </row>
    <row r="180" spans="6:8" x14ac:dyDescent="0.25">
      <c r="F180" s="15"/>
      <c r="H180" s="15"/>
    </row>
  </sheetData>
  <pageMargins left="0.7" right="0.7" top="0.75" bottom="0.75" header="0.3" footer="0.3"/>
  <tableParts count="9">
    <tablePart r:id="rId1"/>
    <tablePart r:id="rId2"/>
    <tablePart r:id="rId3"/>
    <tablePart r:id="rId4"/>
    <tablePart r:id="rId5"/>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19"/>
  <sheetViews>
    <sheetView workbookViewId="0">
      <selection activeCell="D22" sqref="D22"/>
    </sheetView>
  </sheetViews>
  <sheetFormatPr baseColWidth="10" defaultRowHeight="15" x14ac:dyDescent="0.25"/>
  <cols>
    <col min="1" max="1" width="15.7109375" bestFit="1" customWidth="1"/>
    <col min="2" max="2" width="9.140625" bestFit="1" customWidth="1"/>
    <col min="3" max="3" width="23.7109375" bestFit="1" customWidth="1"/>
  </cols>
  <sheetData>
    <row r="3" spans="1:3" x14ac:dyDescent="0.25">
      <c r="A3" s="3" t="s">
        <v>754</v>
      </c>
      <c r="B3" s="3" t="s">
        <v>10688</v>
      </c>
      <c r="C3" t="s">
        <v>10740</v>
      </c>
    </row>
    <row r="4" spans="1:3" x14ac:dyDescent="0.25">
      <c r="A4" t="s">
        <v>759</v>
      </c>
      <c r="B4">
        <v>15</v>
      </c>
      <c r="C4" s="1">
        <v>4</v>
      </c>
    </row>
    <row r="5" spans="1:3" x14ac:dyDescent="0.25">
      <c r="A5" t="s">
        <v>765</v>
      </c>
      <c r="B5">
        <v>3</v>
      </c>
      <c r="C5" s="1">
        <v>17</v>
      </c>
    </row>
    <row r="6" spans="1:3" x14ac:dyDescent="0.25">
      <c r="A6" t="s">
        <v>10709</v>
      </c>
      <c r="B6">
        <v>11</v>
      </c>
      <c r="C6" s="1">
        <v>13</v>
      </c>
    </row>
    <row r="7" spans="1:3" x14ac:dyDescent="0.25">
      <c r="A7" t="s">
        <v>768</v>
      </c>
      <c r="B7">
        <v>8</v>
      </c>
      <c r="C7" s="1">
        <v>49</v>
      </c>
    </row>
    <row r="8" spans="1:3" x14ac:dyDescent="0.25">
      <c r="A8" t="s">
        <v>771</v>
      </c>
      <c r="B8">
        <v>4</v>
      </c>
      <c r="C8" s="1">
        <v>22</v>
      </c>
    </row>
    <row r="9" spans="1:3" x14ac:dyDescent="0.25">
      <c r="A9" t="s">
        <v>777</v>
      </c>
      <c r="B9">
        <v>10</v>
      </c>
      <c r="C9" s="1">
        <v>48</v>
      </c>
    </row>
    <row r="10" spans="1:3" x14ac:dyDescent="0.25">
      <c r="A10" t="s">
        <v>780</v>
      </c>
      <c r="B10">
        <v>14</v>
      </c>
      <c r="C10" s="1">
        <v>32</v>
      </c>
    </row>
    <row r="11" spans="1:3" x14ac:dyDescent="0.25">
      <c r="A11" t="s">
        <v>786</v>
      </c>
      <c r="B11">
        <v>7</v>
      </c>
      <c r="C11" s="1">
        <v>52</v>
      </c>
    </row>
    <row r="12" spans="1:3" x14ac:dyDescent="0.25">
      <c r="A12" t="s">
        <v>10678</v>
      </c>
      <c r="B12">
        <v>13</v>
      </c>
      <c r="C12" s="1">
        <v>233</v>
      </c>
    </row>
    <row r="13" spans="1:3" x14ac:dyDescent="0.25">
      <c r="A13" t="s">
        <v>789</v>
      </c>
      <c r="B13">
        <v>16</v>
      </c>
      <c r="C13" s="1">
        <v>16</v>
      </c>
    </row>
    <row r="14" spans="1:3" x14ac:dyDescent="0.25">
      <c r="A14" t="s">
        <v>1781</v>
      </c>
      <c r="B14">
        <v>6</v>
      </c>
      <c r="C14" s="1">
        <v>31</v>
      </c>
    </row>
    <row r="15" spans="1:3" x14ac:dyDescent="0.25">
      <c r="A15" t="s">
        <v>795</v>
      </c>
      <c r="B15">
        <v>1</v>
      </c>
      <c r="C15" s="1">
        <v>8</v>
      </c>
    </row>
    <row r="16" spans="1:3" x14ac:dyDescent="0.25">
      <c r="A16" t="s">
        <v>798</v>
      </c>
      <c r="B16">
        <v>5</v>
      </c>
      <c r="C16" s="1">
        <v>68</v>
      </c>
    </row>
    <row r="17" spans="1:3" x14ac:dyDescent="0.25">
      <c r="A17" t="s">
        <v>762</v>
      </c>
      <c r="B17">
        <v>9</v>
      </c>
      <c r="C17" s="1">
        <v>46</v>
      </c>
    </row>
    <row r="18" spans="1:3" x14ac:dyDescent="0.25">
      <c r="A18" t="s">
        <v>756</v>
      </c>
      <c r="B18">
        <v>2</v>
      </c>
      <c r="C18" s="1">
        <v>27</v>
      </c>
    </row>
    <row r="19" spans="1:3" x14ac:dyDescent="0.25">
      <c r="A19" t="s">
        <v>10707</v>
      </c>
      <c r="B19">
        <v>12</v>
      </c>
      <c r="C19" s="1">
        <v>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586"/>
  <sheetViews>
    <sheetView workbookViewId="0">
      <selection activeCell="K1" sqref="K1"/>
    </sheetView>
  </sheetViews>
  <sheetFormatPr baseColWidth="10" defaultRowHeight="15" x14ac:dyDescent="0.25"/>
  <cols>
    <col min="1" max="1" width="20.28515625" customWidth="1"/>
    <col min="3" max="3" width="24.7109375" bestFit="1" customWidth="1"/>
    <col min="4" max="4" width="7.85546875" bestFit="1" customWidth="1"/>
    <col min="5" max="5" width="11" bestFit="1" customWidth="1"/>
    <col min="6" max="6" width="22.140625" bestFit="1" customWidth="1"/>
    <col min="9" max="9" width="55.140625" bestFit="1" customWidth="1"/>
    <col min="18" max="18" width="144.140625" bestFit="1" customWidth="1"/>
  </cols>
  <sheetData>
    <row r="1" spans="1:20" x14ac:dyDescent="0.25">
      <c r="A1" s="2" t="s">
        <v>754</v>
      </c>
      <c r="B1" t="s">
        <v>13627</v>
      </c>
      <c r="C1" s="2" t="s">
        <v>13628</v>
      </c>
      <c r="D1" t="s">
        <v>13629</v>
      </c>
      <c r="E1" s="2" t="s">
        <v>13630</v>
      </c>
      <c r="F1" t="s">
        <v>13631</v>
      </c>
      <c r="G1" s="2" t="s">
        <v>9441</v>
      </c>
      <c r="H1" t="s">
        <v>13632</v>
      </c>
      <c r="I1" s="2" t="s">
        <v>9444</v>
      </c>
      <c r="J1" t="s">
        <v>13633</v>
      </c>
      <c r="K1" s="2" t="s">
        <v>8278</v>
      </c>
      <c r="M1" s="2"/>
      <c r="O1" s="2"/>
      <c r="Q1" s="2"/>
      <c r="S1" s="24"/>
      <c r="T1" s="2"/>
    </row>
    <row r="2" spans="1:20" x14ac:dyDescent="0.25">
      <c r="A2" s="2" t="s">
        <v>759</v>
      </c>
      <c r="B2" s="1">
        <v>15</v>
      </c>
      <c r="C2" s="2" t="s">
        <v>13634</v>
      </c>
      <c r="D2">
        <v>7</v>
      </c>
      <c r="E2" s="2" t="s">
        <v>13635</v>
      </c>
      <c r="F2">
        <v>270107</v>
      </c>
      <c r="G2" s="2" t="s">
        <v>13522</v>
      </c>
      <c r="H2">
        <v>270107001</v>
      </c>
      <c r="I2" s="2" t="s">
        <v>13523</v>
      </c>
      <c r="J2">
        <v>0</v>
      </c>
      <c r="K2" s="2">
        <v>2010</v>
      </c>
      <c r="M2" s="2"/>
      <c r="O2" s="2"/>
      <c r="Q2" s="2"/>
      <c r="S2" s="2"/>
      <c r="T2" s="2"/>
    </row>
    <row r="3" spans="1:20" x14ac:dyDescent="0.25">
      <c r="A3" s="2" t="s">
        <v>759</v>
      </c>
      <c r="B3" s="1">
        <v>15</v>
      </c>
      <c r="C3" s="2" t="s">
        <v>13634</v>
      </c>
      <c r="D3">
        <v>7</v>
      </c>
      <c r="E3" s="2" t="s">
        <v>13635</v>
      </c>
      <c r="F3">
        <v>270107</v>
      </c>
      <c r="G3" s="2" t="s">
        <v>13522</v>
      </c>
      <c r="H3">
        <v>270107002</v>
      </c>
      <c r="I3" s="2" t="s">
        <v>13526</v>
      </c>
      <c r="J3">
        <v>0</v>
      </c>
      <c r="K3" s="2">
        <v>2010</v>
      </c>
      <c r="M3" s="2"/>
      <c r="O3" s="2"/>
      <c r="Q3" s="2"/>
      <c r="S3" s="2"/>
      <c r="T3" s="2"/>
    </row>
    <row r="4" spans="1:20" x14ac:dyDescent="0.25">
      <c r="A4" s="2" t="s">
        <v>759</v>
      </c>
      <c r="B4" s="1">
        <v>15</v>
      </c>
      <c r="C4" s="2" t="s">
        <v>13634</v>
      </c>
      <c r="D4">
        <v>7</v>
      </c>
      <c r="E4" s="2" t="s">
        <v>13635</v>
      </c>
      <c r="F4">
        <v>270107</v>
      </c>
      <c r="G4" s="2" t="s">
        <v>13522</v>
      </c>
      <c r="H4">
        <v>270107003</v>
      </c>
      <c r="I4" s="2" t="s">
        <v>10392</v>
      </c>
      <c r="J4">
        <v>0</v>
      </c>
      <c r="K4" s="2">
        <v>2010</v>
      </c>
      <c r="M4" s="2"/>
      <c r="O4" s="2"/>
      <c r="Q4" s="2"/>
      <c r="S4" s="2"/>
      <c r="T4" s="2"/>
    </row>
    <row r="5" spans="1:20" x14ac:dyDescent="0.25">
      <c r="A5" s="2" t="s">
        <v>759</v>
      </c>
      <c r="B5" s="1">
        <v>15</v>
      </c>
      <c r="C5" s="2" t="s">
        <v>13634</v>
      </c>
      <c r="D5">
        <v>7</v>
      </c>
      <c r="E5" s="2" t="s">
        <v>13635</v>
      </c>
      <c r="F5">
        <v>270107</v>
      </c>
      <c r="G5" s="2" t="s">
        <v>13522</v>
      </c>
      <c r="H5">
        <v>270107004</v>
      </c>
      <c r="I5" s="2" t="s">
        <v>13636</v>
      </c>
      <c r="J5">
        <v>0</v>
      </c>
      <c r="K5" s="2">
        <v>2010</v>
      </c>
      <c r="M5" s="2"/>
      <c r="O5" s="2"/>
      <c r="Q5" s="2"/>
      <c r="S5" s="2"/>
      <c r="T5" s="2"/>
    </row>
    <row r="6" spans="1:20" x14ac:dyDescent="0.25">
      <c r="A6" s="2" t="s">
        <v>759</v>
      </c>
      <c r="B6" s="1">
        <v>15</v>
      </c>
      <c r="C6" s="2" t="s">
        <v>13634</v>
      </c>
      <c r="D6">
        <v>7</v>
      </c>
      <c r="E6" s="2" t="s">
        <v>13635</v>
      </c>
      <c r="F6">
        <v>270107</v>
      </c>
      <c r="G6" s="2" t="s">
        <v>13522</v>
      </c>
      <c r="H6">
        <v>270107005</v>
      </c>
      <c r="I6" s="2" t="s">
        <v>13637</v>
      </c>
      <c r="J6">
        <v>26</v>
      </c>
      <c r="K6" s="2">
        <v>2010</v>
      </c>
      <c r="M6" s="2"/>
      <c r="O6" s="2"/>
      <c r="Q6" s="2"/>
      <c r="S6" s="2"/>
      <c r="T6" s="2"/>
    </row>
    <row r="7" spans="1:20" x14ac:dyDescent="0.25">
      <c r="A7" s="2" t="s">
        <v>759</v>
      </c>
      <c r="B7" s="1">
        <v>15</v>
      </c>
      <c r="C7" s="2" t="s">
        <v>13634</v>
      </c>
      <c r="D7">
        <v>7</v>
      </c>
      <c r="E7" s="2" t="s">
        <v>13638</v>
      </c>
      <c r="F7">
        <v>270107</v>
      </c>
      <c r="G7" s="2" t="s">
        <v>13522</v>
      </c>
      <c r="H7">
        <v>270107001</v>
      </c>
      <c r="I7" s="2" t="s">
        <v>13523</v>
      </c>
      <c r="J7">
        <v>16</v>
      </c>
      <c r="K7" s="2">
        <v>2010</v>
      </c>
      <c r="M7" s="2"/>
      <c r="O7" s="2"/>
      <c r="Q7" s="2"/>
      <c r="S7" s="2"/>
      <c r="T7" s="2"/>
    </row>
    <row r="8" spans="1:20" x14ac:dyDescent="0.25">
      <c r="A8" s="2" t="s">
        <v>759</v>
      </c>
      <c r="B8" s="1">
        <v>15</v>
      </c>
      <c r="C8" s="2" t="s">
        <v>13634</v>
      </c>
      <c r="D8">
        <v>7</v>
      </c>
      <c r="E8" s="2" t="s">
        <v>13638</v>
      </c>
      <c r="F8">
        <v>270107</v>
      </c>
      <c r="G8" s="2" t="s">
        <v>13522</v>
      </c>
      <c r="H8">
        <v>270107002</v>
      </c>
      <c r="I8" s="2" t="s">
        <v>13526</v>
      </c>
      <c r="J8">
        <v>2</v>
      </c>
      <c r="K8" s="2">
        <v>2010</v>
      </c>
      <c r="M8" s="2"/>
      <c r="O8" s="2"/>
      <c r="Q8" s="2"/>
      <c r="S8" s="2"/>
      <c r="T8" s="2"/>
    </row>
    <row r="9" spans="1:20" x14ac:dyDescent="0.25">
      <c r="A9" s="2" t="s">
        <v>759</v>
      </c>
      <c r="B9" s="1">
        <v>15</v>
      </c>
      <c r="C9" s="2" t="s">
        <v>13634</v>
      </c>
      <c r="D9">
        <v>7</v>
      </c>
      <c r="E9" s="2" t="s">
        <v>13638</v>
      </c>
      <c r="F9">
        <v>270107</v>
      </c>
      <c r="G9" s="2" t="s">
        <v>13522</v>
      </c>
      <c r="H9">
        <v>270107003</v>
      </c>
      <c r="I9" s="2" t="s">
        <v>10392</v>
      </c>
      <c r="J9">
        <v>0</v>
      </c>
      <c r="K9" s="2">
        <v>2010</v>
      </c>
      <c r="M9" s="2"/>
      <c r="O9" s="2"/>
      <c r="Q9" s="2"/>
      <c r="S9" s="2"/>
      <c r="T9" s="2"/>
    </row>
    <row r="10" spans="1:20" x14ac:dyDescent="0.25">
      <c r="A10" s="2" t="s">
        <v>759</v>
      </c>
      <c r="B10" s="1">
        <v>15</v>
      </c>
      <c r="C10" s="2" t="s">
        <v>13634</v>
      </c>
      <c r="D10">
        <v>7</v>
      </c>
      <c r="E10" s="2" t="s">
        <v>13638</v>
      </c>
      <c r="F10">
        <v>270107</v>
      </c>
      <c r="G10" s="2" t="s">
        <v>13522</v>
      </c>
      <c r="H10">
        <v>270107004</v>
      </c>
      <c r="I10" s="2" t="s">
        <v>13636</v>
      </c>
      <c r="J10">
        <v>1</v>
      </c>
      <c r="K10" s="2">
        <v>2010</v>
      </c>
      <c r="M10" s="2"/>
      <c r="O10" s="2"/>
      <c r="Q10" s="2"/>
      <c r="S10" s="2"/>
      <c r="T10" s="2"/>
    </row>
    <row r="11" spans="1:20" x14ac:dyDescent="0.25">
      <c r="A11" s="2" t="s">
        <v>759</v>
      </c>
      <c r="B11" s="1">
        <v>15</v>
      </c>
      <c r="C11" s="2" t="s">
        <v>13634</v>
      </c>
      <c r="D11">
        <v>7</v>
      </c>
      <c r="E11" s="2" t="s">
        <v>13638</v>
      </c>
      <c r="F11">
        <v>270107</v>
      </c>
      <c r="G11" s="2" t="s">
        <v>13522</v>
      </c>
      <c r="H11">
        <v>270107005</v>
      </c>
      <c r="I11" s="2" t="s">
        <v>13637</v>
      </c>
      <c r="J11">
        <v>134</v>
      </c>
      <c r="K11" s="2">
        <v>2010</v>
      </c>
      <c r="M11" s="2"/>
      <c r="O11" s="2"/>
      <c r="Q11" s="2"/>
      <c r="S11" s="2"/>
      <c r="T11" s="2"/>
    </row>
    <row r="12" spans="1:20" x14ac:dyDescent="0.25">
      <c r="A12" s="2" t="s">
        <v>795</v>
      </c>
      <c r="B12" s="1">
        <v>1</v>
      </c>
      <c r="C12" s="2" t="s">
        <v>13639</v>
      </c>
      <c r="D12">
        <v>16</v>
      </c>
      <c r="E12" s="2" t="s">
        <v>13635</v>
      </c>
      <c r="F12">
        <v>270107</v>
      </c>
      <c r="G12" s="2" t="s">
        <v>13522</v>
      </c>
      <c r="H12">
        <v>270107001</v>
      </c>
      <c r="I12" s="2" t="s">
        <v>13523</v>
      </c>
      <c r="J12">
        <v>0</v>
      </c>
      <c r="K12" s="2">
        <v>2010</v>
      </c>
      <c r="M12" s="2"/>
      <c r="O12" s="2"/>
      <c r="Q12" s="2"/>
      <c r="S12" s="2"/>
      <c r="T12" s="2"/>
    </row>
    <row r="13" spans="1:20" x14ac:dyDescent="0.25">
      <c r="A13" s="2" t="s">
        <v>795</v>
      </c>
      <c r="B13" s="1">
        <v>1</v>
      </c>
      <c r="C13" s="2" t="s">
        <v>13639</v>
      </c>
      <c r="D13">
        <v>16</v>
      </c>
      <c r="E13" s="2" t="s">
        <v>13635</v>
      </c>
      <c r="F13">
        <v>270107</v>
      </c>
      <c r="G13" s="2" t="s">
        <v>13522</v>
      </c>
      <c r="H13">
        <v>270107002</v>
      </c>
      <c r="I13" s="2" t="s">
        <v>13526</v>
      </c>
      <c r="J13">
        <v>0</v>
      </c>
      <c r="K13" s="2">
        <v>2010</v>
      </c>
      <c r="M13" s="2"/>
      <c r="O13" s="2"/>
      <c r="Q13" s="2"/>
      <c r="S13" s="2"/>
      <c r="T13" s="2"/>
    </row>
    <row r="14" spans="1:20" x14ac:dyDescent="0.25">
      <c r="A14" s="2" t="s">
        <v>795</v>
      </c>
      <c r="B14" s="1">
        <v>1</v>
      </c>
      <c r="C14" s="2" t="s">
        <v>13639</v>
      </c>
      <c r="D14">
        <v>16</v>
      </c>
      <c r="E14" s="2" t="s">
        <v>13635</v>
      </c>
      <c r="F14">
        <v>270107</v>
      </c>
      <c r="G14" s="2" t="s">
        <v>13522</v>
      </c>
      <c r="H14">
        <v>270107003</v>
      </c>
      <c r="I14" s="2" t="s">
        <v>10392</v>
      </c>
      <c r="J14">
        <v>0</v>
      </c>
      <c r="K14" s="2">
        <v>2010</v>
      </c>
      <c r="M14" s="2"/>
      <c r="O14" s="2"/>
      <c r="Q14" s="2"/>
      <c r="S14" s="2"/>
      <c r="T14" s="2"/>
    </row>
    <row r="15" spans="1:20" x14ac:dyDescent="0.25">
      <c r="A15" s="2" t="s">
        <v>795</v>
      </c>
      <c r="B15" s="1">
        <v>1</v>
      </c>
      <c r="C15" s="2" t="s">
        <v>13639</v>
      </c>
      <c r="D15">
        <v>16</v>
      </c>
      <c r="E15" s="2" t="s">
        <v>13635</v>
      </c>
      <c r="F15">
        <v>270107</v>
      </c>
      <c r="G15" s="2" t="s">
        <v>13522</v>
      </c>
      <c r="H15">
        <v>270107004</v>
      </c>
      <c r="I15" s="2" t="s">
        <v>13636</v>
      </c>
      <c r="J15">
        <v>1</v>
      </c>
      <c r="K15" s="2">
        <v>2010</v>
      </c>
      <c r="M15" s="2"/>
      <c r="O15" s="2"/>
      <c r="Q15" s="2"/>
      <c r="S15" s="2"/>
      <c r="T15" s="2"/>
    </row>
    <row r="16" spans="1:20" x14ac:dyDescent="0.25">
      <c r="A16" s="2" t="s">
        <v>795</v>
      </c>
      <c r="B16" s="1">
        <v>1</v>
      </c>
      <c r="C16" s="2" t="s">
        <v>13639</v>
      </c>
      <c r="D16">
        <v>16</v>
      </c>
      <c r="E16" s="2" t="s">
        <v>13635</v>
      </c>
      <c r="F16">
        <v>270107</v>
      </c>
      <c r="G16" s="2" t="s">
        <v>13522</v>
      </c>
      <c r="H16">
        <v>270107005</v>
      </c>
      <c r="I16" s="2" t="s">
        <v>13637</v>
      </c>
      <c r="J16">
        <v>118</v>
      </c>
      <c r="K16" s="2">
        <v>2010</v>
      </c>
      <c r="M16" s="2"/>
      <c r="O16" s="2"/>
      <c r="Q16" s="2"/>
      <c r="S16" s="2"/>
      <c r="T16" s="2"/>
    </row>
    <row r="17" spans="1:20" x14ac:dyDescent="0.25">
      <c r="A17" s="2" t="s">
        <v>795</v>
      </c>
      <c r="B17" s="1">
        <v>1</v>
      </c>
      <c r="C17" s="2" t="s">
        <v>13639</v>
      </c>
      <c r="D17">
        <v>16</v>
      </c>
      <c r="E17" s="2" t="s">
        <v>13638</v>
      </c>
      <c r="F17">
        <v>270107</v>
      </c>
      <c r="G17" s="2" t="s">
        <v>13522</v>
      </c>
      <c r="H17">
        <v>270107001</v>
      </c>
      <c r="I17" s="2" t="s">
        <v>13523</v>
      </c>
      <c r="J17">
        <v>0</v>
      </c>
      <c r="K17" s="2">
        <v>2010</v>
      </c>
      <c r="M17" s="2"/>
      <c r="O17" s="2"/>
      <c r="Q17" s="2"/>
      <c r="S17" s="2"/>
      <c r="T17" s="2"/>
    </row>
    <row r="18" spans="1:20" x14ac:dyDescent="0.25">
      <c r="A18" s="2" t="s">
        <v>795</v>
      </c>
      <c r="B18" s="1">
        <v>1</v>
      </c>
      <c r="C18" s="2" t="s">
        <v>13639</v>
      </c>
      <c r="D18">
        <v>16</v>
      </c>
      <c r="E18" s="2" t="s">
        <v>13638</v>
      </c>
      <c r="F18">
        <v>270107</v>
      </c>
      <c r="G18" s="2" t="s">
        <v>13522</v>
      </c>
      <c r="H18">
        <v>270107002</v>
      </c>
      <c r="I18" s="2" t="s">
        <v>13526</v>
      </c>
      <c r="J18">
        <v>0</v>
      </c>
      <c r="K18" s="2">
        <v>2010</v>
      </c>
      <c r="M18" s="2"/>
      <c r="O18" s="2"/>
      <c r="Q18" s="2"/>
      <c r="S18" s="2"/>
      <c r="T18" s="2"/>
    </row>
    <row r="19" spans="1:20" x14ac:dyDescent="0.25">
      <c r="A19" s="2" t="s">
        <v>795</v>
      </c>
      <c r="B19" s="1">
        <v>1</v>
      </c>
      <c r="C19" s="2" t="s">
        <v>13639</v>
      </c>
      <c r="D19">
        <v>16</v>
      </c>
      <c r="E19" s="2" t="s">
        <v>13638</v>
      </c>
      <c r="F19">
        <v>270107</v>
      </c>
      <c r="G19" s="2" t="s">
        <v>13522</v>
      </c>
      <c r="H19">
        <v>270107003</v>
      </c>
      <c r="I19" s="2" t="s">
        <v>10392</v>
      </c>
      <c r="J19">
        <v>0</v>
      </c>
      <c r="K19" s="2">
        <v>2010</v>
      </c>
      <c r="M19" s="2"/>
      <c r="O19" s="2"/>
      <c r="Q19" s="2"/>
      <c r="S19" s="2"/>
      <c r="T19" s="2"/>
    </row>
    <row r="20" spans="1:20" x14ac:dyDescent="0.25">
      <c r="A20" s="2" t="s">
        <v>795</v>
      </c>
      <c r="B20" s="1">
        <v>1</v>
      </c>
      <c r="C20" s="2" t="s">
        <v>13639</v>
      </c>
      <c r="D20">
        <v>16</v>
      </c>
      <c r="E20" s="2" t="s">
        <v>13638</v>
      </c>
      <c r="F20">
        <v>270107</v>
      </c>
      <c r="G20" s="2" t="s">
        <v>13522</v>
      </c>
      <c r="H20">
        <v>270107004</v>
      </c>
      <c r="I20" s="2" t="s">
        <v>13636</v>
      </c>
      <c r="J20">
        <v>0</v>
      </c>
      <c r="K20" s="2">
        <v>2010</v>
      </c>
      <c r="M20" s="2"/>
      <c r="O20" s="2"/>
      <c r="Q20" s="2"/>
      <c r="S20" s="2"/>
      <c r="T20" s="2"/>
    </row>
    <row r="21" spans="1:20" x14ac:dyDescent="0.25">
      <c r="A21" s="2" t="s">
        <v>795</v>
      </c>
      <c r="B21" s="1">
        <v>1</v>
      </c>
      <c r="C21" s="2" t="s">
        <v>13639</v>
      </c>
      <c r="D21">
        <v>16</v>
      </c>
      <c r="E21" s="2" t="s">
        <v>13638</v>
      </c>
      <c r="F21">
        <v>270107</v>
      </c>
      <c r="G21" s="2" t="s">
        <v>13522</v>
      </c>
      <c r="H21">
        <v>270107005</v>
      </c>
      <c r="I21" s="2" t="s">
        <v>13637</v>
      </c>
      <c r="J21">
        <v>467</v>
      </c>
      <c r="K21" s="2">
        <v>2010</v>
      </c>
      <c r="M21" s="2"/>
      <c r="O21" s="2"/>
      <c r="Q21" s="2"/>
      <c r="S21" s="2"/>
      <c r="T21" s="2"/>
    </row>
    <row r="22" spans="1:20" x14ac:dyDescent="0.25">
      <c r="A22" s="2" t="s">
        <v>756</v>
      </c>
      <c r="B22" s="1">
        <v>2</v>
      </c>
      <c r="C22" s="2" t="s">
        <v>13640</v>
      </c>
      <c r="D22">
        <v>3</v>
      </c>
      <c r="E22" s="2" t="s">
        <v>13635</v>
      </c>
      <c r="F22">
        <v>270107</v>
      </c>
      <c r="G22" s="2" t="s">
        <v>13522</v>
      </c>
      <c r="H22">
        <v>270107001</v>
      </c>
      <c r="I22" s="2" t="s">
        <v>13523</v>
      </c>
      <c r="J22">
        <v>0</v>
      </c>
      <c r="K22" s="2">
        <v>2010</v>
      </c>
      <c r="M22" s="2"/>
      <c r="O22" s="2"/>
      <c r="Q22" s="2"/>
      <c r="S22" s="2"/>
      <c r="T22" s="2"/>
    </row>
    <row r="23" spans="1:20" x14ac:dyDescent="0.25">
      <c r="A23" s="2" t="s">
        <v>756</v>
      </c>
      <c r="B23" s="1">
        <v>2</v>
      </c>
      <c r="C23" s="2" t="s">
        <v>13640</v>
      </c>
      <c r="D23">
        <v>3</v>
      </c>
      <c r="E23" s="2" t="s">
        <v>13635</v>
      </c>
      <c r="F23">
        <v>270107</v>
      </c>
      <c r="G23" s="2" t="s">
        <v>13522</v>
      </c>
      <c r="H23">
        <v>270107002</v>
      </c>
      <c r="I23" s="2" t="s">
        <v>13526</v>
      </c>
      <c r="J23">
        <v>43</v>
      </c>
      <c r="K23" s="2">
        <v>2010</v>
      </c>
      <c r="M23" s="2"/>
      <c r="O23" s="2"/>
      <c r="Q23" s="2"/>
      <c r="S23" s="2"/>
      <c r="T23" s="2"/>
    </row>
    <row r="24" spans="1:20" x14ac:dyDescent="0.25">
      <c r="A24" s="2" t="s">
        <v>756</v>
      </c>
      <c r="B24" s="1">
        <v>2</v>
      </c>
      <c r="C24" s="2" t="s">
        <v>13640</v>
      </c>
      <c r="D24">
        <v>3</v>
      </c>
      <c r="E24" s="2" t="s">
        <v>13635</v>
      </c>
      <c r="F24">
        <v>270107</v>
      </c>
      <c r="G24" s="2" t="s">
        <v>13522</v>
      </c>
      <c r="H24">
        <v>270107003</v>
      </c>
      <c r="I24" s="2" t="s">
        <v>10392</v>
      </c>
      <c r="J24">
        <v>0</v>
      </c>
      <c r="K24" s="2">
        <v>2010</v>
      </c>
      <c r="M24" s="2"/>
      <c r="O24" s="2"/>
      <c r="Q24" s="2"/>
      <c r="S24" s="2"/>
      <c r="T24" s="2"/>
    </row>
    <row r="25" spans="1:20" x14ac:dyDescent="0.25">
      <c r="A25" s="2" t="s">
        <v>756</v>
      </c>
      <c r="B25" s="1">
        <v>2</v>
      </c>
      <c r="C25" s="2" t="s">
        <v>13640</v>
      </c>
      <c r="D25">
        <v>3</v>
      </c>
      <c r="E25" s="2" t="s">
        <v>13635</v>
      </c>
      <c r="F25">
        <v>270107</v>
      </c>
      <c r="G25" s="2" t="s">
        <v>13522</v>
      </c>
      <c r="H25">
        <v>270107004</v>
      </c>
      <c r="I25" s="2" t="s">
        <v>13636</v>
      </c>
      <c r="J25">
        <v>1</v>
      </c>
      <c r="K25" s="2">
        <v>2010</v>
      </c>
      <c r="M25" s="2"/>
      <c r="O25" s="2"/>
      <c r="Q25" s="2"/>
      <c r="S25" s="2"/>
      <c r="T25" s="2"/>
    </row>
    <row r="26" spans="1:20" x14ac:dyDescent="0.25">
      <c r="A26" s="2" t="s">
        <v>756</v>
      </c>
      <c r="B26" s="1">
        <v>2</v>
      </c>
      <c r="C26" s="2" t="s">
        <v>13640</v>
      </c>
      <c r="D26">
        <v>3</v>
      </c>
      <c r="E26" s="2" t="s">
        <v>13635</v>
      </c>
      <c r="F26">
        <v>270107</v>
      </c>
      <c r="G26" s="2" t="s">
        <v>13522</v>
      </c>
      <c r="H26">
        <v>270107005</v>
      </c>
      <c r="I26" s="2" t="s">
        <v>13637</v>
      </c>
      <c r="J26">
        <v>637</v>
      </c>
      <c r="K26" s="2">
        <v>2010</v>
      </c>
      <c r="M26" s="2"/>
      <c r="O26" s="2"/>
      <c r="Q26" s="2"/>
      <c r="S26" s="2"/>
      <c r="T26" s="2"/>
    </row>
    <row r="27" spans="1:20" x14ac:dyDescent="0.25">
      <c r="A27" s="2" t="s">
        <v>756</v>
      </c>
      <c r="B27" s="1">
        <v>2</v>
      </c>
      <c r="C27" s="2" t="s">
        <v>13640</v>
      </c>
      <c r="D27">
        <v>3</v>
      </c>
      <c r="E27" s="2" t="s">
        <v>13638</v>
      </c>
      <c r="F27">
        <v>270107</v>
      </c>
      <c r="G27" s="2" t="s">
        <v>13522</v>
      </c>
      <c r="H27">
        <v>270107001</v>
      </c>
      <c r="I27" s="2" t="s">
        <v>13523</v>
      </c>
      <c r="J27">
        <v>0</v>
      </c>
      <c r="K27" s="2">
        <v>2010</v>
      </c>
      <c r="M27" s="2"/>
      <c r="O27" s="2"/>
      <c r="Q27" s="2"/>
      <c r="S27" s="2"/>
      <c r="T27" s="2"/>
    </row>
    <row r="28" spans="1:20" x14ac:dyDescent="0.25">
      <c r="A28" s="2" t="s">
        <v>756</v>
      </c>
      <c r="B28" s="1">
        <v>2</v>
      </c>
      <c r="C28" s="2" t="s">
        <v>13640</v>
      </c>
      <c r="D28">
        <v>3</v>
      </c>
      <c r="E28" s="2" t="s">
        <v>13638</v>
      </c>
      <c r="F28">
        <v>270107</v>
      </c>
      <c r="G28" s="2" t="s">
        <v>13522</v>
      </c>
      <c r="H28">
        <v>270107002</v>
      </c>
      <c r="I28" s="2" t="s">
        <v>13526</v>
      </c>
      <c r="J28">
        <v>91</v>
      </c>
      <c r="K28" s="2">
        <v>2010</v>
      </c>
      <c r="M28" s="2"/>
      <c r="O28" s="2"/>
      <c r="Q28" s="2"/>
      <c r="S28" s="2"/>
      <c r="T28" s="2"/>
    </row>
    <row r="29" spans="1:20" x14ac:dyDescent="0.25">
      <c r="A29" s="2" t="s">
        <v>756</v>
      </c>
      <c r="B29" s="1">
        <v>2</v>
      </c>
      <c r="C29" s="2" t="s">
        <v>13640</v>
      </c>
      <c r="D29">
        <v>3</v>
      </c>
      <c r="E29" s="2" t="s">
        <v>13638</v>
      </c>
      <c r="F29">
        <v>270107</v>
      </c>
      <c r="G29" s="2" t="s">
        <v>13522</v>
      </c>
      <c r="H29">
        <v>270107003</v>
      </c>
      <c r="I29" s="2" t="s">
        <v>10392</v>
      </c>
      <c r="J29">
        <v>0</v>
      </c>
      <c r="K29" s="2">
        <v>2010</v>
      </c>
      <c r="M29" s="2"/>
      <c r="O29" s="2"/>
      <c r="Q29" s="2"/>
      <c r="S29" s="2"/>
      <c r="T29" s="2"/>
    </row>
    <row r="30" spans="1:20" x14ac:dyDescent="0.25">
      <c r="A30" s="2" t="s">
        <v>756</v>
      </c>
      <c r="B30" s="1">
        <v>2</v>
      </c>
      <c r="C30" s="2" t="s">
        <v>13640</v>
      </c>
      <c r="D30">
        <v>3</v>
      </c>
      <c r="E30" s="2" t="s">
        <v>13638</v>
      </c>
      <c r="F30">
        <v>270107</v>
      </c>
      <c r="G30" s="2" t="s">
        <v>13522</v>
      </c>
      <c r="H30">
        <v>270107004</v>
      </c>
      <c r="I30" s="2" t="s">
        <v>13636</v>
      </c>
      <c r="J30">
        <v>5</v>
      </c>
      <c r="K30" s="2">
        <v>2010</v>
      </c>
      <c r="M30" s="2"/>
      <c r="O30" s="2"/>
      <c r="Q30" s="2"/>
      <c r="S30" s="2"/>
      <c r="T30" s="2"/>
    </row>
    <row r="31" spans="1:20" x14ac:dyDescent="0.25">
      <c r="A31" s="2" t="s">
        <v>756</v>
      </c>
      <c r="B31" s="1">
        <v>2</v>
      </c>
      <c r="C31" s="2" t="s">
        <v>13640</v>
      </c>
      <c r="D31">
        <v>3</v>
      </c>
      <c r="E31" s="2" t="s">
        <v>13638</v>
      </c>
      <c r="F31">
        <v>270107</v>
      </c>
      <c r="G31" s="2" t="s">
        <v>13522</v>
      </c>
      <c r="H31">
        <v>270107005</v>
      </c>
      <c r="I31" s="2" t="s">
        <v>13637</v>
      </c>
      <c r="J31">
        <v>1178</v>
      </c>
      <c r="K31" s="2">
        <v>2010</v>
      </c>
      <c r="M31" s="2"/>
      <c r="O31" s="2"/>
      <c r="Q31" s="2"/>
      <c r="S31" s="2"/>
      <c r="T31" s="2"/>
    </row>
    <row r="32" spans="1:20" x14ac:dyDescent="0.25">
      <c r="A32" s="2" t="s">
        <v>765</v>
      </c>
      <c r="B32" s="1">
        <v>3</v>
      </c>
      <c r="C32" s="2" t="s">
        <v>13641</v>
      </c>
      <c r="D32">
        <v>8</v>
      </c>
      <c r="E32" s="2" t="s">
        <v>13635</v>
      </c>
      <c r="F32">
        <v>270107</v>
      </c>
      <c r="G32" s="2" t="s">
        <v>13522</v>
      </c>
      <c r="H32">
        <v>270107001</v>
      </c>
      <c r="I32" s="2" t="s">
        <v>13523</v>
      </c>
      <c r="J32">
        <v>0</v>
      </c>
      <c r="K32" s="2">
        <v>2010</v>
      </c>
      <c r="M32" s="2"/>
      <c r="O32" s="2"/>
      <c r="Q32" s="2"/>
      <c r="S32" s="2"/>
      <c r="T32" s="2"/>
    </row>
    <row r="33" spans="1:20" x14ac:dyDescent="0.25">
      <c r="A33" s="2" t="s">
        <v>765</v>
      </c>
      <c r="B33" s="1">
        <v>3</v>
      </c>
      <c r="C33" s="2" t="s">
        <v>13641</v>
      </c>
      <c r="D33">
        <v>8</v>
      </c>
      <c r="E33" s="2" t="s">
        <v>13635</v>
      </c>
      <c r="F33">
        <v>270107</v>
      </c>
      <c r="G33" s="2" t="s">
        <v>13522</v>
      </c>
      <c r="H33">
        <v>270107002</v>
      </c>
      <c r="I33" s="2" t="s">
        <v>13526</v>
      </c>
      <c r="J33">
        <v>1</v>
      </c>
      <c r="K33" s="2">
        <v>2010</v>
      </c>
      <c r="M33" s="2"/>
      <c r="O33" s="2"/>
      <c r="Q33" s="2"/>
      <c r="S33" s="2"/>
      <c r="T33" s="2"/>
    </row>
    <row r="34" spans="1:20" x14ac:dyDescent="0.25">
      <c r="A34" s="2" t="s">
        <v>765</v>
      </c>
      <c r="B34" s="1">
        <v>3</v>
      </c>
      <c r="C34" s="2" t="s">
        <v>13641</v>
      </c>
      <c r="D34">
        <v>8</v>
      </c>
      <c r="E34" s="2" t="s">
        <v>13635</v>
      </c>
      <c r="F34">
        <v>270107</v>
      </c>
      <c r="G34" s="2" t="s">
        <v>13522</v>
      </c>
      <c r="H34">
        <v>270107003</v>
      </c>
      <c r="I34" s="2" t="s">
        <v>10392</v>
      </c>
      <c r="J34">
        <v>0</v>
      </c>
      <c r="K34" s="2">
        <v>2010</v>
      </c>
      <c r="M34" s="2"/>
      <c r="O34" s="2"/>
      <c r="Q34" s="2"/>
      <c r="S34" s="2"/>
      <c r="T34" s="2"/>
    </row>
    <row r="35" spans="1:20" x14ac:dyDescent="0.25">
      <c r="A35" s="2" t="s">
        <v>765</v>
      </c>
      <c r="B35" s="1">
        <v>3</v>
      </c>
      <c r="C35" s="2" t="s">
        <v>13641</v>
      </c>
      <c r="D35">
        <v>8</v>
      </c>
      <c r="E35" s="2" t="s">
        <v>13635</v>
      </c>
      <c r="F35">
        <v>270107</v>
      </c>
      <c r="G35" s="2" t="s">
        <v>13522</v>
      </c>
      <c r="H35">
        <v>270107004</v>
      </c>
      <c r="I35" s="2" t="s">
        <v>13636</v>
      </c>
      <c r="J35">
        <v>0</v>
      </c>
      <c r="K35" s="2">
        <v>2010</v>
      </c>
      <c r="M35" s="2"/>
      <c r="O35" s="2"/>
      <c r="Q35" s="2"/>
      <c r="S35" s="2"/>
      <c r="T35" s="2"/>
    </row>
    <row r="36" spans="1:20" x14ac:dyDescent="0.25">
      <c r="A36" s="2" t="s">
        <v>765</v>
      </c>
      <c r="B36" s="1">
        <v>3</v>
      </c>
      <c r="C36" s="2" t="s">
        <v>13641</v>
      </c>
      <c r="D36">
        <v>8</v>
      </c>
      <c r="E36" s="2" t="s">
        <v>13635</v>
      </c>
      <c r="F36">
        <v>270107</v>
      </c>
      <c r="G36" s="2" t="s">
        <v>13522</v>
      </c>
      <c r="H36">
        <v>270107005</v>
      </c>
      <c r="I36" s="2" t="s">
        <v>13637</v>
      </c>
      <c r="J36">
        <v>232</v>
      </c>
      <c r="K36" s="2">
        <v>2010</v>
      </c>
      <c r="M36" s="2"/>
      <c r="O36" s="2"/>
      <c r="Q36" s="2"/>
      <c r="S36" s="2"/>
      <c r="T36" s="2"/>
    </row>
    <row r="37" spans="1:20" x14ac:dyDescent="0.25">
      <c r="A37" s="2" t="s">
        <v>765</v>
      </c>
      <c r="B37" s="1">
        <v>3</v>
      </c>
      <c r="C37" s="2" t="s">
        <v>13641</v>
      </c>
      <c r="D37">
        <v>8</v>
      </c>
      <c r="E37" s="2" t="s">
        <v>13638</v>
      </c>
      <c r="F37">
        <v>270107</v>
      </c>
      <c r="G37" s="2" t="s">
        <v>13522</v>
      </c>
      <c r="H37">
        <v>270107001</v>
      </c>
      <c r="I37" s="2" t="s">
        <v>13523</v>
      </c>
      <c r="J37">
        <v>0</v>
      </c>
      <c r="K37" s="2">
        <v>2010</v>
      </c>
      <c r="M37" s="2"/>
      <c r="O37" s="2"/>
      <c r="Q37" s="2"/>
      <c r="S37" s="2"/>
      <c r="T37" s="2"/>
    </row>
    <row r="38" spans="1:20" x14ac:dyDescent="0.25">
      <c r="A38" s="2" t="s">
        <v>765</v>
      </c>
      <c r="B38" s="1">
        <v>3</v>
      </c>
      <c r="C38" s="2" t="s">
        <v>13641</v>
      </c>
      <c r="D38">
        <v>8</v>
      </c>
      <c r="E38" s="2" t="s">
        <v>13638</v>
      </c>
      <c r="F38">
        <v>270107</v>
      </c>
      <c r="G38" s="2" t="s">
        <v>13522</v>
      </c>
      <c r="H38">
        <v>270107002</v>
      </c>
      <c r="I38" s="2" t="s">
        <v>13526</v>
      </c>
      <c r="J38">
        <v>1</v>
      </c>
      <c r="K38" s="2">
        <v>2010</v>
      </c>
      <c r="M38" s="2"/>
      <c r="O38" s="2"/>
      <c r="Q38" s="2"/>
      <c r="S38" s="2"/>
      <c r="T38" s="2"/>
    </row>
    <row r="39" spans="1:20" x14ac:dyDescent="0.25">
      <c r="A39" s="2" t="s">
        <v>765</v>
      </c>
      <c r="B39" s="1">
        <v>3</v>
      </c>
      <c r="C39" s="2" t="s">
        <v>13641</v>
      </c>
      <c r="D39">
        <v>8</v>
      </c>
      <c r="E39" s="2" t="s">
        <v>13638</v>
      </c>
      <c r="F39">
        <v>270107</v>
      </c>
      <c r="G39" s="2" t="s">
        <v>13522</v>
      </c>
      <c r="H39">
        <v>270107003</v>
      </c>
      <c r="I39" s="2" t="s">
        <v>10392</v>
      </c>
      <c r="J39">
        <v>1</v>
      </c>
      <c r="K39" s="2">
        <v>2010</v>
      </c>
      <c r="M39" s="2"/>
      <c r="O39" s="2"/>
      <c r="Q39" s="2"/>
      <c r="S39" s="2"/>
      <c r="T39" s="2"/>
    </row>
    <row r="40" spans="1:20" x14ac:dyDescent="0.25">
      <c r="A40" s="2" t="s">
        <v>765</v>
      </c>
      <c r="B40" s="1">
        <v>3</v>
      </c>
      <c r="C40" s="2" t="s">
        <v>13641</v>
      </c>
      <c r="D40">
        <v>8</v>
      </c>
      <c r="E40" s="2" t="s">
        <v>13638</v>
      </c>
      <c r="F40">
        <v>270107</v>
      </c>
      <c r="G40" s="2" t="s">
        <v>13522</v>
      </c>
      <c r="H40">
        <v>270107004</v>
      </c>
      <c r="I40" s="2" t="s">
        <v>13636</v>
      </c>
      <c r="J40">
        <v>2</v>
      </c>
      <c r="K40" s="2">
        <v>2010</v>
      </c>
      <c r="M40" s="2"/>
      <c r="O40" s="2"/>
      <c r="Q40" s="2"/>
      <c r="S40" s="2"/>
      <c r="T40" s="2"/>
    </row>
    <row r="41" spans="1:20" x14ac:dyDescent="0.25">
      <c r="A41" s="2" t="s">
        <v>765</v>
      </c>
      <c r="B41" s="1">
        <v>3</v>
      </c>
      <c r="C41" s="2" t="s">
        <v>13641</v>
      </c>
      <c r="D41">
        <v>8</v>
      </c>
      <c r="E41" s="2" t="s">
        <v>13638</v>
      </c>
      <c r="F41">
        <v>270107</v>
      </c>
      <c r="G41" s="2" t="s">
        <v>13522</v>
      </c>
      <c r="H41">
        <v>270107005</v>
      </c>
      <c r="I41" s="2" t="s">
        <v>13637</v>
      </c>
      <c r="J41">
        <v>465</v>
      </c>
      <c r="K41" s="2">
        <v>2010</v>
      </c>
      <c r="M41" s="2"/>
      <c r="O41" s="2"/>
      <c r="Q41" s="2"/>
      <c r="S41" s="2"/>
      <c r="T41" s="2"/>
    </row>
    <row r="42" spans="1:20" x14ac:dyDescent="0.25">
      <c r="A42" s="2" t="s">
        <v>771</v>
      </c>
      <c r="B42" s="1">
        <v>4</v>
      </c>
      <c r="C42" s="2" t="s">
        <v>13642</v>
      </c>
      <c r="D42">
        <v>12</v>
      </c>
      <c r="E42" s="2" t="s">
        <v>13635</v>
      </c>
      <c r="F42">
        <v>270107</v>
      </c>
      <c r="G42" s="2" t="s">
        <v>13522</v>
      </c>
      <c r="H42">
        <v>270107001</v>
      </c>
      <c r="I42" s="2" t="s">
        <v>13523</v>
      </c>
      <c r="J42">
        <v>0</v>
      </c>
      <c r="K42" s="2">
        <v>2010</v>
      </c>
      <c r="M42" s="2"/>
      <c r="O42" s="2"/>
      <c r="Q42" s="2"/>
      <c r="S42" s="2"/>
      <c r="T42" s="2"/>
    </row>
    <row r="43" spans="1:20" x14ac:dyDescent="0.25">
      <c r="A43" s="2" t="s">
        <v>771</v>
      </c>
      <c r="B43" s="1">
        <v>4</v>
      </c>
      <c r="C43" s="2" t="s">
        <v>13642</v>
      </c>
      <c r="D43">
        <v>12</v>
      </c>
      <c r="E43" s="2" t="s">
        <v>13635</v>
      </c>
      <c r="F43">
        <v>270107</v>
      </c>
      <c r="G43" s="2" t="s">
        <v>13522</v>
      </c>
      <c r="H43">
        <v>270107002</v>
      </c>
      <c r="I43" s="2" t="s">
        <v>13526</v>
      </c>
      <c r="J43">
        <v>1</v>
      </c>
      <c r="K43" s="2">
        <v>2010</v>
      </c>
      <c r="M43" s="2"/>
      <c r="O43" s="2"/>
      <c r="Q43" s="2"/>
      <c r="S43" s="2"/>
      <c r="T43" s="2"/>
    </row>
    <row r="44" spans="1:20" x14ac:dyDescent="0.25">
      <c r="A44" s="2" t="s">
        <v>771</v>
      </c>
      <c r="B44" s="1">
        <v>4</v>
      </c>
      <c r="C44" s="2" t="s">
        <v>13642</v>
      </c>
      <c r="D44">
        <v>12</v>
      </c>
      <c r="E44" s="2" t="s">
        <v>13635</v>
      </c>
      <c r="F44">
        <v>270107</v>
      </c>
      <c r="G44" s="2" t="s">
        <v>13522</v>
      </c>
      <c r="H44">
        <v>270107003</v>
      </c>
      <c r="I44" s="2" t="s">
        <v>10392</v>
      </c>
      <c r="J44">
        <v>0</v>
      </c>
      <c r="K44" s="2">
        <v>2010</v>
      </c>
      <c r="M44" s="2"/>
      <c r="O44" s="2"/>
      <c r="Q44" s="2"/>
      <c r="S44" s="2"/>
      <c r="T44" s="2"/>
    </row>
    <row r="45" spans="1:20" x14ac:dyDescent="0.25">
      <c r="A45" s="2" t="s">
        <v>771</v>
      </c>
      <c r="B45" s="1">
        <v>4</v>
      </c>
      <c r="C45" s="2" t="s">
        <v>13642</v>
      </c>
      <c r="D45">
        <v>12</v>
      </c>
      <c r="E45" s="2" t="s">
        <v>13635</v>
      </c>
      <c r="F45">
        <v>270107</v>
      </c>
      <c r="G45" s="2" t="s">
        <v>13522</v>
      </c>
      <c r="H45">
        <v>270107004</v>
      </c>
      <c r="I45" s="2" t="s">
        <v>13636</v>
      </c>
      <c r="J45">
        <v>7</v>
      </c>
      <c r="K45" s="2">
        <v>2010</v>
      </c>
      <c r="M45" s="2"/>
      <c r="O45" s="2"/>
      <c r="Q45" s="2"/>
      <c r="S45" s="2"/>
      <c r="T45" s="2"/>
    </row>
    <row r="46" spans="1:20" x14ac:dyDescent="0.25">
      <c r="A46" s="2" t="s">
        <v>771</v>
      </c>
      <c r="B46" s="1">
        <v>4</v>
      </c>
      <c r="C46" s="2" t="s">
        <v>13642</v>
      </c>
      <c r="D46">
        <v>12</v>
      </c>
      <c r="E46" s="2" t="s">
        <v>13635</v>
      </c>
      <c r="F46">
        <v>270107</v>
      </c>
      <c r="G46" s="2" t="s">
        <v>13522</v>
      </c>
      <c r="H46">
        <v>270107005</v>
      </c>
      <c r="I46" s="2" t="s">
        <v>13637</v>
      </c>
      <c r="J46">
        <v>1093</v>
      </c>
      <c r="K46" s="2">
        <v>2010</v>
      </c>
      <c r="M46" s="2"/>
      <c r="O46" s="2"/>
      <c r="Q46" s="2"/>
      <c r="S46" s="2"/>
      <c r="T46" s="2"/>
    </row>
    <row r="47" spans="1:20" x14ac:dyDescent="0.25">
      <c r="A47" s="2" t="s">
        <v>771</v>
      </c>
      <c r="B47" s="1">
        <v>4</v>
      </c>
      <c r="C47" s="2" t="s">
        <v>13642</v>
      </c>
      <c r="D47">
        <v>12</v>
      </c>
      <c r="E47" s="2" t="s">
        <v>13638</v>
      </c>
      <c r="F47">
        <v>270107</v>
      </c>
      <c r="G47" s="2" t="s">
        <v>13522</v>
      </c>
      <c r="H47">
        <v>270107001</v>
      </c>
      <c r="I47" s="2" t="s">
        <v>13523</v>
      </c>
      <c r="J47">
        <v>11</v>
      </c>
      <c r="K47" s="2">
        <v>2010</v>
      </c>
      <c r="M47" s="2"/>
      <c r="O47" s="2"/>
      <c r="Q47" s="2"/>
      <c r="S47" s="2"/>
      <c r="T47" s="2"/>
    </row>
    <row r="48" spans="1:20" x14ac:dyDescent="0.25">
      <c r="A48" s="2" t="s">
        <v>771</v>
      </c>
      <c r="B48" s="1">
        <v>4</v>
      </c>
      <c r="C48" s="2" t="s">
        <v>13642</v>
      </c>
      <c r="D48">
        <v>12</v>
      </c>
      <c r="E48" s="2" t="s">
        <v>13638</v>
      </c>
      <c r="F48">
        <v>270107</v>
      </c>
      <c r="G48" s="2" t="s">
        <v>13522</v>
      </c>
      <c r="H48">
        <v>270107002</v>
      </c>
      <c r="I48" s="2" t="s">
        <v>13526</v>
      </c>
      <c r="J48">
        <v>25</v>
      </c>
      <c r="K48" s="2">
        <v>2010</v>
      </c>
      <c r="M48" s="2"/>
      <c r="O48" s="2"/>
      <c r="Q48" s="2"/>
      <c r="S48" s="2"/>
      <c r="T48" s="2"/>
    </row>
    <row r="49" spans="1:20" x14ac:dyDescent="0.25">
      <c r="A49" s="2" t="s">
        <v>771</v>
      </c>
      <c r="B49" s="1">
        <v>4</v>
      </c>
      <c r="C49" s="2" t="s">
        <v>13642</v>
      </c>
      <c r="D49">
        <v>12</v>
      </c>
      <c r="E49" s="2" t="s">
        <v>13638</v>
      </c>
      <c r="F49">
        <v>270107</v>
      </c>
      <c r="G49" s="2" t="s">
        <v>13522</v>
      </c>
      <c r="H49">
        <v>270107003</v>
      </c>
      <c r="I49" s="2" t="s">
        <v>10392</v>
      </c>
      <c r="J49">
        <v>3</v>
      </c>
      <c r="K49" s="2">
        <v>2010</v>
      </c>
      <c r="M49" s="2"/>
      <c r="O49" s="2"/>
      <c r="Q49" s="2"/>
      <c r="S49" s="2"/>
      <c r="T49" s="2"/>
    </row>
    <row r="50" spans="1:20" x14ac:dyDescent="0.25">
      <c r="A50" s="2" t="s">
        <v>771</v>
      </c>
      <c r="B50" s="1">
        <v>4</v>
      </c>
      <c r="C50" s="2" t="s">
        <v>13642</v>
      </c>
      <c r="D50">
        <v>12</v>
      </c>
      <c r="E50" s="2" t="s">
        <v>13638</v>
      </c>
      <c r="F50">
        <v>270107</v>
      </c>
      <c r="G50" s="2" t="s">
        <v>13522</v>
      </c>
      <c r="H50">
        <v>270107004</v>
      </c>
      <c r="I50" s="2" t="s">
        <v>13636</v>
      </c>
      <c r="J50">
        <v>27</v>
      </c>
      <c r="K50" s="2">
        <v>2010</v>
      </c>
      <c r="M50" s="2"/>
      <c r="O50" s="2"/>
      <c r="Q50" s="2"/>
      <c r="S50" s="2"/>
      <c r="T50" s="2"/>
    </row>
    <row r="51" spans="1:20" x14ac:dyDescent="0.25">
      <c r="A51" s="2" t="s">
        <v>771</v>
      </c>
      <c r="B51" s="1">
        <v>4</v>
      </c>
      <c r="C51" s="2" t="s">
        <v>13642</v>
      </c>
      <c r="D51">
        <v>12</v>
      </c>
      <c r="E51" s="2" t="s">
        <v>13638</v>
      </c>
      <c r="F51">
        <v>270107</v>
      </c>
      <c r="G51" s="2" t="s">
        <v>13522</v>
      </c>
      <c r="H51">
        <v>270107005</v>
      </c>
      <c r="I51" s="2" t="s">
        <v>13637</v>
      </c>
      <c r="J51">
        <v>911</v>
      </c>
      <c r="K51" s="2">
        <v>2010</v>
      </c>
      <c r="M51" s="2"/>
      <c r="O51" s="2"/>
      <c r="Q51" s="2"/>
      <c r="S51" s="2"/>
      <c r="T51" s="2"/>
    </row>
    <row r="52" spans="1:20" x14ac:dyDescent="0.25">
      <c r="A52" s="2" t="s">
        <v>798</v>
      </c>
      <c r="B52" s="1">
        <v>5</v>
      </c>
      <c r="C52" s="2" t="s">
        <v>13643</v>
      </c>
      <c r="D52">
        <v>28</v>
      </c>
      <c r="E52" s="2" t="s">
        <v>13635</v>
      </c>
      <c r="F52">
        <v>270107</v>
      </c>
      <c r="G52" s="2" t="s">
        <v>13522</v>
      </c>
      <c r="H52">
        <v>270107001</v>
      </c>
      <c r="I52" s="2" t="s">
        <v>13523</v>
      </c>
      <c r="J52">
        <v>0</v>
      </c>
      <c r="K52" s="2">
        <v>2010</v>
      </c>
      <c r="M52" s="2"/>
      <c r="O52" s="2"/>
      <c r="Q52" s="2"/>
      <c r="S52" s="2"/>
      <c r="T52" s="2"/>
    </row>
    <row r="53" spans="1:20" x14ac:dyDescent="0.25">
      <c r="A53" s="2" t="s">
        <v>798</v>
      </c>
      <c r="B53" s="1">
        <v>5</v>
      </c>
      <c r="C53" s="2" t="s">
        <v>13643</v>
      </c>
      <c r="D53">
        <v>28</v>
      </c>
      <c r="E53" s="2" t="s">
        <v>13635</v>
      </c>
      <c r="F53">
        <v>270107</v>
      </c>
      <c r="G53" s="2" t="s">
        <v>13522</v>
      </c>
      <c r="H53">
        <v>270107002</v>
      </c>
      <c r="I53" s="2" t="s">
        <v>13526</v>
      </c>
      <c r="J53">
        <v>0</v>
      </c>
      <c r="K53" s="2">
        <v>2010</v>
      </c>
      <c r="M53" s="2"/>
      <c r="O53" s="2"/>
      <c r="Q53" s="2"/>
      <c r="S53" s="2"/>
      <c r="T53" s="2"/>
    </row>
    <row r="54" spans="1:20" x14ac:dyDescent="0.25">
      <c r="A54" s="2" t="s">
        <v>798</v>
      </c>
      <c r="B54" s="1">
        <v>5</v>
      </c>
      <c r="C54" s="2" t="s">
        <v>13643</v>
      </c>
      <c r="D54">
        <v>28</v>
      </c>
      <c r="E54" s="2" t="s">
        <v>13635</v>
      </c>
      <c r="F54">
        <v>270107</v>
      </c>
      <c r="G54" s="2" t="s">
        <v>13522</v>
      </c>
      <c r="H54">
        <v>270107003</v>
      </c>
      <c r="I54" s="2" t="s">
        <v>10392</v>
      </c>
      <c r="J54">
        <v>0</v>
      </c>
      <c r="K54" s="2">
        <v>2010</v>
      </c>
      <c r="M54" s="2"/>
      <c r="O54" s="2"/>
      <c r="Q54" s="2"/>
      <c r="S54" s="2"/>
      <c r="T54" s="2"/>
    </row>
    <row r="55" spans="1:20" x14ac:dyDescent="0.25">
      <c r="A55" s="2" t="s">
        <v>798</v>
      </c>
      <c r="B55" s="1">
        <v>5</v>
      </c>
      <c r="C55" s="2" t="s">
        <v>13643</v>
      </c>
      <c r="D55">
        <v>28</v>
      </c>
      <c r="E55" s="2" t="s">
        <v>13635</v>
      </c>
      <c r="F55">
        <v>270107</v>
      </c>
      <c r="G55" s="2" t="s">
        <v>13522</v>
      </c>
      <c r="H55">
        <v>270107004</v>
      </c>
      <c r="I55" s="2" t="s">
        <v>13636</v>
      </c>
      <c r="J55">
        <v>1</v>
      </c>
      <c r="K55" s="2">
        <v>2010</v>
      </c>
      <c r="M55" s="2"/>
      <c r="O55" s="2"/>
      <c r="Q55" s="2"/>
      <c r="S55" s="2"/>
      <c r="T55" s="2"/>
    </row>
    <row r="56" spans="1:20" x14ac:dyDescent="0.25">
      <c r="A56" s="2" t="s">
        <v>798</v>
      </c>
      <c r="B56" s="1">
        <v>5</v>
      </c>
      <c r="C56" s="2" t="s">
        <v>13643</v>
      </c>
      <c r="D56">
        <v>28</v>
      </c>
      <c r="E56" s="2" t="s">
        <v>13635</v>
      </c>
      <c r="F56">
        <v>270107</v>
      </c>
      <c r="G56" s="2" t="s">
        <v>13522</v>
      </c>
      <c r="H56">
        <v>270107005</v>
      </c>
      <c r="I56" s="2" t="s">
        <v>13637</v>
      </c>
      <c r="J56">
        <v>210</v>
      </c>
      <c r="K56" s="2">
        <v>2010</v>
      </c>
      <c r="M56" s="2"/>
      <c r="O56" s="2"/>
      <c r="Q56" s="2"/>
      <c r="S56" s="2"/>
      <c r="T56" s="2"/>
    </row>
    <row r="57" spans="1:20" x14ac:dyDescent="0.25">
      <c r="A57" s="2" t="s">
        <v>798</v>
      </c>
      <c r="B57" s="1">
        <v>5</v>
      </c>
      <c r="C57" s="2" t="s">
        <v>13643</v>
      </c>
      <c r="D57">
        <v>28</v>
      </c>
      <c r="E57" s="2" t="s">
        <v>13638</v>
      </c>
      <c r="F57">
        <v>270107</v>
      </c>
      <c r="G57" s="2" t="s">
        <v>13522</v>
      </c>
      <c r="H57">
        <v>270107001</v>
      </c>
      <c r="I57" s="2" t="s">
        <v>13523</v>
      </c>
      <c r="J57">
        <v>23</v>
      </c>
      <c r="K57" s="2">
        <v>2010</v>
      </c>
      <c r="M57" s="2"/>
      <c r="O57" s="2"/>
      <c r="Q57" s="2"/>
      <c r="S57" s="2"/>
      <c r="T57" s="2"/>
    </row>
    <row r="58" spans="1:20" x14ac:dyDescent="0.25">
      <c r="A58" s="2" t="s">
        <v>798</v>
      </c>
      <c r="B58" s="1">
        <v>5</v>
      </c>
      <c r="C58" s="2" t="s">
        <v>13643</v>
      </c>
      <c r="D58">
        <v>28</v>
      </c>
      <c r="E58" s="2" t="s">
        <v>13638</v>
      </c>
      <c r="F58">
        <v>270107</v>
      </c>
      <c r="G58" s="2" t="s">
        <v>13522</v>
      </c>
      <c r="H58">
        <v>270107002</v>
      </c>
      <c r="I58" s="2" t="s">
        <v>13526</v>
      </c>
      <c r="J58">
        <v>21</v>
      </c>
      <c r="K58" s="2">
        <v>2010</v>
      </c>
      <c r="M58" s="2"/>
      <c r="O58" s="2"/>
      <c r="Q58" s="2"/>
      <c r="S58" s="2"/>
      <c r="T58" s="2"/>
    </row>
    <row r="59" spans="1:20" x14ac:dyDescent="0.25">
      <c r="A59" s="2" t="s">
        <v>798</v>
      </c>
      <c r="B59" s="1">
        <v>5</v>
      </c>
      <c r="C59" s="2" t="s">
        <v>13643</v>
      </c>
      <c r="D59">
        <v>28</v>
      </c>
      <c r="E59" s="2" t="s">
        <v>13638</v>
      </c>
      <c r="F59">
        <v>270107</v>
      </c>
      <c r="G59" s="2" t="s">
        <v>13522</v>
      </c>
      <c r="H59">
        <v>270107003</v>
      </c>
      <c r="I59" s="2" t="s">
        <v>10392</v>
      </c>
      <c r="J59">
        <v>2</v>
      </c>
      <c r="K59" s="2">
        <v>2010</v>
      </c>
      <c r="M59" s="2"/>
      <c r="O59" s="2"/>
      <c r="Q59" s="2"/>
      <c r="S59" s="2"/>
      <c r="T59" s="2"/>
    </row>
    <row r="60" spans="1:20" x14ac:dyDescent="0.25">
      <c r="A60" s="2" t="s">
        <v>798</v>
      </c>
      <c r="B60" s="1">
        <v>5</v>
      </c>
      <c r="C60" s="2" t="s">
        <v>13643</v>
      </c>
      <c r="D60">
        <v>28</v>
      </c>
      <c r="E60" s="2" t="s">
        <v>13638</v>
      </c>
      <c r="F60">
        <v>270107</v>
      </c>
      <c r="G60" s="2" t="s">
        <v>13522</v>
      </c>
      <c r="H60">
        <v>270107004</v>
      </c>
      <c r="I60" s="2" t="s">
        <v>13636</v>
      </c>
      <c r="J60">
        <v>38</v>
      </c>
      <c r="K60" s="2">
        <v>2010</v>
      </c>
      <c r="M60" s="2"/>
      <c r="O60" s="2"/>
      <c r="Q60" s="2"/>
      <c r="S60" s="2"/>
      <c r="T60" s="2"/>
    </row>
    <row r="61" spans="1:20" x14ac:dyDescent="0.25">
      <c r="A61" s="2" t="s">
        <v>798</v>
      </c>
      <c r="B61" s="1">
        <v>5</v>
      </c>
      <c r="C61" s="2" t="s">
        <v>13643</v>
      </c>
      <c r="D61">
        <v>28</v>
      </c>
      <c r="E61" s="2" t="s">
        <v>13638</v>
      </c>
      <c r="F61">
        <v>270107</v>
      </c>
      <c r="G61" s="2" t="s">
        <v>13522</v>
      </c>
      <c r="H61">
        <v>270107005</v>
      </c>
      <c r="I61" s="2" t="s">
        <v>13637</v>
      </c>
      <c r="J61">
        <v>385</v>
      </c>
      <c r="K61" s="2">
        <v>2010</v>
      </c>
      <c r="M61" s="2"/>
      <c r="O61" s="2"/>
      <c r="Q61" s="2"/>
      <c r="S61" s="2"/>
      <c r="T61" s="2"/>
    </row>
    <row r="62" spans="1:20" x14ac:dyDescent="0.25">
      <c r="A62" s="2" t="s">
        <v>798</v>
      </c>
      <c r="B62" s="1">
        <v>5</v>
      </c>
      <c r="C62" s="2" t="s">
        <v>13644</v>
      </c>
      <c r="D62">
        <v>29</v>
      </c>
      <c r="E62" s="2" t="s">
        <v>13635</v>
      </c>
      <c r="F62">
        <v>270107</v>
      </c>
      <c r="G62" s="2" t="s">
        <v>13522</v>
      </c>
      <c r="H62">
        <v>270107001</v>
      </c>
      <c r="I62" s="2" t="s">
        <v>13523</v>
      </c>
      <c r="J62">
        <v>0</v>
      </c>
      <c r="K62" s="2">
        <v>2010</v>
      </c>
      <c r="M62" s="2"/>
      <c r="O62" s="2"/>
      <c r="Q62" s="2"/>
      <c r="S62" s="2"/>
      <c r="T62" s="2"/>
    </row>
    <row r="63" spans="1:20" x14ac:dyDescent="0.25">
      <c r="A63" s="2" t="s">
        <v>798</v>
      </c>
      <c r="B63" s="1">
        <v>5</v>
      </c>
      <c r="C63" s="2" t="s">
        <v>13644</v>
      </c>
      <c r="D63">
        <v>29</v>
      </c>
      <c r="E63" s="2" t="s">
        <v>13635</v>
      </c>
      <c r="F63">
        <v>270107</v>
      </c>
      <c r="G63" s="2" t="s">
        <v>13522</v>
      </c>
      <c r="H63">
        <v>270107002</v>
      </c>
      <c r="I63" s="2" t="s">
        <v>13526</v>
      </c>
      <c r="J63">
        <v>4</v>
      </c>
      <c r="K63" s="2">
        <v>2010</v>
      </c>
      <c r="M63" s="2"/>
      <c r="O63" s="2"/>
      <c r="Q63" s="2"/>
      <c r="S63" s="2"/>
      <c r="T63" s="2"/>
    </row>
    <row r="64" spans="1:20" x14ac:dyDescent="0.25">
      <c r="A64" s="2" t="s">
        <v>798</v>
      </c>
      <c r="B64" s="1">
        <v>5</v>
      </c>
      <c r="C64" s="2" t="s">
        <v>13644</v>
      </c>
      <c r="D64">
        <v>29</v>
      </c>
      <c r="E64" s="2" t="s">
        <v>13635</v>
      </c>
      <c r="F64">
        <v>270107</v>
      </c>
      <c r="G64" s="2" t="s">
        <v>13522</v>
      </c>
      <c r="H64">
        <v>270107003</v>
      </c>
      <c r="I64" s="2" t="s">
        <v>10392</v>
      </c>
      <c r="J64">
        <v>2</v>
      </c>
      <c r="K64" s="2">
        <v>2010</v>
      </c>
      <c r="M64" s="2"/>
      <c r="O64" s="2"/>
      <c r="Q64" s="2"/>
      <c r="S64" s="2"/>
      <c r="T64" s="2"/>
    </row>
    <row r="65" spans="1:20" x14ac:dyDescent="0.25">
      <c r="A65" s="2" t="s">
        <v>798</v>
      </c>
      <c r="B65" s="1">
        <v>5</v>
      </c>
      <c r="C65" s="2" t="s">
        <v>13644</v>
      </c>
      <c r="D65">
        <v>29</v>
      </c>
      <c r="E65" s="2" t="s">
        <v>13635</v>
      </c>
      <c r="F65">
        <v>270107</v>
      </c>
      <c r="G65" s="2" t="s">
        <v>13522</v>
      </c>
      <c r="H65">
        <v>270107004</v>
      </c>
      <c r="I65" s="2" t="s">
        <v>13636</v>
      </c>
      <c r="J65">
        <v>7</v>
      </c>
      <c r="K65" s="2">
        <v>2010</v>
      </c>
      <c r="M65" s="2"/>
      <c r="O65" s="2"/>
      <c r="Q65" s="2"/>
      <c r="S65" s="2"/>
      <c r="T65" s="2"/>
    </row>
    <row r="66" spans="1:20" x14ac:dyDescent="0.25">
      <c r="A66" s="2" t="s">
        <v>798</v>
      </c>
      <c r="B66" s="1">
        <v>5</v>
      </c>
      <c r="C66" s="2" t="s">
        <v>13644</v>
      </c>
      <c r="D66">
        <v>29</v>
      </c>
      <c r="E66" s="2" t="s">
        <v>13635</v>
      </c>
      <c r="F66">
        <v>270107</v>
      </c>
      <c r="G66" s="2" t="s">
        <v>13522</v>
      </c>
      <c r="H66">
        <v>270107005</v>
      </c>
      <c r="I66" s="2" t="s">
        <v>13637</v>
      </c>
      <c r="J66">
        <v>151</v>
      </c>
      <c r="K66" s="2">
        <v>2010</v>
      </c>
      <c r="M66" s="2"/>
      <c r="O66" s="2"/>
      <c r="Q66" s="2"/>
      <c r="S66" s="2"/>
      <c r="T66" s="2"/>
    </row>
    <row r="67" spans="1:20" x14ac:dyDescent="0.25">
      <c r="A67" s="2" t="s">
        <v>798</v>
      </c>
      <c r="B67" s="1">
        <v>5</v>
      </c>
      <c r="C67" s="2" t="s">
        <v>13644</v>
      </c>
      <c r="D67">
        <v>29</v>
      </c>
      <c r="E67" s="2" t="s">
        <v>13638</v>
      </c>
      <c r="F67">
        <v>270107</v>
      </c>
      <c r="G67" s="2" t="s">
        <v>13522</v>
      </c>
      <c r="H67">
        <v>270107001</v>
      </c>
      <c r="I67" s="2" t="s">
        <v>13523</v>
      </c>
      <c r="J67">
        <v>20</v>
      </c>
      <c r="K67" s="2">
        <v>2010</v>
      </c>
      <c r="M67" s="2"/>
      <c r="O67" s="2"/>
      <c r="Q67" s="2"/>
      <c r="S67" s="2"/>
      <c r="T67" s="2"/>
    </row>
    <row r="68" spans="1:20" x14ac:dyDescent="0.25">
      <c r="A68" s="2" t="s">
        <v>798</v>
      </c>
      <c r="B68" s="1">
        <v>5</v>
      </c>
      <c r="C68" s="2" t="s">
        <v>13644</v>
      </c>
      <c r="D68">
        <v>29</v>
      </c>
      <c r="E68" s="2" t="s">
        <v>13638</v>
      </c>
      <c r="F68">
        <v>270107</v>
      </c>
      <c r="G68" s="2" t="s">
        <v>13522</v>
      </c>
      <c r="H68">
        <v>270107002</v>
      </c>
      <c r="I68" s="2" t="s">
        <v>13526</v>
      </c>
      <c r="J68">
        <v>35</v>
      </c>
      <c r="K68" s="2">
        <v>2010</v>
      </c>
      <c r="M68" s="2"/>
      <c r="O68" s="2"/>
      <c r="Q68" s="2"/>
      <c r="S68" s="2"/>
      <c r="T68" s="2"/>
    </row>
    <row r="69" spans="1:20" x14ac:dyDescent="0.25">
      <c r="A69" s="2" t="s">
        <v>798</v>
      </c>
      <c r="B69" s="1">
        <v>5</v>
      </c>
      <c r="C69" s="2" t="s">
        <v>13644</v>
      </c>
      <c r="D69">
        <v>29</v>
      </c>
      <c r="E69" s="2" t="s">
        <v>13638</v>
      </c>
      <c r="F69">
        <v>270107</v>
      </c>
      <c r="G69" s="2" t="s">
        <v>13522</v>
      </c>
      <c r="H69">
        <v>270107003</v>
      </c>
      <c r="I69" s="2" t="s">
        <v>10392</v>
      </c>
      <c r="J69">
        <v>3</v>
      </c>
      <c r="K69" s="2">
        <v>2010</v>
      </c>
      <c r="M69" s="2"/>
      <c r="O69" s="2"/>
      <c r="Q69" s="2"/>
      <c r="S69" s="2"/>
      <c r="T69" s="2"/>
    </row>
    <row r="70" spans="1:20" x14ac:dyDescent="0.25">
      <c r="A70" s="2" t="s">
        <v>798</v>
      </c>
      <c r="B70" s="1">
        <v>5</v>
      </c>
      <c r="C70" s="2" t="s">
        <v>13644</v>
      </c>
      <c r="D70">
        <v>29</v>
      </c>
      <c r="E70" s="2" t="s">
        <v>13638</v>
      </c>
      <c r="F70">
        <v>270107</v>
      </c>
      <c r="G70" s="2" t="s">
        <v>13522</v>
      </c>
      <c r="H70">
        <v>270107004</v>
      </c>
      <c r="I70" s="2" t="s">
        <v>13636</v>
      </c>
      <c r="J70">
        <v>66</v>
      </c>
      <c r="K70" s="2">
        <v>2010</v>
      </c>
      <c r="M70" s="2"/>
      <c r="O70" s="2"/>
      <c r="Q70" s="2"/>
      <c r="S70" s="2"/>
      <c r="T70" s="2"/>
    </row>
    <row r="71" spans="1:20" x14ac:dyDescent="0.25">
      <c r="A71" s="2" t="s">
        <v>798</v>
      </c>
      <c r="B71" s="1">
        <v>5</v>
      </c>
      <c r="C71" s="2" t="s">
        <v>13644</v>
      </c>
      <c r="D71">
        <v>29</v>
      </c>
      <c r="E71" s="2" t="s">
        <v>13638</v>
      </c>
      <c r="F71">
        <v>270107</v>
      </c>
      <c r="G71" s="2" t="s">
        <v>13522</v>
      </c>
      <c r="H71">
        <v>270107005</v>
      </c>
      <c r="I71" s="2" t="s">
        <v>13637</v>
      </c>
      <c r="J71">
        <v>338</v>
      </c>
      <c r="K71" s="2">
        <v>2010</v>
      </c>
      <c r="M71" s="2"/>
      <c r="O71" s="2"/>
      <c r="Q71" s="2"/>
      <c r="S71" s="2"/>
      <c r="T71" s="2"/>
    </row>
    <row r="72" spans="1:20" x14ac:dyDescent="0.25">
      <c r="A72" s="2" t="s">
        <v>798</v>
      </c>
      <c r="B72" s="1">
        <v>5</v>
      </c>
      <c r="C72" s="2" t="s">
        <v>13645</v>
      </c>
      <c r="D72">
        <v>1</v>
      </c>
      <c r="E72" s="2" t="s">
        <v>13635</v>
      </c>
      <c r="F72">
        <v>270107</v>
      </c>
      <c r="G72" s="2" t="s">
        <v>13522</v>
      </c>
      <c r="H72">
        <v>270107001</v>
      </c>
      <c r="I72" s="2" t="s">
        <v>13523</v>
      </c>
      <c r="J72">
        <v>0</v>
      </c>
      <c r="K72" s="2">
        <v>2010</v>
      </c>
      <c r="M72" s="2"/>
      <c r="O72" s="2"/>
      <c r="Q72" s="2"/>
      <c r="S72" s="2"/>
      <c r="T72" s="2"/>
    </row>
    <row r="73" spans="1:20" x14ac:dyDescent="0.25">
      <c r="A73" s="2" t="s">
        <v>798</v>
      </c>
      <c r="B73" s="1">
        <v>5</v>
      </c>
      <c r="C73" s="2" t="s">
        <v>13645</v>
      </c>
      <c r="D73">
        <v>1</v>
      </c>
      <c r="E73" s="2" t="s">
        <v>13635</v>
      </c>
      <c r="F73">
        <v>270107</v>
      </c>
      <c r="G73" s="2" t="s">
        <v>13522</v>
      </c>
      <c r="H73">
        <v>270107002</v>
      </c>
      <c r="I73" s="2" t="s">
        <v>13526</v>
      </c>
      <c r="J73">
        <v>0</v>
      </c>
      <c r="K73" s="2">
        <v>2010</v>
      </c>
      <c r="M73" s="2"/>
      <c r="O73" s="2"/>
      <c r="Q73" s="2"/>
      <c r="S73" s="2"/>
      <c r="T73" s="2"/>
    </row>
    <row r="74" spans="1:20" x14ac:dyDescent="0.25">
      <c r="A74" s="2" t="s">
        <v>798</v>
      </c>
      <c r="B74" s="1">
        <v>5</v>
      </c>
      <c r="C74" s="2" t="s">
        <v>13645</v>
      </c>
      <c r="D74">
        <v>1</v>
      </c>
      <c r="E74" s="2" t="s">
        <v>13635</v>
      </c>
      <c r="F74">
        <v>270107</v>
      </c>
      <c r="G74" s="2" t="s">
        <v>13522</v>
      </c>
      <c r="H74">
        <v>270107003</v>
      </c>
      <c r="I74" s="2" t="s">
        <v>10392</v>
      </c>
      <c r="J74">
        <v>0</v>
      </c>
      <c r="K74" s="2">
        <v>2010</v>
      </c>
      <c r="M74" s="2"/>
      <c r="O74" s="2"/>
      <c r="Q74" s="2"/>
      <c r="S74" s="2"/>
      <c r="T74" s="2"/>
    </row>
    <row r="75" spans="1:20" x14ac:dyDescent="0.25">
      <c r="A75" s="2" t="s">
        <v>798</v>
      </c>
      <c r="B75" s="1">
        <v>5</v>
      </c>
      <c r="C75" s="2" t="s">
        <v>13645</v>
      </c>
      <c r="D75">
        <v>1</v>
      </c>
      <c r="E75" s="2" t="s">
        <v>13635</v>
      </c>
      <c r="F75">
        <v>270107</v>
      </c>
      <c r="G75" s="2" t="s">
        <v>13522</v>
      </c>
      <c r="H75">
        <v>270107004</v>
      </c>
      <c r="I75" s="2" t="s">
        <v>13636</v>
      </c>
      <c r="J75">
        <v>1</v>
      </c>
      <c r="K75" s="2">
        <v>2010</v>
      </c>
      <c r="M75" s="2"/>
      <c r="O75" s="2"/>
      <c r="Q75" s="2"/>
      <c r="S75" s="2"/>
      <c r="T75" s="2"/>
    </row>
    <row r="76" spans="1:20" x14ac:dyDescent="0.25">
      <c r="A76" s="2" t="s">
        <v>798</v>
      </c>
      <c r="B76" s="1">
        <v>5</v>
      </c>
      <c r="C76" s="2" t="s">
        <v>13645</v>
      </c>
      <c r="D76">
        <v>1</v>
      </c>
      <c r="E76" s="2" t="s">
        <v>13635</v>
      </c>
      <c r="F76">
        <v>270107</v>
      </c>
      <c r="G76" s="2" t="s">
        <v>13522</v>
      </c>
      <c r="H76">
        <v>270107005</v>
      </c>
      <c r="I76" s="2" t="s">
        <v>13637</v>
      </c>
      <c r="J76">
        <v>335</v>
      </c>
      <c r="K76" s="2">
        <v>2010</v>
      </c>
      <c r="M76" s="2"/>
      <c r="O76" s="2"/>
      <c r="Q76" s="2"/>
      <c r="S76" s="2"/>
      <c r="T76" s="2"/>
    </row>
    <row r="77" spans="1:20" x14ac:dyDescent="0.25">
      <c r="A77" s="2" t="s">
        <v>798</v>
      </c>
      <c r="B77" s="1">
        <v>5</v>
      </c>
      <c r="C77" s="2" t="s">
        <v>13645</v>
      </c>
      <c r="D77">
        <v>1</v>
      </c>
      <c r="E77" s="2" t="s">
        <v>13638</v>
      </c>
      <c r="F77">
        <v>270107</v>
      </c>
      <c r="G77" s="2" t="s">
        <v>13522</v>
      </c>
      <c r="H77">
        <v>270107001</v>
      </c>
      <c r="I77" s="2" t="s">
        <v>13523</v>
      </c>
      <c r="J77">
        <v>6</v>
      </c>
      <c r="K77" s="2">
        <v>2010</v>
      </c>
      <c r="M77" s="2"/>
      <c r="O77" s="2"/>
      <c r="Q77" s="2"/>
      <c r="S77" s="2"/>
      <c r="T77" s="2"/>
    </row>
    <row r="78" spans="1:20" x14ac:dyDescent="0.25">
      <c r="A78" s="2" t="s">
        <v>798</v>
      </c>
      <c r="B78" s="1">
        <v>5</v>
      </c>
      <c r="C78" s="2" t="s">
        <v>13645</v>
      </c>
      <c r="D78">
        <v>1</v>
      </c>
      <c r="E78" s="2" t="s">
        <v>13638</v>
      </c>
      <c r="F78">
        <v>270107</v>
      </c>
      <c r="G78" s="2" t="s">
        <v>13522</v>
      </c>
      <c r="H78">
        <v>270107002</v>
      </c>
      <c r="I78" s="2" t="s">
        <v>13526</v>
      </c>
      <c r="J78">
        <v>16</v>
      </c>
      <c r="K78" s="2">
        <v>2010</v>
      </c>
      <c r="M78" s="2"/>
      <c r="O78" s="2"/>
      <c r="Q78" s="2"/>
      <c r="S78" s="2"/>
      <c r="T78" s="2"/>
    </row>
    <row r="79" spans="1:20" x14ac:dyDescent="0.25">
      <c r="A79" s="2" t="s">
        <v>798</v>
      </c>
      <c r="B79" s="1">
        <v>5</v>
      </c>
      <c r="C79" s="2" t="s">
        <v>13645</v>
      </c>
      <c r="D79">
        <v>1</v>
      </c>
      <c r="E79" s="2" t="s">
        <v>13638</v>
      </c>
      <c r="F79">
        <v>270107</v>
      </c>
      <c r="G79" s="2" t="s">
        <v>13522</v>
      </c>
      <c r="H79">
        <v>270107003</v>
      </c>
      <c r="I79" s="2" t="s">
        <v>10392</v>
      </c>
      <c r="J79">
        <v>2</v>
      </c>
      <c r="K79" s="2">
        <v>2010</v>
      </c>
      <c r="M79" s="2"/>
      <c r="O79" s="2"/>
      <c r="Q79" s="2"/>
      <c r="S79" s="2"/>
      <c r="T79" s="2"/>
    </row>
    <row r="80" spans="1:20" x14ac:dyDescent="0.25">
      <c r="A80" s="2" t="s">
        <v>798</v>
      </c>
      <c r="B80" s="1">
        <v>5</v>
      </c>
      <c r="C80" s="2" t="s">
        <v>13645</v>
      </c>
      <c r="D80">
        <v>1</v>
      </c>
      <c r="E80" s="2" t="s">
        <v>13638</v>
      </c>
      <c r="F80">
        <v>270107</v>
      </c>
      <c r="G80" s="2" t="s">
        <v>13522</v>
      </c>
      <c r="H80">
        <v>270107004</v>
      </c>
      <c r="I80" s="2" t="s">
        <v>13636</v>
      </c>
      <c r="J80">
        <v>17</v>
      </c>
      <c r="K80" s="2">
        <v>2010</v>
      </c>
      <c r="M80" s="2"/>
      <c r="O80" s="2"/>
      <c r="Q80" s="2"/>
      <c r="S80" s="2"/>
      <c r="T80" s="2"/>
    </row>
    <row r="81" spans="1:20" x14ac:dyDescent="0.25">
      <c r="A81" s="2" t="s">
        <v>798</v>
      </c>
      <c r="B81" s="1">
        <v>5</v>
      </c>
      <c r="C81" s="2" t="s">
        <v>13645</v>
      </c>
      <c r="D81">
        <v>1</v>
      </c>
      <c r="E81" s="2" t="s">
        <v>13638</v>
      </c>
      <c r="F81">
        <v>270107</v>
      </c>
      <c r="G81" s="2" t="s">
        <v>13522</v>
      </c>
      <c r="H81">
        <v>270107005</v>
      </c>
      <c r="I81" s="2" t="s">
        <v>13637</v>
      </c>
      <c r="J81">
        <v>351</v>
      </c>
      <c r="K81" s="2">
        <v>2010</v>
      </c>
      <c r="M81" s="2"/>
      <c r="O81" s="2"/>
      <c r="Q81" s="2"/>
      <c r="S81" s="2"/>
      <c r="T81" s="2"/>
    </row>
    <row r="82" spans="1:20" x14ac:dyDescent="0.25">
      <c r="A82" s="2" t="s">
        <v>13646</v>
      </c>
      <c r="B82" s="1">
        <v>13</v>
      </c>
      <c r="C82" s="2" t="s">
        <v>13647</v>
      </c>
      <c r="D82">
        <v>19</v>
      </c>
      <c r="E82" s="2" t="s">
        <v>13635</v>
      </c>
      <c r="F82">
        <v>270107</v>
      </c>
      <c r="G82" s="2" t="s">
        <v>13522</v>
      </c>
      <c r="H82">
        <v>270107001</v>
      </c>
      <c r="I82" s="2" t="s">
        <v>13523</v>
      </c>
      <c r="J82">
        <v>0</v>
      </c>
      <c r="K82" s="2">
        <v>2010</v>
      </c>
      <c r="M82" s="2"/>
      <c r="O82" s="2"/>
      <c r="Q82" s="2"/>
      <c r="S82" s="2"/>
      <c r="T82" s="2"/>
    </row>
    <row r="83" spans="1:20" x14ac:dyDescent="0.25">
      <c r="A83" s="2" t="s">
        <v>13646</v>
      </c>
      <c r="B83" s="1">
        <v>13</v>
      </c>
      <c r="C83" s="2" t="s">
        <v>13647</v>
      </c>
      <c r="D83">
        <v>19</v>
      </c>
      <c r="E83" s="2" t="s">
        <v>13635</v>
      </c>
      <c r="F83">
        <v>270107</v>
      </c>
      <c r="G83" s="2" t="s">
        <v>13522</v>
      </c>
      <c r="H83">
        <v>270107002</v>
      </c>
      <c r="I83" s="2" t="s">
        <v>13526</v>
      </c>
      <c r="J83">
        <v>0</v>
      </c>
      <c r="K83" s="2">
        <v>2010</v>
      </c>
      <c r="M83" s="2"/>
      <c r="O83" s="2"/>
      <c r="Q83" s="2"/>
      <c r="S83" s="2"/>
      <c r="T83" s="2"/>
    </row>
    <row r="84" spans="1:20" x14ac:dyDescent="0.25">
      <c r="A84" s="2" t="s">
        <v>13646</v>
      </c>
      <c r="B84" s="1">
        <v>13</v>
      </c>
      <c r="C84" s="2" t="s">
        <v>13647</v>
      </c>
      <c r="D84">
        <v>19</v>
      </c>
      <c r="E84" s="2" t="s">
        <v>13635</v>
      </c>
      <c r="F84">
        <v>270107</v>
      </c>
      <c r="G84" s="2" t="s">
        <v>13522</v>
      </c>
      <c r="H84">
        <v>270107003</v>
      </c>
      <c r="I84" s="2" t="s">
        <v>10392</v>
      </c>
      <c r="J84">
        <v>0</v>
      </c>
      <c r="K84" s="2">
        <v>2010</v>
      </c>
      <c r="M84" s="2"/>
      <c r="O84" s="2"/>
      <c r="Q84" s="2"/>
      <c r="S84" s="2"/>
      <c r="T84" s="2"/>
    </row>
    <row r="85" spans="1:20" x14ac:dyDescent="0.25">
      <c r="A85" s="2" t="s">
        <v>13646</v>
      </c>
      <c r="B85" s="1">
        <v>13</v>
      </c>
      <c r="C85" s="2" t="s">
        <v>13647</v>
      </c>
      <c r="D85">
        <v>19</v>
      </c>
      <c r="E85" s="2" t="s">
        <v>13635</v>
      </c>
      <c r="F85">
        <v>270107</v>
      </c>
      <c r="G85" s="2" t="s">
        <v>13522</v>
      </c>
      <c r="H85">
        <v>270107004</v>
      </c>
      <c r="I85" s="2" t="s">
        <v>13636</v>
      </c>
      <c r="J85">
        <v>2</v>
      </c>
      <c r="K85" s="2">
        <v>2010</v>
      </c>
      <c r="M85" s="2"/>
      <c r="O85" s="2"/>
      <c r="Q85" s="2"/>
      <c r="S85" s="2"/>
      <c r="T85" s="2"/>
    </row>
    <row r="86" spans="1:20" x14ac:dyDescent="0.25">
      <c r="A86" s="2" t="s">
        <v>13646</v>
      </c>
      <c r="B86" s="1">
        <v>13</v>
      </c>
      <c r="C86" s="2" t="s">
        <v>13647</v>
      </c>
      <c r="D86">
        <v>19</v>
      </c>
      <c r="E86" s="2" t="s">
        <v>13635</v>
      </c>
      <c r="F86">
        <v>270107</v>
      </c>
      <c r="G86" s="2" t="s">
        <v>13522</v>
      </c>
      <c r="H86">
        <v>270107005</v>
      </c>
      <c r="I86" s="2" t="s">
        <v>13637</v>
      </c>
      <c r="J86">
        <v>146</v>
      </c>
      <c r="K86" s="2">
        <v>2010</v>
      </c>
      <c r="M86" s="2"/>
      <c r="O86" s="2"/>
      <c r="Q86" s="2"/>
      <c r="S86" s="2"/>
      <c r="T86" s="2"/>
    </row>
    <row r="87" spans="1:20" x14ac:dyDescent="0.25">
      <c r="A87" s="2" t="s">
        <v>13646</v>
      </c>
      <c r="B87" s="1">
        <v>13</v>
      </c>
      <c r="C87" s="2" t="s">
        <v>13647</v>
      </c>
      <c r="D87">
        <v>19</v>
      </c>
      <c r="E87" s="2" t="s">
        <v>13638</v>
      </c>
      <c r="F87">
        <v>270107</v>
      </c>
      <c r="G87" s="2" t="s">
        <v>13522</v>
      </c>
      <c r="H87">
        <v>270107001</v>
      </c>
      <c r="I87" s="2" t="s">
        <v>13523</v>
      </c>
      <c r="J87">
        <v>136</v>
      </c>
      <c r="K87" s="2">
        <v>2010</v>
      </c>
      <c r="M87" s="2"/>
      <c r="O87" s="2"/>
      <c r="Q87" s="2"/>
      <c r="S87" s="2"/>
      <c r="T87" s="2"/>
    </row>
    <row r="88" spans="1:20" x14ac:dyDescent="0.25">
      <c r="A88" s="2" t="s">
        <v>13646</v>
      </c>
      <c r="B88" s="1">
        <v>13</v>
      </c>
      <c r="C88" s="2" t="s">
        <v>13647</v>
      </c>
      <c r="D88">
        <v>19</v>
      </c>
      <c r="E88" s="2" t="s">
        <v>13638</v>
      </c>
      <c r="F88">
        <v>270107</v>
      </c>
      <c r="G88" s="2" t="s">
        <v>13522</v>
      </c>
      <c r="H88">
        <v>270107002</v>
      </c>
      <c r="I88" s="2" t="s">
        <v>13526</v>
      </c>
      <c r="J88">
        <v>43</v>
      </c>
      <c r="K88" s="2">
        <v>2010</v>
      </c>
      <c r="M88" s="2"/>
      <c r="O88" s="2"/>
      <c r="Q88" s="2"/>
      <c r="S88" s="2"/>
      <c r="T88" s="2"/>
    </row>
    <row r="89" spans="1:20" x14ac:dyDescent="0.25">
      <c r="A89" s="2" t="s">
        <v>13646</v>
      </c>
      <c r="B89" s="1">
        <v>13</v>
      </c>
      <c r="C89" s="2" t="s">
        <v>13647</v>
      </c>
      <c r="D89">
        <v>19</v>
      </c>
      <c r="E89" s="2" t="s">
        <v>13638</v>
      </c>
      <c r="F89">
        <v>270107</v>
      </c>
      <c r="G89" s="2" t="s">
        <v>13522</v>
      </c>
      <c r="H89">
        <v>270107003</v>
      </c>
      <c r="I89" s="2" t="s">
        <v>10392</v>
      </c>
      <c r="J89">
        <v>1</v>
      </c>
      <c r="K89" s="2">
        <v>2010</v>
      </c>
      <c r="M89" s="2"/>
      <c r="O89" s="2"/>
      <c r="Q89" s="2"/>
      <c r="S89" s="2"/>
      <c r="T89" s="2"/>
    </row>
    <row r="90" spans="1:20" x14ac:dyDescent="0.25">
      <c r="A90" s="2" t="s">
        <v>13646</v>
      </c>
      <c r="B90" s="1">
        <v>13</v>
      </c>
      <c r="C90" s="2" t="s">
        <v>13647</v>
      </c>
      <c r="D90">
        <v>19</v>
      </c>
      <c r="E90" s="2" t="s">
        <v>13638</v>
      </c>
      <c r="F90">
        <v>270107</v>
      </c>
      <c r="G90" s="2" t="s">
        <v>13522</v>
      </c>
      <c r="H90">
        <v>270107004</v>
      </c>
      <c r="I90" s="2" t="s">
        <v>13636</v>
      </c>
      <c r="J90">
        <v>15</v>
      </c>
      <c r="K90" s="2">
        <v>2010</v>
      </c>
      <c r="M90" s="2"/>
      <c r="O90" s="2"/>
      <c r="Q90" s="2"/>
      <c r="S90" s="2"/>
      <c r="T90" s="2"/>
    </row>
    <row r="91" spans="1:20" x14ac:dyDescent="0.25">
      <c r="A91" s="2" t="s">
        <v>13646</v>
      </c>
      <c r="B91" s="1">
        <v>13</v>
      </c>
      <c r="C91" s="2" t="s">
        <v>13647</v>
      </c>
      <c r="D91">
        <v>19</v>
      </c>
      <c r="E91" s="2" t="s">
        <v>13638</v>
      </c>
      <c r="F91">
        <v>270107</v>
      </c>
      <c r="G91" s="2" t="s">
        <v>13522</v>
      </c>
      <c r="H91">
        <v>270107005</v>
      </c>
      <c r="I91" s="2" t="s">
        <v>13637</v>
      </c>
      <c r="J91">
        <v>408</v>
      </c>
      <c r="K91" s="2">
        <v>2010</v>
      </c>
      <c r="M91" s="2"/>
      <c r="O91" s="2"/>
      <c r="Q91" s="2"/>
      <c r="S91" s="2"/>
      <c r="T91" s="2"/>
    </row>
    <row r="92" spans="1:20" x14ac:dyDescent="0.25">
      <c r="A92" s="2" t="s">
        <v>13646</v>
      </c>
      <c r="B92" s="1">
        <v>13</v>
      </c>
      <c r="C92" s="2" t="s">
        <v>13648</v>
      </c>
      <c r="D92">
        <v>20</v>
      </c>
      <c r="E92" s="2" t="s">
        <v>13635</v>
      </c>
      <c r="F92">
        <v>270107</v>
      </c>
      <c r="G92" s="2" t="s">
        <v>13522</v>
      </c>
      <c r="H92">
        <v>270107001</v>
      </c>
      <c r="I92" s="2" t="s">
        <v>13523</v>
      </c>
      <c r="J92">
        <v>0</v>
      </c>
      <c r="K92" s="2">
        <v>2010</v>
      </c>
      <c r="M92" s="2"/>
      <c r="O92" s="2"/>
      <c r="Q92" s="2"/>
      <c r="S92" s="2"/>
      <c r="T92" s="2"/>
    </row>
    <row r="93" spans="1:20" x14ac:dyDescent="0.25">
      <c r="A93" s="2" t="s">
        <v>13646</v>
      </c>
      <c r="B93" s="1">
        <v>13</v>
      </c>
      <c r="C93" s="2" t="s">
        <v>13648</v>
      </c>
      <c r="D93">
        <v>20</v>
      </c>
      <c r="E93" s="2" t="s">
        <v>13635</v>
      </c>
      <c r="F93">
        <v>270107</v>
      </c>
      <c r="G93" s="2" t="s">
        <v>13522</v>
      </c>
      <c r="H93">
        <v>270107002</v>
      </c>
      <c r="I93" s="2" t="s">
        <v>13526</v>
      </c>
      <c r="J93">
        <v>3</v>
      </c>
      <c r="K93" s="2">
        <v>2010</v>
      </c>
      <c r="M93" s="2"/>
      <c r="O93" s="2"/>
      <c r="Q93" s="2"/>
      <c r="S93" s="2"/>
      <c r="T93" s="2"/>
    </row>
    <row r="94" spans="1:20" x14ac:dyDescent="0.25">
      <c r="A94" s="2" t="s">
        <v>13646</v>
      </c>
      <c r="B94" s="1">
        <v>13</v>
      </c>
      <c r="C94" s="2" t="s">
        <v>13648</v>
      </c>
      <c r="D94">
        <v>20</v>
      </c>
      <c r="E94" s="2" t="s">
        <v>13635</v>
      </c>
      <c r="F94">
        <v>270107</v>
      </c>
      <c r="G94" s="2" t="s">
        <v>13522</v>
      </c>
      <c r="H94">
        <v>270107003</v>
      </c>
      <c r="I94" s="2" t="s">
        <v>10392</v>
      </c>
      <c r="J94">
        <v>2</v>
      </c>
      <c r="K94" s="2">
        <v>2010</v>
      </c>
      <c r="M94" s="2"/>
      <c r="O94" s="2"/>
      <c r="Q94" s="2"/>
      <c r="S94" s="2"/>
      <c r="T94" s="2"/>
    </row>
    <row r="95" spans="1:20" x14ac:dyDescent="0.25">
      <c r="A95" s="2" t="s">
        <v>13646</v>
      </c>
      <c r="B95" s="1">
        <v>13</v>
      </c>
      <c r="C95" s="2" t="s">
        <v>13648</v>
      </c>
      <c r="D95">
        <v>20</v>
      </c>
      <c r="E95" s="2" t="s">
        <v>13635</v>
      </c>
      <c r="F95">
        <v>270107</v>
      </c>
      <c r="G95" s="2" t="s">
        <v>13522</v>
      </c>
      <c r="H95">
        <v>270107004</v>
      </c>
      <c r="I95" s="2" t="s">
        <v>13636</v>
      </c>
      <c r="J95">
        <v>10</v>
      </c>
      <c r="K95" s="2">
        <v>2010</v>
      </c>
      <c r="M95" s="2"/>
      <c r="O95" s="2"/>
      <c r="Q95" s="2"/>
      <c r="S95" s="2"/>
      <c r="T95" s="2"/>
    </row>
    <row r="96" spans="1:20" x14ac:dyDescent="0.25">
      <c r="A96" s="2" t="s">
        <v>13646</v>
      </c>
      <c r="B96" s="1">
        <v>13</v>
      </c>
      <c r="C96" s="2" t="s">
        <v>13648</v>
      </c>
      <c r="D96">
        <v>20</v>
      </c>
      <c r="E96" s="2" t="s">
        <v>13635</v>
      </c>
      <c r="F96">
        <v>270107</v>
      </c>
      <c r="G96" s="2" t="s">
        <v>13522</v>
      </c>
      <c r="H96">
        <v>270107005</v>
      </c>
      <c r="I96" s="2" t="s">
        <v>13637</v>
      </c>
      <c r="J96">
        <v>211</v>
      </c>
      <c r="K96" s="2">
        <v>2010</v>
      </c>
      <c r="M96" s="2"/>
      <c r="O96" s="2"/>
      <c r="Q96" s="2"/>
      <c r="S96" s="2"/>
      <c r="T96" s="2"/>
    </row>
    <row r="97" spans="1:20" x14ac:dyDescent="0.25">
      <c r="A97" s="2" t="s">
        <v>13646</v>
      </c>
      <c r="B97" s="1">
        <v>13</v>
      </c>
      <c r="C97" s="2" t="s">
        <v>13648</v>
      </c>
      <c r="D97">
        <v>20</v>
      </c>
      <c r="E97" s="2" t="s">
        <v>13638</v>
      </c>
      <c r="F97">
        <v>270107</v>
      </c>
      <c r="G97" s="2" t="s">
        <v>13522</v>
      </c>
      <c r="H97">
        <v>270107001</v>
      </c>
      <c r="I97" s="2" t="s">
        <v>13523</v>
      </c>
      <c r="J97">
        <v>12</v>
      </c>
      <c r="K97" s="2">
        <v>2010</v>
      </c>
      <c r="M97" s="2"/>
      <c r="O97" s="2"/>
      <c r="Q97" s="2"/>
      <c r="S97" s="2"/>
      <c r="T97" s="2"/>
    </row>
    <row r="98" spans="1:20" x14ac:dyDescent="0.25">
      <c r="A98" s="2" t="s">
        <v>13646</v>
      </c>
      <c r="B98" s="1">
        <v>13</v>
      </c>
      <c r="C98" s="2" t="s">
        <v>13648</v>
      </c>
      <c r="D98">
        <v>20</v>
      </c>
      <c r="E98" s="2" t="s">
        <v>13638</v>
      </c>
      <c r="F98">
        <v>270107</v>
      </c>
      <c r="G98" s="2" t="s">
        <v>13522</v>
      </c>
      <c r="H98">
        <v>270107002</v>
      </c>
      <c r="I98" s="2" t="s">
        <v>13526</v>
      </c>
      <c r="J98">
        <v>13</v>
      </c>
      <c r="K98" s="2">
        <v>2010</v>
      </c>
      <c r="M98" s="2"/>
      <c r="O98" s="2"/>
      <c r="Q98" s="2"/>
      <c r="S98" s="2"/>
      <c r="T98" s="2"/>
    </row>
    <row r="99" spans="1:20" x14ac:dyDescent="0.25">
      <c r="A99" s="2" t="s">
        <v>13646</v>
      </c>
      <c r="B99" s="1">
        <v>13</v>
      </c>
      <c r="C99" s="2" t="s">
        <v>13648</v>
      </c>
      <c r="D99">
        <v>20</v>
      </c>
      <c r="E99" s="2" t="s">
        <v>13638</v>
      </c>
      <c r="F99">
        <v>270107</v>
      </c>
      <c r="G99" s="2" t="s">
        <v>13522</v>
      </c>
      <c r="H99">
        <v>270107003</v>
      </c>
      <c r="I99" s="2" t="s">
        <v>10392</v>
      </c>
      <c r="J99">
        <v>6</v>
      </c>
      <c r="K99" s="2">
        <v>2010</v>
      </c>
      <c r="M99" s="2"/>
      <c r="O99" s="2"/>
      <c r="Q99" s="2"/>
      <c r="S99" s="2"/>
      <c r="T99" s="2"/>
    </row>
    <row r="100" spans="1:20" x14ac:dyDescent="0.25">
      <c r="A100" s="2" t="s">
        <v>13646</v>
      </c>
      <c r="B100" s="1">
        <v>13</v>
      </c>
      <c r="C100" s="2" t="s">
        <v>13648</v>
      </c>
      <c r="D100">
        <v>20</v>
      </c>
      <c r="E100" s="2" t="s">
        <v>13638</v>
      </c>
      <c r="F100">
        <v>270107</v>
      </c>
      <c r="G100" s="2" t="s">
        <v>13522</v>
      </c>
      <c r="H100">
        <v>270107004</v>
      </c>
      <c r="I100" s="2" t="s">
        <v>13636</v>
      </c>
      <c r="J100">
        <v>47</v>
      </c>
      <c r="K100" s="2">
        <v>2010</v>
      </c>
      <c r="M100" s="2"/>
      <c r="O100" s="2"/>
      <c r="Q100" s="2"/>
      <c r="S100" s="2"/>
      <c r="T100" s="2"/>
    </row>
    <row r="101" spans="1:20" x14ac:dyDescent="0.25">
      <c r="A101" s="2" t="s">
        <v>13646</v>
      </c>
      <c r="B101" s="1">
        <v>13</v>
      </c>
      <c r="C101" s="2" t="s">
        <v>13648</v>
      </c>
      <c r="D101">
        <v>20</v>
      </c>
      <c r="E101" s="2" t="s">
        <v>13638</v>
      </c>
      <c r="F101">
        <v>270107</v>
      </c>
      <c r="G101" s="2" t="s">
        <v>13522</v>
      </c>
      <c r="H101">
        <v>270107005</v>
      </c>
      <c r="I101" s="2" t="s">
        <v>13637</v>
      </c>
      <c r="J101">
        <v>439</v>
      </c>
      <c r="K101" s="2">
        <v>2010</v>
      </c>
      <c r="M101" s="2"/>
      <c r="O101" s="2"/>
      <c r="Q101" s="2"/>
      <c r="S101" s="2"/>
      <c r="T101" s="2"/>
    </row>
    <row r="102" spans="1:20" x14ac:dyDescent="0.25">
      <c r="A102" s="2" t="s">
        <v>13646</v>
      </c>
      <c r="B102" s="1">
        <v>13</v>
      </c>
      <c r="C102" s="2" t="s">
        <v>13649</v>
      </c>
      <c r="D102">
        <v>18</v>
      </c>
      <c r="E102" s="2" t="s">
        <v>13635</v>
      </c>
      <c r="F102">
        <v>270107</v>
      </c>
      <c r="G102" s="2" t="s">
        <v>13522</v>
      </c>
      <c r="H102">
        <v>270107001</v>
      </c>
      <c r="I102" s="2" t="s">
        <v>13523</v>
      </c>
      <c r="J102">
        <v>0</v>
      </c>
      <c r="K102" s="2">
        <v>2010</v>
      </c>
      <c r="M102" s="2"/>
      <c r="O102" s="2"/>
      <c r="Q102" s="2"/>
      <c r="S102" s="2"/>
      <c r="T102" s="2"/>
    </row>
    <row r="103" spans="1:20" x14ac:dyDescent="0.25">
      <c r="A103" s="2" t="s">
        <v>13646</v>
      </c>
      <c r="B103" s="1">
        <v>13</v>
      </c>
      <c r="C103" s="2" t="s">
        <v>13649</v>
      </c>
      <c r="D103">
        <v>18</v>
      </c>
      <c r="E103" s="2" t="s">
        <v>13635</v>
      </c>
      <c r="F103">
        <v>270107</v>
      </c>
      <c r="G103" s="2" t="s">
        <v>13522</v>
      </c>
      <c r="H103">
        <v>270107002</v>
      </c>
      <c r="I103" s="2" t="s">
        <v>13526</v>
      </c>
      <c r="J103">
        <v>0</v>
      </c>
      <c r="K103" s="2">
        <v>2010</v>
      </c>
      <c r="M103" s="2"/>
      <c r="O103" s="2"/>
      <c r="Q103" s="2"/>
      <c r="S103" s="2"/>
      <c r="T103" s="2"/>
    </row>
    <row r="104" spans="1:20" x14ac:dyDescent="0.25">
      <c r="A104" s="2" t="s">
        <v>13646</v>
      </c>
      <c r="B104" s="1">
        <v>13</v>
      </c>
      <c r="C104" s="2" t="s">
        <v>13649</v>
      </c>
      <c r="D104">
        <v>18</v>
      </c>
      <c r="E104" s="2" t="s">
        <v>13635</v>
      </c>
      <c r="F104">
        <v>270107</v>
      </c>
      <c r="G104" s="2" t="s">
        <v>13522</v>
      </c>
      <c r="H104">
        <v>270107003</v>
      </c>
      <c r="I104" s="2" t="s">
        <v>10392</v>
      </c>
      <c r="J104">
        <v>0</v>
      </c>
      <c r="K104" s="2">
        <v>2010</v>
      </c>
      <c r="M104" s="2"/>
      <c r="O104" s="2"/>
      <c r="Q104" s="2"/>
      <c r="S104" s="2"/>
      <c r="T104" s="2"/>
    </row>
    <row r="105" spans="1:20" x14ac:dyDescent="0.25">
      <c r="A105" s="2" t="s">
        <v>13646</v>
      </c>
      <c r="B105" s="1">
        <v>13</v>
      </c>
      <c r="C105" s="2" t="s">
        <v>13649</v>
      </c>
      <c r="D105">
        <v>18</v>
      </c>
      <c r="E105" s="2" t="s">
        <v>13635</v>
      </c>
      <c r="F105">
        <v>270107</v>
      </c>
      <c r="G105" s="2" t="s">
        <v>13522</v>
      </c>
      <c r="H105">
        <v>270107004</v>
      </c>
      <c r="I105" s="2" t="s">
        <v>13636</v>
      </c>
      <c r="J105">
        <v>0</v>
      </c>
      <c r="K105" s="2">
        <v>2010</v>
      </c>
      <c r="M105" s="2"/>
      <c r="O105" s="2"/>
      <c r="Q105" s="2"/>
      <c r="S105" s="2"/>
      <c r="T105" s="2"/>
    </row>
    <row r="106" spans="1:20" x14ac:dyDescent="0.25">
      <c r="A106" s="2" t="s">
        <v>13646</v>
      </c>
      <c r="B106" s="1">
        <v>13</v>
      </c>
      <c r="C106" s="2" t="s">
        <v>13649</v>
      </c>
      <c r="D106">
        <v>18</v>
      </c>
      <c r="E106" s="2" t="s">
        <v>13635</v>
      </c>
      <c r="F106">
        <v>270107</v>
      </c>
      <c r="G106" s="2" t="s">
        <v>13522</v>
      </c>
      <c r="H106">
        <v>270107005</v>
      </c>
      <c r="I106" s="2" t="s">
        <v>13637</v>
      </c>
      <c r="J106">
        <v>87</v>
      </c>
      <c r="K106" s="2">
        <v>2010</v>
      </c>
      <c r="M106" s="2"/>
      <c r="O106" s="2"/>
      <c r="Q106" s="2"/>
      <c r="S106" s="2"/>
      <c r="T106" s="2"/>
    </row>
    <row r="107" spans="1:20" x14ac:dyDescent="0.25">
      <c r="A107" s="2" t="s">
        <v>13646</v>
      </c>
      <c r="B107" s="1">
        <v>13</v>
      </c>
      <c r="C107" s="2" t="s">
        <v>13649</v>
      </c>
      <c r="D107">
        <v>18</v>
      </c>
      <c r="E107" s="2" t="s">
        <v>13638</v>
      </c>
      <c r="F107">
        <v>270107</v>
      </c>
      <c r="G107" s="2" t="s">
        <v>13522</v>
      </c>
      <c r="H107">
        <v>270107001</v>
      </c>
      <c r="I107" s="2" t="s">
        <v>13523</v>
      </c>
      <c r="J107">
        <v>0</v>
      </c>
      <c r="K107" s="2">
        <v>2010</v>
      </c>
      <c r="M107" s="2"/>
      <c r="O107" s="2"/>
      <c r="Q107" s="2"/>
      <c r="S107" s="2"/>
      <c r="T107" s="2"/>
    </row>
    <row r="108" spans="1:20" x14ac:dyDescent="0.25">
      <c r="A108" s="2" t="s">
        <v>13646</v>
      </c>
      <c r="B108" s="1">
        <v>13</v>
      </c>
      <c r="C108" s="2" t="s">
        <v>13649</v>
      </c>
      <c r="D108">
        <v>18</v>
      </c>
      <c r="E108" s="2" t="s">
        <v>13638</v>
      </c>
      <c r="F108">
        <v>270107</v>
      </c>
      <c r="G108" s="2" t="s">
        <v>13522</v>
      </c>
      <c r="H108">
        <v>270107002</v>
      </c>
      <c r="I108" s="2" t="s">
        <v>13526</v>
      </c>
      <c r="J108">
        <v>0</v>
      </c>
      <c r="K108" s="2">
        <v>2010</v>
      </c>
      <c r="M108" s="2"/>
      <c r="O108" s="2"/>
      <c r="Q108" s="2"/>
      <c r="S108" s="2"/>
      <c r="T108" s="2"/>
    </row>
    <row r="109" spans="1:20" x14ac:dyDescent="0.25">
      <c r="A109" s="2" t="s">
        <v>13646</v>
      </c>
      <c r="B109" s="1">
        <v>13</v>
      </c>
      <c r="C109" s="2" t="s">
        <v>13649</v>
      </c>
      <c r="D109">
        <v>18</v>
      </c>
      <c r="E109" s="2" t="s">
        <v>13638</v>
      </c>
      <c r="F109">
        <v>270107</v>
      </c>
      <c r="G109" s="2" t="s">
        <v>13522</v>
      </c>
      <c r="H109">
        <v>270107003</v>
      </c>
      <c r="I109" s="2" t="s">
        <v>10392</v>
      </c>
      <c r="J109">
        <v>0</v>
      </c>
      <c r="K109" s="2">
        <v>2010</v>
      </c>
      <c r="M109" s="2"/>
      <c r="O109" s="2"/>
      <c r="Q109" s="2"/>
      <c r="S109" s="2"/>
      <c r="T109" s="2"/>
    </row>
    <row r="110" spans="1:20" x14ac:dyDescent="0.25">
      <c r="A110" s="2" t="s">
        <v>13646</v>
      </c>
      <c r="B110" s="1">
        <v>13</v>
      </c>
      <c r="C110" s="2" t="s">
        <v>13649</v>
      </c>
      <c r="D110">
        <v>18</v>
      </c>
      <c r="E110" s="2" t="s">
        <v>13638</v>
      </c>
      <c r="F110">
        <v>270107</v>
      </c>
      <c r="G110" s="2" t="s">
        <v>13522</v>
      </c>
      <c r="H110">
        <v>270107004</v>
      </c>
      <c r="I110" s="2" t="s">
        <v>13636</v>
      </c>
      <c r="J110">
        <v>0</v>
      </c>
      <c r="K110" s="2">
        <v>2010</v>
      </c>
      <c r="M110" s="2"/>
      <c r="O110" s="2"/>
      <c r="Q110" s="2"/>
      <c r="S110" s="2"/>
      <c r="T110" s="2"/>
    </row>
    <row r="111" spans="1:20" x14ac:dyDescent="0.25">
      <c r="A111" s="2" t="s">
        <v>13646</v>
      </c>
      <c r="B111" s="1">
        <v>13</v>
      </c>
      <c r="C111" s="2" t="s">
        <v>13649</v>
      </c>
      <c r="D111">
        <v>18</v>
      </c>
      <c r="E111" s="2" t="s">
        <v>13638</v>
      </c>
      <c r="F111">
        <v>270107</v>
      </c>
      <c r="G111" s="2" t="s">
        <v>13522</v>
      </c>
      <c r="H111">
        <v>270107005</v>
      </c>
      <c r="I111" s="2" t="s">
        <v>13637</v>
      </c>
      <c r="J111">
        <v>265</v>
      </c>
      <c r="K111" s="2">
        <v>2010</v>
      </c>
      <c r="M111" s="2"/>
      <c r="O111" s="2"/>
      <c r="Q111" s="2"/>
      <c r="S111" s="2"/>
      <c r="T111" s="2"/>
    </row>
    <row r="112" spans="1:20" x14ac:dyDescent="0.25">
      <c r="A112" s="2" t="s">
        <v>13646</v>
      </c>
      <c r="B112" s="1">
        <v>13</v>
      </c>
      <c r="C112" s="2" t="s">
        <v>13650</v>
      </c>
      <c r="D112">
        <v>21</v>
      </c>
      <c r="E112" s="2" t="s">
        <v>13635</v>
      </c>
      <c r="F112">
        <v>270107</v>
      </c>
      <c r="G112" s="2" t="s">
        <v>13522</v>
      </c>
      <c r="H112">
        <v>270107001</v>
      </c>
      <c r="I112" s="2" t="s">
        <v>13523</v>
      </c>
      <c r="J112">
        <v>0</v>
      </c>
      <c r="K112" s="2">
        <v>2010</v>
      </c>
      <c r="M112" s="2"/>
      <c r="O112" s="2"/>
      <c r="Q112" s="2"/>
      <c r="S112" s="2"/>
      <c r="T112" s="2"/>
    </row>
    <row r="113" spans="1:20" x14ac:dyDescent="0.25">
      <c r="A113" s="2" t="s">
        <v>13646</v>
      </c>
      <c r="B113" s="1">
        <v>13</v>
      </c>
      <c r="C113" s="2" t="s">
        <v>13650</v>
      </c>
      <c r="D113">
        <v>21</v>
      </c>
      <c r="E113" s="2" t="s">
        <v>13635</v>
      </c>
      <c r="F113">
        <v>270107</v>
      </c>
      <c r="G113" s="2" t="s">
        <v>13522</v>
      </c>
      <c r="H113">
        <v>270107002</v>
      </c>
      <c r="I113" s="2" t="s">
        <v>13526</v>
      </c>
      <c r="J113">
        <v>0</v>
      </c>
      <c r="K113" s="2">
        <v>2010</v>
      </c>
      <c r="M113" s="2"/>
      <c r="O113" s="2"/>
      <c r="Q113" s="2"/>
      <c r="S113" s="2"/>
      <c r="T113" s="2"/>
    </row>
    <row r="114" spans="1:20" x14ac:dyDescent="0.25">
      <c r="A114" s="2" t="s">
        <v>13646</v>
      </c>
      <c r="B114" s="1">
        <v>13</v>
      </c>
      <c r="C114" s="2" t="s">
        <v>13650</v>
      </c>
      <c r="D114">
        <v>21</v>
      </c>
      <c r="E114" s="2" t="s">
        <v>13635</v>
      </c>
      <c r="F114">
        <v>270107</v>
      </c>
      <c r="G114" s="2" t="s">
        <v>13522</v>
      </c>
      <c r="H114">
        <v>270107003</v>
      </c>
      <c r="I114" s="2" t="s">
        <v>10392</v>
      </c>
      <c r="J114">
        <v>0</v>
      </c>
      <c r="K114" s="2">
        <v>2010</v>
      </c>
      <c r="M114" s="2"/>
      <c r="O114" s="2"/>
      <c r="Q114" s="2"/>
      <c r="S114" s="2"/>
      <c r="T114" s="2"/>
    </row>
    <row r="115" spans="1:20" x14ac:dyDescent="0.25">
      <c r="A115" s="2" t="s">
        <v>13646</v>
      </c>
      <c r="B115" s="1">
        <v>13</v>
      </c>
      <c r="C115" s="2" t="s">
        <v>13650</v>
      </c>
      <c r="D115">
        <v>21</v>
      </c>
      <c r="E115" s="2" t="s">
        <v>13635</v>
      </c>
      <c r="F115">
        <v>270107</v>
      </c>
      <c r="G115" s="2" t="s">
        <v>13522</v>
      </c>
      <c r="H115">
        <v>270107004</v>
      </c>
      <c r="I115" s="2" t="s">
        <v>13636</v>
      </c>
      <c r="J115">
        <v>0</v>
      </c>
      <c r="K115" s="2">
        <v>2010</v>
      </c>
      <c r="M115" s="2"/>
      <c r="O115" s="2"/>
      <c r="Q115" s="2"/>
      <c r="S115" s="2"/>
      <c r="T115" s="2"/>
    </row>
    <row r="116" spans="1:20" x14ac:dyDescent="0.25">
      <c r="A116" s="2" t="s">
        <v>13646</v>
      </c>
      <c r="B116" s="1">
        <v>13</v>
      </c>
      <c r="C116" s="2" t="s">
        <v>13650</v>
      </c>
      <c r="D116">
        <v>21</v>
      </c>
      <c r="E116" s="2" t="s">
        <v>13635</v>
      </c>
      <c r="F116">
        <v>270107</v>
      </c>
      <c r="G116" s="2" t="s">
        <v>13522</v>
      </c>
      <c r="H116">
        <v>270107005</v>
      </c>
      <c r="I116" s="2" t="s">
        <v>13637</v>
      </c>
      <c r="J116">
        <v>47</v>
      </c>
      <c r="K116" s="2">
        <v>2010</v>
      </c>
      <c r="M116" s="2"/>
      <c r="O116" s="2"/>
      <c r="Q116" s="2"/>
      <c r="S116" s="2"/>
      <c r="T116" s="2"/>
    </row>
    <row r="117" spans="1:20" x14ac:dyDescent="0.25">
      <c r="A117" s="2" t="s">
        <v>13646</v>
      </c>
      <c r="B117" s="1">
        <v>13</v>
      </c>
      <c r="C117" s="2" t="s">
        <v>13650</v>
      </c>
      <c r="D117">
        <v>21</v>
      </c>
      <c r="E117" s="2" t="s">
        <v>13638</v>
      </c>
      <c r="F117">
        <v>270107</v>
      </c>
      <c r="G117" s="2" t="s">
        <v>13522</v>
      </c>
      <c r="H117">
        <v>270107001</v>
      </c>
      <c r="I117" s="2" t="s">
        <v>13523</v>
      </c>
      <c r="J117">
        <v>0</v>
      </c>
      <c r="K117" s="2">
        <v>2010</v>
      </c>
      <c r="M117" s="2"/>
      <c r="O117" s="2"/>
      <c r="Q117" s="2"/>
      <c r="S117" s="2"/>
      <c r="T117" s="2"/>
    </row>
    <row r="118" spans="1:20" x14ac:dyDescent="0.25">
      <c r="A118" s="2" t="s">
        <v>13646</v>
      </c>
      <c r="B118" s="1">
        <v>13</v>
      </c>
      <c r="C118" s="2" t="s">
        <v>13650</v>
      </c>
      <c r="D118">
        <v>21</v>
      </c>
      <c r="E118" s="2" t="s">
        <v>13638</v>
      </c>
      <c r="F118">
        <v>270107</v>
      </c>
      <c r="G118" s="2" t="s">
        <v>13522</v>
      </c>
      <c r="H118">
        <v>270107002</v>
      </c>
      <c r="I118" s="2" t="s">
        <v>13526</v>
      </c>
      <c r="J118">
        <v>0</v>
      </c>
      <c r="K118" s="2">
        <v>2010</v>
      </c>
      <c r="M118" s="2"/>
      <c r="O118" s="2"/>
      <c r="Q118" s="2"/>
      <c r="S118" s="2"/>
      <c r="T118" s="2"/>
    </row>
    <row r="119" spans="1:20" x14ac:dyDescent="0.25">
      <c r="A119" s="2" t="s">
        <v>13646</v>
      </c>
      <c r="B119" s="1">
        <v>13</v>
      </c>
      <c r="C119" s="2" t="s">
        <v>13650</v>
      </c>
      <c r="D119">
        <v>21</v>
      </c>
      <c r="E119" s="2" t="s">
        <v>13638</v>
      </c>
      <c r="F119">
        <v>270107</v>
      </c>
      <c r="G119" s="2" t="s">
        <v>13522</v>
      </c>
      <c r="H119">
        <v>270107003</v>
      </c>
      <c r="I119" s="2" t="s">
        <v>10392</v>
      </c>
      <c r="J119">
        <v>0</v>
      </c>
      <c r="K119" s="2">
        <v>2010</v>
      </c>
      <c r="M119" s="2"/>
      <c r="O119" s="2"/>
      <c r="Q119" s="2"/>
      <c r="S119" s="2"/>
      <c r="T119" s="2"/>
    </row>
    <row r="120" spans="1:20" x14ac:dyDescent="0.25">
      <c r="A120" s="2" t="s">
        <v>13646</v>
      </c>
      <c r="B120" s="1">
        <v>13</v>
      </c>
      <c r="C120" s="2" t="s">
        <v>13650</v>
      </c>
      <c r="D120">
        <v>21</v>
      </c>
      <c r="E120" s="2" t="s">
        <v>13638</v>
      </c>
      <c r="F120">
        <v>270107</v>
      </c>
      <c r="G120" s="2" t="s">
        <v>13522</v>
      </c>
      <c r="H120">
        <v>270107004</v>
      </c>
      <c r="I120" s="2" t="s">
        <v>13636</v>
      </c>
      <c r="J120">
        <v>0</v>
      </c>
      <c r="K120" s="2">
        <v>2010</v>
      </c>
      <c r="M120" s="2"/>
      <c r="O120" s="2"/>
      <c r="Q120" s="2"/>
      <c r="S120" s="2"/>
      <c r="T120" s="2"/>
    </row>
    <row r="121" spans="1:20" x14ac:dyDescent="0.25">
      <c r="A121" s="2" t="s">
        <v>13646</v>
      </c>
      <c r="B121" s="1">
        <v>13</v>
      </c>
      <c r="C121" s="2" t="s">
        <v>13650</v>
      </c>
      <c r="D121">
        <v>21</v>
      </c>
      <c r="E121" s="2" t="s">
        <v>13638</v>
      </c>
      <c r="F121">
        <v>270107</v>
      </c>
      <c r="G121" s="2" t="s">
        <v>13522</v>
      </c>
      <c r="H121">
        <v>270107005</v>
      </c>
      <c r="I121" s="2" t="s">
        <v>13637</v>
      </c>
      <c r="J121">
        <v>126</v>
      </c>
      <c r="K121" s="2">
        <v>2010</v>
      </c>
      <c r="M121" s="2"/>
      <c r="O121" s="2"/>
      <c r="Q121" s="2"/>
      <c r="S121" s="2"/>
      <c r="T121" s="2"/>
    </row>
    <row r="122" spans="1:20" x14ac:dyDescent="0.25">
      <c r="A122" s="2" t="s">
        <v>13646</v>
      </c>
      <c r="B122" s="1">
        <v>13</v>
      </c>
      <c r="C122" s="2" t="s">
        <v>13651</v>
      </c>
      <c r="D122">
        <v>22</v>
      </c>
      <c r="E122" s="2" t="s">
        <v>13635</v>
      </c>
      <c r="F122">
        <v>270107</v>
      </c>
      <c r="G122" s="2" t="s">
        <v>13522</v>
      </c>
      <c r="H122">
        <v>270107001</v>
      </c>
      <c r="I122" s="2" t="s">
        <v>13523</v>
      </c>
      <c r="J122">
        <v>0</v>
      </c>
      <c r="K122" s="2">
        <v>2010</v>
      </c>
      <c r="M122" s="2"/>
      <c r="O122" s="2"/>
      <c r="Q122" s="2"/>
      <c r="S122" s="2"/>
      <c r="T122" s="2"/>
    </row>
    <row r="123" spans="1:20" x14ac:dyDescent="0.25">
      <c r="A123" s="2" t="s">
        <v>13646</v>
      </c>
      <c r="B123" s="1">
        <v>13</v>
      </c>
      <c r="C123" s="2" t="s">
        <v>13651</v>
      </c>
      <c r="D123">
        <v>22</v>
      </c>
      <c r="E123" s="2" t="s">
        <v>13635</v>
      </c>
      <c r="F123">
        <v>270107</v>
      </c>
      <c r="G123" s="2" t="s">
        <v>13522</v>
      </c>
      <c r="H123">
        <v>270107002</v>
      </c>
      <c r="I123" s="2" t="s">
        <v>13526</v>
      </c>
      <c r="J123">
        <v>0</v>
      </c>
      <c r="K123" s="2">
        <v>2010</v>
      </c>
      <c r="M123" s="2"/>
      <c r="O123" s="2"/>
      <c r="Q123" s="2"/>
      <c r="S123" s="2"/>
      <c r="T123" s="2"/>
    </row>
    <row r="124" spans="1:20" x14ac:dyDescent="0.25">
      <c r="A124" s="2" t="s">
        <v>13646</v>
      </c>
      <c r="B124" s="1">
        <v>13</v>
      </c>
      <c r="C124" s="2" t="s">
        <v>13651</v>
      </c>
      <c r="D124">
        <v>22</v>
      </c>
      <c r="E124" s="2" t="s">
        <v>13635</v>
      </c>
      <c r="F124">
        <v>270107</v>
      </c>
      <c r="G124" s="2" t="s">
        <v>13522</v>
      </c>
      <c r="H124">
        <v>270107003</v>
      </c>
      <c r="I124" s="2" t="s">
        <v>10392</v>
      </c>
      <c r="J124">
        <v>175</v>
      </c>
      <c r="K124" s="2">
        <v>2010</v>
      </c>
      <c r="M124" s="2"/>
      <c r="O124" s="2"/>
      <c r="Q124" s="2"/>
      <c r="S124" s="2"/>
      <c r="T124" s="2"/>
    </row>
    <row r="125" spans="1:20" x14ac:dyDescent="0.25">
      <c r="A125" s="2" t="s">
        <v>13646</v>
      </c>
      <c r="B125" s="1">
        <v>13</v>
      </c>
      <c r="C125" s="2" t="s">
        <v>13651</v>
      </c>
      <c r="D125">
        <v>22</v>
      </c>
      <c r="E125" s="2" t="s">
        <v>13635</v>
      </c>
      <c r="F125">
        <v>270107</v>
      </c>
      <c r="G125" s="2" t="s">
        <v>13522</v>
      </c>
      <c r="H125">
        <v>270107004</v>
      </c>
      <c r="I125" s="2" t="s">
        <v>13636</v>
      </c>
      <c r="J125">
        <v>27</v>
      </c>
      <c r="K125" s="2">
        <v>2010</v>
      </c>
      <c r="M125" s="2"/>
      <c r="O125" s="2"/>
      <c r="Q125" s="2"/>
      <c r="S125" s="2"/>
      <c r="T125" s="2"/>
    </row>
    <row r="126" spans="1:20" x14ac:dyDescent="0.25">
      <c r="A126" s="2" t="s">
        <v>13646</v>
      </c>
      <c r="B126" s="1">
        <v>13</v>
      </c>
      <c r="C126" s="2" t="s">
        <v>13651</v>
      </c>
      <c r="D126">
        <v>22</v>
      </c>
      <c r="E126" s="2" t="s">
        <v>13635</v>
      </c>
      <c r="F126">
        <v>270107</v>
      </c>
      <c r="G126" s="2" t="s">
        <v>13522</v>
      </c>
      <c r="H126">
        <v>270107005</v>
      </c>
      <c r="I126" s="2" t="s">
        <v>13637</v>
      </c>
      <c r="J126">
        <v>1073</v>
      </c>
      <c r="K126" s="2">
        <v>2010</v>
      </c>
      <c r="M126" s="2"/>
      <c r="O126" s="2"/>
      <c r="Q126" s="2"/>
      <c r="S126" s="2"/>
      <c r="T126" s="2"/>
    </row>
    <row r="127" spans="1:20" x14ac:dyDescent="0.25">
      <c r="A127" s="2" t="s">
        <v>13646</v>
      </c>
      <c r="B127" s="1">
        <v>13</v>
      </c>
      <c r="C127" s="2" t="s">
        <v>13651</v>
      </c>
      <c r="D127">
        <v>22</v>
      </c>
      <c r="E127" s="2" t="s">
        <v>13638</v>
      </c>
      <c r="F127">
        <v>270107</v>
      </c>
      <c r="G127" s="2" t="s">
        <v>13522</v>
      </c>
      <c r="H127">
        <v>270107001</v>
      </c>
      <c r="I127" s="2" t="s">
        <v>13523</v>
      </c>
      <c r="J127">
        <v>1</v>
      </c>
      <c r="K127" s="2">
        <v>2010</v>
      </c>
      <c r="M127" s="2"/>
      <c r="O127" s="2"/>
      <c r="Q127" s="2"/>
      <c r="S127" s="2"/>
      <c r="T127" s="2"/>
    </row>
    <row r="128" spans="1:20" x14ac:dyDescent="0.25">
      <c r="A128" s="2" t="s">
        <v>13646</v>
      </c>
      <c r="B128" s="1">
        <v>13</v>
      </c>
      <c r="C128" s="2" t="s">
        <v>13651</v>
      </c>
      <c r="D128">
        <v>22</v>
      </c>
      <c r="E128" s="2" t="s">
        <v>13638</v>
      </c>
      <c r="F128">
        <v>270107</v>
      </c>
      <c r="G128" s="2" t="s">
        <v>13522</v>
      </c>
      <c r="H128">
        <v>270107002</v>
      </c>
      <c r="I128" s="2" t="s">
        <v>13526</v>
      </c>
      <c r="J128">
        <v>2</v>
      </c>
      <c r="K128" s="2">
        <v>2010</v>
      </c>
      <c r="M128" s="2"/>
      <c r="O128" s="2"/>
      <c r="Q128" s="2"/>
      <c r="S128" s="2"/>
      <c r="T128" s="2"/>
    </row>
    <row r="129" spans="1:20" x14ac:dyDescent="0.25">
      <c r="A129" s="2" t="s">
        <v>13646</v>
      </c>
      <c r="B129" s="1">
        <v>13</v>
      </c>
      <c r="C129" s="2" t="s">
        <v>13651</v>
      </c>
      <c r="D129">
        <v>22</v>
      </c>
      <c r="E129" s="2" t="s">
        <v>13638</v>
      </c>
      <c r="F129">
        <v>270107</v>
      </c>
      <c r="G129" s="2" t="s">
        <v>13522</v>
      </c>
      <c r="H129">
        <v>270107003</v>
      </c>
      <c r="I129" s="2" t="s">
        <v>10392</v>
      </c>
      <c r="J129">
        <v>176</v>
      </c>
      <c r="K129" s="2">
        <v>2010</v>
      </c>
      <c r="M129" s="2"/>
      <c r="O129" s="2"/>
      <c r="Q129" s="2"/>
      <c r="S129" s="2"/>
      <c r="T129" s="2"/>
    </row>
    <row r="130" spans="1:20" x14ac:dyDescent="0.25">
      <c r="A130" s="2" t="s">
        <v>13646</v>
      </c>
      <c r="B130" s="1">
        <v>13</v>
      </c>
      <c r="C130" s="2" t="s">
        <v>13651</v>
      </c>
      <c r="D130">
        <v>22</v>
      </c>
      <c r="E130" s="2" t="s">
        <v>13638</v>
      </c>
      <c r="F130">
        <v>270107</v>
      </c>
      <c r="G130" s="2" t="s">
        <v>13522</v>
      </c>
      <c r="H130">
        <v>270107004</v>
      </c>
      <c r="I130" s="2" t="s">
        <v>13636</v>
      </c>
      <c r="J130">
        <v>72</v>
      </c>
      <c r="K130" s="2">
        <v>2010</v>
      </c>
      <c r="M130" s="2"/>
      <c r="O130" s="2"/>
      <c r="Q130" s="2"/>
      <c r="S130" s="2"/>
      <c r="T130" s="2"/>
    </row>
    <row r="131" spans="1:20" x14ac:dyDescent="0.25">
      <c r="A131" s="2" t="s">
        <v>13646</v>
      </c>
      <c r="B131" s="1">
        <v>13</v>
      </c>
      <c r="C131" s="2" t="s">
        <v>13651</v>
      </c>
      <c r="D131">
        <v>22</v>
      </c>
      <c r="E131" s="2" t="s">
        <v>13638</v>
      </c>
      <c r="F131">
        <v>270107</v>
      </c>
      <c r="G131" s="2" t="s">
        <v>13522</v>
      </c>
      <c r="H131">
        <v>270107005</v>
      </c>
      <c r="I131" s="2" t="s">
        <v>13637</v>
      </c>
      <c r="J131">
        <v>1574</v>
      </c>
      <c r="K131" s="2">
        <v>2010</v>
      </c>
      <c r="M131" s="2"/>
      <c r="O131" s="2"/>
      <c r="Q131" s="2"/>
      <c r="S131" s="2"/>
      <c r="T131" s="2"/>
    </row>
    <row r="132" spans="1:20" x14ac:dyDescent="0.25">
      <c r="A132" s="2" t="s">
        <v>13646</v>
      </c>
      <c r="B132" s="1">
        <v>13</v>
      </c>
      <c r="C132" s="2" t="s">
        <v>13652</v>
      </c>
      <c r="D132">
        <v>23</v>
      </c>
      <c r="E132" s="2" t="s">
        <v>13635</v>
      </c>
      <c r="F132">
        <v>270107</v>
      </c>
      <c r="G132" s="2" t="s">
        <v>13522</v>
      </c>
      <c r="H132">
        <v>270107001</v>
      </c>
      <c r="I132" s="2" t="s">
        <v>13523</v>
      </c>
      <c r="J132">
        <v>0</v>
      </c>
      <c r="K132" s="2">
        <v>2010</v>
      </c>
      <c r="M132" s="2"/>
      <c r="O132" s="2"/>
      <c r="Q132" s="2"/>
      <c r="S132" s="2"/>
      <c r="T132" s="2"/>
    </row>
    <row r="133" spans="1:20" x14ac:dyDescent="0.25">
      <c r="A133" s="2" t="s">
        <v>13646</v>
      </c>
      <c r="B133" s="1">
        <v>13</v>
      </c>
      <c r="C133" s="2" t="s">
        <v>13652</v>
      </c>
      <c r="D133">
        <v>23</v>
      </c>
      <c r="E133" s="2" t="s">
        <v>13635</v>
      </c>
      <c r="F133">
        <v>270107</v>
      </c>
      <c r="G133" s="2" t="s">
        <v>13522</v>
      </c>
      <c r="H133">
        <v>270107002</v>
      </c>
      <c r="I133" s="2" t="s">
        <v>13526</v>
      </c>
      <c r="J133">
        <v>0</v>
      </c>
      <c r="K133" s="2">
        <v>2010</v>
      </c>
      <c r="M133" s="2"/>
      <c r="O133" s="2"/>
      <c r="Q133" s="2"/>
      <c r="S133" s="2"/>
      <c r="T133" s="2"/>
    </row>
    <row r="134" spans="1:20" x14ac:dyDescent="0.25">
      <c r="A134" s="2" t="s">
        <v>13646</v>
      </c>
      <c r="B134" s="1">
        <v>13</v>
      </c>
      <c r="C134" s="2" t="s">
        <v>13652</v>
      </c>
      <c r="D134">
        <v>23</v>
      </c>
      <c r="E134" s="2" t="s">
        <v>13635</v>
      </c>
      <c r="F134">
        <v>270107</v>
      </c>
      <c r="G134" s="2" t="s">
        <v>13522</v>
      </c>
      <c r="H134">
        <v>270107003</v>
      </c>
      <c r="I134" s="2" t="s">
        <v>10392</v>
      </c>
      <c r="J134">
        <v>1</v>
      </c>
      <c r="K134" s="2">
        <v>2010</v>
      </c>
      <c r="M134" s="2"/>
      <c r="O134" s="2"/>
      <c r="Q134" s="2"/>
      <c r="S134" s="2"/>
      <c r="T134" s="2"/>
    </row>
    <row r="135" spans="1:20" x14ac:dyDescent="0.25">
      <c r="A135" s="2" t="s">
        <v>13646</v>
      </c>
      <c r="B135" s="1">
        <v>13</v>
      </c>
      <c r="C135" s="2" t="s">
        <v>13652</v>
      </c>
      <c r="D135">
        <v>23</v>
      </c>
      <c r="E135" s="2" t="s">
        <v>13635</v>
      </c>
      <c r="F135">
        <v>270107</v>
      </c>
      <c r="G135" s="2" t="s">
        <v>13522</v>
      </c>
      <c r="H135">
        <v>270107004</v>
      </c>
      <c r="I135" s="2" t="s">
        <v>13636</v>
      </c>
      <c r="J135">
        <v>1</v>
      </c>
      <c r="K135" s="2">
        <v>2010</v>
      </c>
      <c r="M135" s="2"/>
      <c r="O135" s="2"/>
      <c r="Q135" s="2"/>
      <c r="S135" s="2"/>
      <c r="T135" s="2"/>
    </row>
    <row r="136" spans="1:20" x14ac:dyDescent="0.25">
      <c r="A136" s="2" t="s">
        <v>13646</v>
      </c>
      <c r="B136" s="1">
        <v>13</v>
      </c>
      <c r="C136" s="2" t="s">
        <v>13652</v>
      </c>
      <c r="D136">
        <v>23</v>
      </c>
      <c r="E136" s="2" t="s">
        <v>13635</v>
      </c>
      <c r="F136">
        <v>270107</v>
      </c>
      <c r="G136" s="2" t="s">
        <v>13522</v>
      </c>
      <c r="H136">
        <v>270107005</v>
      </c>
      <c r="I136" s="2" t="s">
        <v>13637</v>
      </c>
      <c r="J136">
        <v>1027</v>
      </c>
      <c r="K136" s="2">
        <v>2010</v>
      </c>
      <c r="M136" s="2"/>
      <c r="O136" s="2"/>
      <c r="Q136" s="2"/>
      <c r="S136" s="2"/>
      <c r="T136" s="2"/>
    </row>
    <row r="137" spans="1:20" x14ac:dyDescent="0.25">
      <c r="A137" s="2" t="s">
        <v>13646</v>
      </c>
      <c r="B137" s="1">
        <v>13</v>
      </c>
      <c r="C137" s="2" t="s">
        <v>13652</v>
      </c>
      <c r="D137">
        <v>23</v>
      </c>
      <c r="E137" s="2" t="s">
        <v>13638</v>
      </c>
      <c r="F137">
        <v>270107</v>
      </c>
      <c r="G137" s="2" t="s">
        <v>13522</v>
      </c>
      <c r="H137">
        <v>270107001</v>
      </c>
      <c r="I137" s="2" t="s">
        <v>13523</v>
      </c>
      <c r="J137">
        <v>150</v>
      </c>
      <c r="K137" s="2">
        <v>2010</v>
      </c>
      <c r="M137" s="2"/>
      <c r="O137" s="2"/>
      <c r="Q137" s="2"/>
      <c r="S137" s="2"/>
      <c r="T137" s="2"/>
    </row>
    <row r="138" spans="1:20" x14ac:dyDescent="0.25">
      <c r="A138" s="2" t="s">
        <v>13646</v>
      </c>
      <c r="B138" s="1">
        <v>13</v>
      </c>
      <c r="C138" s="2" t="s">
        <v>13652</v>
      </c>
      <c r="D138">
        <v>23</v>
      </c>
      <c r="E138" s="2" t="s">
        <v>13638</v>
      </c>
      <c r="F138">
        <v>270107</v>
      </c>
      <c r="G138" s="2" t="s">
        <v>13522</v>
      </c>
      <c r="H138">
        <v>270107002</v>
      </c>
      <c r="I138" s="2" t="s">
        <v>13526</v>
      </c>
      <c r="J138">
        <v>0</v>
      </c>
      <c r="K138" s="2">
        <v>2010</v>
      </c>
      <c r="M138" s="2"/>
      <c r="O138" s="2"/>
      <c r="Q138" s="2"/>
      <c r="S138" s="2"/>
      <c r="T138" s="2"/>
    </row>
    <row r="139" spans="1:20" x14ac:dyDescent="0.25">
      <c r="A139" s="2" t="s">
        <v>13646</v>
      </c>
      <c r="B139" s="1">
        <v>13</v>
      </c>
      <c r="C139" s="2" t="s">
        <v>13652</v>
      </c>
      <c r="D139">
        <v>23</v>
      </c>
      <c r="E139" s="2" t="s">
        <v>13638</v>
      </c>
      <c r="F139">
        <v>270107</v>
      </c>
      <c r="G139" s="2" t="s">
        <v>13522</v>
      </c>
      <c r="H139">
        <v>270107003</v>
      </c>
      <c r="I139" s="2" t="s">
        <v>10392</v>
      </c>
      <c r="J139">
        <v>0</v>
      </c>
      <c r="K139" s="2">
        <v>2010</v>
      </c>
      <c r="M139" s="2"/>
      <c r="O139" s="2"/>
      <c r="Q139" s="2"/>
      <c r="S139" s="2"/>
      <c r="T139" s="2"/>
    </row>
    <row r="140" spans="1:20" x14ac:dyDescent="0.25">
      <c r="A140" s="2" t="s">
        <v>13646</v>
      </c>
      <c r="B140" s="1">
        <v>13</v>
      </c>
      <c r="C140" s="2" t="s">
        <v>13652</v>
      </c>
      <c r="D140">
        <v>23</v>
      </c>
      <c r="E140" s="2" t="s">
        <v>13638</v>
      </c>
      <c r="F140">
        <v>270107</v>
      </c>
      <c r="G140" s="2" t="s">
        <v>13522</v>
      </c>
      <c r="H140">
        <v>270107004</v>
      </c>
      <c r="I140" s="2" t="s">
        <v>13636</v>
      </c>
      <c r="J140">
        <v>1</v>
      </c>
      <c r="K140" s="2">
        <v>2010</v>
      </c>
      <c r="M140" s="2"/>
      <c r="O140" s="2"/>
      <c r="Q140" s="2"/>
      <c r="S140" s="2"/>
      <c r="T140" s="2"/>
    </row>
    <row r="141" spans="1:20" x14ac:dyDescent="0.25">
      <c r="A141" s="2" t="s">
        <v>13646</v>
      </c>
      <c r="B141" s="1">
        <v>13</v>
      </c>
      <c r="C141" s="2" t="s">
        <v>13652</v>
      </c>
      <c r="D141">
        <v>23</v>
      </c>
      <c r="E141" s="2" t="s">
        <v>13638</v>
      </c>
      <c r="F141">
        <v>270107</v>
      </c>
      <c r="G141" s="2" t="s">
        <v>13522</v>
      </c>
      <c r="H141">
        <v>270107005</v>
      </c>
      <c r="I141" s="2" t="s">
        <v>13637</v>
      </c>
      <c r="J141">
        <v>1154</v>
      </c>
      <c r="K141" s="2">
        <v>2010</v>
      </c>
      <c r="M141" s="2"/>
      <c r="O141" s="2"/>
      <c r="Q141" s="2"/>
      <c r="S141" s="2"/>
      <c r="T141" s="2"/>
    </row>
    <row r="142" spans="1:20" x14ac:dyDescent="0.25">
      <c r="A142" s="2" t="s">
        <v>13670</v>
      </c>
      <c r="B142" s="1">
        <v>6</v>
      </c>
      <c r="C142" s="2" t="s">
        <v>13653</v>
      </c>
      <c r="D142">
        <v>13</v>
      </c>
      <c r="E142" s="2" t="s">
        <v>13635</v>
      </c>
      <c r="F142">
        <v>270107</v>
      </c>
      <c r="G142" s="2" t="s">
        <v>13522</v>
      </c>
      <c r="H142">
        <v>270107001</v>
      </c>
      <c r="I142" s="2" t="s">
        <v>13523</v>
      </c>
      <c r="J142">
        <v>0</v>
      </c>
      <c r="K142" s="2">
        <v>2010</v>
      </c>
      <c r="M142" s="2"/>
      <c r="O142" s="2"/>
      <c r="Q142" s="2"/>
      <c r="S142" s="2"/>
      <c r="T142" s="2"/>
    </row>
    <row r="143" spans="1:20" x14ac:dyDescent="0.25">
      <c r="A143" s="2" t="s">
        <v>13670</v>
      </c>
      <c r="B143" s="1">
        <v>6</v>
      </c>
      <c r="C143" s="2" t="s">
        <v>13653</v>
      </c>
      <c r="D143">
        <v>13</v>
      </c>
      <c r="E143" s="2" t="s">
        <v>13635</v>
      </c>
      <c r="F143">
        <v>270107</v>
      </c>
      <c r="G143" s="2" t="s">
        <v>13522</v>
      </c>
      <c r="H143">
        <v>270107002</v>
      </c>
      <c r="I143" s="2" t="s">
        <v>13526</v>
      </c>
      <c r="J143">
        <v>1</v>
      </c>
      <c r="K143" s="2">
        <v>2010</v>
      </c>
      <c r="M143" s="2"/>
      <c r="O143" s="2"/>
      <c r="Q143" s="2"/>
      <c r="S143" s="2"/>
      <c r="T143" s="2"/>
    </row>
    <row r="144" spans="1:20" x14ac:dyDescent="0.25">
      <c r="A144" s="2" t="s">
        <v>13670</v>
      </c>
      <c r="B144" s="1">
        <v>6</v>
      </c>
      <c r="C144" s="2" t="s">
        <v>13653</v>
      </c>
      <c r="D144">
        <v>13</v>
      </c>
      <c r="E144" s="2" t="s">
        <v>13635</v>
      </c>
      <c r="F144">
        <v>270107</v>
      </c>
      <c r="G144" s="2" t="s">
        <v>13522</v>
      </c>
      <c r="H144">
        <v>270107003</v>
      </c>
      <c r="I144" s="2" t="s">
        <v>10392</v>
      </c>
      <c r="J144">
        <v>0</v>
      </c>
      <c r="K144" s="2">
        <v>2010</v>
      </c>
      <c r="M144" s="2"/>
      <c r="O144" s="2"/>
      <c r="Q144" s="2"/>
      <c r="S144" s="2"/>
      <c r="T144" s="2"/>
    </row>
    <row r="145" spans="1:20" x14ac:dyDescent="0.25">
      <c r="A145" s="2" t="s">
        <v>13670</v>
      </c>
      <c r="B145" s="1">
        <v>6</v>
      </c>
      <c r="C145" s="2" t="s">
        <v>13653</v>
      </c>
      <c r="D145">
        <v>13</v>
      </c>
      <c r="E145" s="2" t="s">
        <v>13635</v>
      </c>
      <c r="F145">
        <v>270107</v>
      </c>
      <c r="G145" s="2" t="s">
        <v>13522</v>
      </c>
      <c r="H145">
        <v>270107004</v>
      </c>
      <c r="I145" s="2" t="s">
        <v>13636</v>
      </c>
      <c r="J145">
        <v>1</v>
      </c>
      <c r="K145" s="2">
        <v>2010</v>
      </c>
      <c r="M145" s="2"/>
      <c r="O145" s="2"/>
      <c r="Q145" s="2"/>
      <c r="S145" s="2"/>
      <c r="T145" s="2"/>
    </row>
    <row r="146" spans="1:20" x14ac:dyDescent="0.25">
      <c r="A146" s="2" t="s">
        <v>13670</v>
      </c>
      <c r="B146" s="1">
        <v>6</v>
      </c>
      <c r="C146" s="2" t="s">
        <v>13653</v>
      </c>
      <c r="D146">
        <v>13</v>
      </c>
      <c r="E146" s="2" t="s">
        <v>13635</v>
      </c>
      <c r="F146">
        <v>270107</v>
      </c>
      <c r="G146" s="2" t="s">
        <v>13522</v>
      </c>
      <c r="H146">
        <v>270107005</v>
      </c>
      <c r="I146" s="2" t="s">
        <v>13637</v>
      </c>
      <c r="J146">
        <v>107</v>
      </c>
      <c r="K146" s="2">
        <v>2010</v>
      </c>
      <c r="M146" s="2"/>
      <c r="O146" s="2"/>
      <c r="Q146" s="2"/>
      <c r="S146" s="2"/>
      <c r="T146" s="2"/>
    </row>
    <row r="147" spans="1:20" x14ac:dyDescent="0.25">
      <c r="A147" s="2" t="s">
        <v>13670</v>
      </c>
      <c r="B147" s="1">
        <v>6</v>
      </c>
      <c r="C147" s="2" t="s">
        <v>13653</v>
      </c>
      <c r="D147">
        <v>13</v>
      </c>
      <c r="E147" s="2" t="s">
        <v>13638</v>
      </c>
      <c r="F147">
        <v>270107</v>
      </c>
      <c r="G147" s="2" t="s">
        <v>13522</v>
      </c>
      <c r="H147">
        <v>270107001</v>
      </c>
      <c r="I147" s="2" t="s">
        <v>13523</v>
      </c>
      <c r="J147">
        <v>11</v>
      </c>
      <c r="K147" s="2">
        <v>2010</v>
      </c>
      <c r="M147" s="2"/>
      <c r="O147" s="2"/>
      <c r="Q147" s="2"/>
      <c r="S147" s="2"/>
      <c r="T147" s="2"/>
    </row>
    <row r="148" spans="1:20" x14ac:dyDescent="0.25">
      <c r="A148" s="2" t="s">
        <v>13670</v>
      </c>
      <c r="B148" s="1">
        <v>6</v>
      </c>
      <c r="C148" s="2" t="s">
        <v>13653</v>
      </c>
      <c r="D148">
        <v>13</v>
      </c>
      <c r="E148" s="2" t="s">
        <v>13638</v>
      </c>
      <c r="F148">
        <v>270107</v>
      </c>
      <c r="G148" s="2" t="s">
        <v>13522</v>
      </c>
      <c r="H148">
        <v>270107002</v>
      </c>
      <c r="I148" s="2" t="s">
        <v>13526</v>
      </c>
      <c r="J148">
        <v>9</v>
      </c>
      <c r="K148" s="2">
        <v>2010</v>
      </c>
      <c r="M148" s="2"/>
      <c r="O148" s="2"/>
      <c r="Q148" s="2"/>
      <c r="S148" s="2"/>
      <c r="T148" s="2"/>
    </row>
    <row r="149" spans="1:20" x14ac:dyDescent="0.25">
      <c r="A149" s="2" t="s">
        <v>13670</v>
      </c>
      <c r="B149" s="1">
        <v>6</v>
      </c>
      <c r="C149" s="2" t="s">
        <v>13653</v>
      </c>
      <c r="D149">
        <v>13</v>
      </c>
      <c r="E149" s="2" t="s">
        <v>13638</v>
      </c>
      <c r="F149">
        <v>270107</v>
      </c>
      <c r="G149" s="2" t="s">
        <v>13522</v>
      </c>
      <c r="H149">
        <v>270107003</v>
      </c>
      <c r="I149" s="2" t="s">
        <v>10392</v>
      </c>
      <c r="J149">
        <v>2</v>
      </c>
      <c r="K149" s="2">
        <v>2010</v>
      </c>
      <c r="M149" s="2"/>
      <c r="O149" s="2"/>
      <c r="Q149" s="2"/>
      <c r="S149" s="2"/>
      <c r="T149" s="2"/>
    </row>
    <row r="150" spans="1:20" x14ac:dyDescent="0.25">
      <c r="A150" s="2" t="s">
        <v>13670</v>
      </c>
      <c r="B150" s="1">
        <v>6</v>
      </c>
      <c r="C150" s="2" t="s">
        <v>13653</v>
      </c>
      <c r="D150">
        <v>13</v>
      </c>
      <c r="E150" s="2" t="s">
        <v>13638</v>
      </c>
      <c r="F150">
        <v>270107</v>
      </c>
      <c r="G150" s="2" t="s">
        <v>13522</v>
      </c>
      <c r="H150">
        <v>270107004</v>
      </c>
      <c r="I150" s="2" t="s">
        <v>13636</v>
      </c>
      <c r="J150">
        <v>8</v>
      </c>
      <c r="K150" s="2">
        <v>2010</v>
      </c>
      <c r="M150" s="2"/>
      <c r="O150" s="2"/>
      <c r="Q150" s="2"/>
      <c r="S150" s="2"/>
      <c r="T150" s="2"/>
    </row>
    <row r="151" spans="1:20" x14ac:dyDescent="0.25">
      <c r="A151" s="2" t="s">
        <v>13670</v>
      </c>
      <c r="B151" s="1">
        <v>6</v>
      </c>
      <c r="C151" s="2" t="s">
        <v>13653</v>
      </c>
      <c r="D151">
        <v>13</v>
      </c>
      <c r="E151" s="2" t="s">
        <v>13638</v>
      </c>
      <c r="F151">
        <v>270107</v>
      </c>
      <c r="G151" s="2" t="s">
        <v>13522</v>
      </c>
      <c r="H151">
        <v>270107005</v>
      </c>
      <c r="I151" s="2" t="s">
        <v>13637</v>
      </c>
      <c r="J151">
        <v>315</v>
      </c>
      <c r="K151" s="2">
        <v>2010</v>
      </c>
      <c r="M151" s="2"/>
      <c r="O151" s="2"/>
      <c r="Q151" s="2"/>
      <c r="S151" s="2"/>
      <c r="T151" s="2"/>
    </row>
    <row r="152" spans="1:20" x14ac:dyDescent="0.25">
      <c r="A152" s="2" t="s">
        <v>786</v>
      </c>
      <c r="B152" s="1">
        <v>7</v>
      </c>
      <c r="C152" s="2" t="s">
        <v>13654</v>
      </c>
      <c r="D152">
        <v>14</v>
      </c>
      <c r="E152" s="2" t="s">
        <v>13635</v>
      </c>
      <c r="F152">
        <v>270107</v>
      </c>
      <c r="G152" s="2" t="s">
        <v>13522</v>
      </c>
      <c r="H152">
        <v>270107001</v>
      </c>
      <c r="I152" s="2" t="s">
        <v>13523</v>
      </c>
      <c r="J152">
        <v>0</v>
      </c>
      <c r="K152" s="2">
        <v>2010</v>
      </c>
      <c r="M152" s="2"/>
      <c r="O152" s="2"/>
      <c r="Q152" s="2"/>
      <c r="S152" s="2"/>
      <c r="T152" s="2"/>
    </row>
    <row r="153" spans="1:20" x14ac:dyDescent="0.25">
      <c r="A153" s="2" t="s">
        <v>786</v>
      </c>
      <c r="B153" s="1">
        <v>7</v>
      </c>
      <c r="C153" s="2" t="s">
        <v>13654</v>
      </c>
      <c r="D153">
        <v>14</v>
      </c>
      <c r="E153" s="2" t="s">
        <v>13635</v>
      </c>
      <c r="F153">
        <v>270107</v>
      </c>
      <c r="G153" s="2" t="s">
        <v>13522</v>
      </c>
      <c r="H153">
        <v>270107002</v>
      </c>
      <c r="I153" s="2" t="s">
        <v>13526</v>
      </c>
      <c r="J153">
        <v>3</v>
      </c>
      <c r="K153" s="2">
        <v>2010</v>
      </c>
      <c r="M153" s="2"/>
      <c r="O153" s="2"/>
      <c r="Q153" s="2"/>
      <c r="S153" s="2"/>
      <c r="T153" s="2"/>
    </row>
    <row r="154" spans="1:20" x14ac:dyDescent="0.25">
      <c r="A154" s="2" t="s">
        <v>786</v>
      </c>
      <c r="B154" s="1">
        <v>7</v>
      </c>
      <c r="C154" s="2" t="s">
        <v>13654</v>
      </c>
      <c r="D154">
        <v>14</v>
      </c>
      <c r="E154" s="2" t="s">
        <v>13635</v>
      </c>
      <c r="F154">
        <v>270107</v>
      </c>
      <c r="G154" s="2" t="s">
        <v>13522</v>
      </c>
      <c r="H154">
        <v>270107003</v>
      </c>
      <c r="I154" s="2" t="s">
        <v>10392</v>
      </c>
      <c r="J154">
        <v>0</v>
      </c>
      <c r="K154" s="2">
        <v>2010</v>
      </c>
      <c r="M154" s="2"/>
      <c r="O154" s="2"/>
      <c r="Q154" s="2"/>
      <c r="S154" s="2"/>
      <c r="T154" s="2"/>
    </row>
    <row r="155" spans="1:20" x14ac:dyDescent="0.25">
      <c r="A155" s="2" t="s">
        <v>786</v>
      </c>
      <c r="B155" s="1">
        <v>7</v>
      </c>
      <c r="C155" s="2" t="s">
        <v>13654</v>
      </c>
      <c r="D155">
        <v>14</v>
      </c>
      <c r="E155" s="2" t="s">
        <v>13635</v>
      </c>
      <c r="F155">
        <v>270107</v>
      </c>
      <c r="G155" s="2" t="s">
        <v>13522</v>
      </c>
      <c r="H155">
        <v>270107004</v>
      </c>
      <c r="I155" s="2" t="s">
        <v>13636</v>
      </c>
      <c r="J155">
        <v>4</v>
      </c>
      <c r="K155" s="2">
        <v>2010</v>
      </c>
      <c r="M155" s="2"/>
      <c r="O155" s="2"/>
      <c r="Q155" s="2"/>
      <c r="S155" s="2"/>
      <c r="T155" s="2"/>
    </row>
    <row r="156" spans="1:20" x14ac:dyDescent="0.25">
      <c r="A156" s="2" t="s">
        <v>786</v>
      </c>
      <c r="B156" s="1">
        <v>7</v>
      </c>
      <c r="C156" s="2" t="s">
        <v>13654</v>
      </c>
      <c r="D156">
        <v>14</v>
      </c>
      <c r="E156" s="2" t="s">
        <v>13635</v>
      </c>
      <c r="F156">
        <v>270107</v>
      </c>
      <c r="G156" s="2" t="s">
        <v>13522</v>
      </c>
      <c r="H156">
        <v>270107005</v>
      </c>
      <c r="I156" s="2" t="s">
        <v>13637</v>
      </c>
      <c r="J156">
        <v>719</v>
      </c>
      <c r="K156" s="2">
        <v>2010</v>
      </c>
      <c r="M156" s="2"/>
      <c r="O156" s="2"/>
      <c r="Q156" s="2"/>
      <c r="S156" s="2"/>
      <c r="T156" s="2"/>
    </row>
    <row r="157" spans="1:20" x14ac:dyDescent="0.25">
      <c r="A157" s="2" t="s">
        <v>786</v>
      </c>
      <c r="B157" s="1">
        <v>7</v>
      </c>
      <c r="C157" s="2" t="s">
        <v>13654</v>
      </c>
      <c r="D157">
        <v>14</v>
      </c>
      <c r="E157" s="2" t="s">
        <v>13638</v>
      </c>
      <c r="F157">
        <v>270107</v>
      </c>
      <c r="G157" s="2" t="s">
        <v>13522</v>
      </c>
      <c r="H157">
        <v>270107001</v>
      </c>
      <c r="I157" s="2" t="s">
        <v>13523</v>
      </c>
      <c r="J157">
        <v>55</v>
      </c>
      <c r="K157" s="2">
        <v>2010</v>
      </c>
      <c r="M157" s="2"/>
      <c r="O157" s="2"/>
      <c r="Q157" s="2"/>
      <c r="S157" s="2"/>
      <c r="T157" s="2"/>
    </row>
    <row r="158" spans="1:20" x14ac:dyDescent="0.25">
      <c r="A158" s="2" t="s">
        <v>786</v>
      </c>
      <c r="B158" s="1">
        <v>7</v>
      </c>
      <c r="C158" s="2" t="s">
        <v>13654</v>
      </c>
      <c r="D158">
        <v>14</v>
      </c>
      <c r="E158" s="2" t="s">
        <v>13638</v>
      </c>
      <c r="F158">
        <v>270107</v>
      </c>
      <c r="G158" s="2" t="s">
        <v>13522</v>
      </c>
      <c r="H158">
        <v>270107002</v>
      </c>
      <c r="I158" s="2" t="s">
        <v>13526</v>
      </c>
      <c r="J158">
        <v>30</v>
      </c>
      <c r="K158" s="2">
        <v>2010</v>
      </c>
      <c r="M158" s="2"/>
      <c r="O158" s="2"/>
      <c r="Q158" s="2"/>
      <c r="S158" s="2"/>
      <c r="T158" s="2"/>
    </row>
    <row r="159" spans="1:20" x14ac:dyDescent="0.25">
      <c r="A159" s="2" t="s">
        <v>786</v>
      </c>
      <c r="B159" s="1">
        <v>7</v>
      </c>
      <c r="C159" s="2" t="s">
        <v>13654</v>
      </c>
      <c r="D159">
        <v>14</v>
      </c>
      <c r="E159" s="2" t="s">
        <v>13638</v>
      </c>
      <c r="F159">
        <v>270107</v>
      </c>
      <c r="G159" s="2" t="s">
        <v>13522</v>
      </c>
      <c r="H159">
        <v>270107003</v>
      </c>
      <c r="I159" s="2" t="s">
        <v>10392</v>
      </c>
      <c r="J159">
        <v>13</v>
      </c>
      <c r="K159" s="2">
        <v>2010</v>
      </c>
      <c r="M159" s="2"/>
      <c r="O159" s="2"/>
      <c r="Q159" s="2"/>
      <c r="S159" s="2"/>
      <c r="T159" s="2"/>
    </row>
    <row r="160" spans="1:20" x14ac:dyDescent="0.25">
      <c r="A160" s="2" t="s">
        <v>786</v>
      </c>
      <c r="B160" s="1">
        <v>7</v>
      </c>
      <c r="C160" s="2" t="s">
        <v>13654</v>
      </c>
      <c r="D160">
        <v>14</v>
      </c>
      <c r="E160" s="2" t="s">
        <v>13638</v>
      </c>
      <c r="F160">
        <v>270107</v>
      </c>
      <c r="G160" s="2" t="s">
        <v>13522</v>
      </c>
      <c r="H160">
        <v>270107004</v>
      </c>
      <c r="I160" s="2" t="s">
        <v>13636</v>
      </c>
      <c r="J160">
        <v>40</v>
      </c>
      <c r="K160" s="2">
        <v>2010</v>
      </c>
      <c r="M160" s="2"/>
      <c r="O160" s="2"/>
      <c r="Q160" s="2"/>
      <c r="S160" s="2"/>
      <c r="T160" s="2"/>
    </row>
    <row r="161" spans="1:20" x14ac:dyDescent="0.25">
      <c r="A161" s="2" t="s">
        <v>786</v>
      </c>
      <c r="B161" s="1">
        <v>7</v>
      </c>
      <c r="C161" s="2" t="s">
        <v>13654</v>
      </c>
      <c r="D161">
        <v>14</v>
      </c>
      <c r="E161" s="2" t="s">
        <v>13638</v>
      </c>
      <c r="F161">
        <v>270107</v>
      </c>
      <c r="G161" s="2" t="s">
        <v>13522</v>
      </c>
      <c r="H161">
        <v>270107005</v>
      </c>
      <c r="I161" s="2" t="s">
        <v>13637</v>
      </c>
      <c r="J161">
        <v>772</v>
      </c>
      <c r="K161" s="2">
        <v>2010</v>
      </c>
      <c r="M161" s="2"/>
      <c r="O161" s="2"/>
      <c r="Q161" s="2"/>
      <c r="S161" s="2"/>
      <c r="T161" s="2"/>
    </row>
    <row r="162" spans="1:20" x14ac:dyDescent="0.25">
      <c r="A162" s="2" t="s">
        <v>789</v>
      </c>
      <c r="B162" s="1">
        <v>16</v>
      </c>
      <c r="C162" s="2" t="s">
        <v>13655</v>
      </c>
      <c r="D162">
        <v>24</v>
      </c>
      <c r="E162" s="2" t="s">
        <v>13635</v>
      </c>
      <c r="F162">
        <v>270107</v>
      </c>
      <c r="G162" s="2" t="s">
        <v>13522</v>
      </c>
      <c r="H162">
        <v>270107001</v>
      </c>
      <c r="I162" s="2" t="s">
        <v>13523</v>
      </c>
      <c r="J162">
        <v>0</v>
      </c>
      <c r="K162" s="2">
        <v>2010</v>
      </c>
      <c r="M162" s="2"/>
      <c r="O162" s="2"/>
      <c r="Q162" s="2"/>
      <c r="S162" s="2"/>
      <c r="T162" s="2"/>
    </row>
    <row r="163" spans="1:20" x14ac:dyDescent="0.25">
      <c r="A163" s="2" t="s">
        <v>789</v>
      </c>
      <c r="B163" s="1">
        <v>16</v>
      </c>
      <c r="C163" s="2" t="s">
        <v>13655</v>
      </c>
      <c r="D163">
        <v>24</v>
      </c>
      <c r="E163" s="2" t="s">
        <v>13635</v>
      </c>
      <c r="F163">
        <v>270107</v>
      </c>
      <c r="G163" s="2" t="s">
        <v>13522</v>
      </c>
      <c r="H163">
        <v>270107002</v>
      </c>
      <c r="I163" s="2" t="s">
        <v>13526</v>
      </c>
      <c r="J163">
        <v>4</v>
      </c>
      <c r="K163" s="2">
        <v>2010</v>
      </c>
      <c r="M163" s="2"/>
      <c r="O163" s="2"/>
      <c r="Q163" s="2"/>
      <c r="S163" s="2"/>
      <c r="T163" s="2"/>
    </row>
    <row r="164" spans="1:20" x14ac:dyDescent="0.25">
      <c r="A164" s="2" t="s">
        <v>789</v>
      </c>
      <c r="B164" s="1">
        <v>16</v>
      </c>
      <c r="C164" s="2" t="s">
        <v>13655</v>
      </c>
      <c r="D164">
        <v>24</v>
      </c>
      <c r="E164" s="2" t="s">
        <v>13635</v>
      </c>
      <c r="F164">
        <v>270107</v>
      </c>
      <c r="G164" s="2" t="s">
        <v>13522</v>
      </c>
      <c r="H164">
        <v>270107003</v>
      </c>
      <c r="I164" s="2" t="s">
        <v>10392</v>
      </c>
      <c r="J164">
        <v>0</v>
      </c>
      <c r="K164" s="2">
        <v>2010</v>
      </c>
      <c r="M164" s="2"/>
      <c r="O164" s="2"/>
      <c r="Q164" s="2"/>
      <c r="S164" s="2"/>
      <c r="T164" s="2"/>
    </row>
    <row r="165" spans="1:20" x14ac:dyDescent="0.25">
      <c r="A165" s="2" t="s">
        <v>789</v>
      </c>
      <c r="B165" s="1">
        <v>16</v>
      </c>
      <c r="C165" s="2" t="s">
        <v>13655</v>
      </c>
      <c r="D165">
        <v>24</v>
      </c>
      <c r="E165" s="2" t="s">
        <v>13635</v>
      </c>
      <c r="F165">
        <v>270107</v>
      </c>
      <c r="G165" s="2" t="s">
        <v>13522</v>
      </c>
      <c r="H165">
        <v>270107004</v>
      </c>
      <c r="I165" s="2" t="s">
        <v>13636</v>
      </c>
      <c r="J165">
        <v>15</v>
      </c>
      <c r="K165" s="2">
        <v>2010</v>
      </c>
      <c r="M165" s="2"/>
      <c r="O165" s="2"/>
      <c r="Q165" s="2"/>
      <c r="S165" s="2"/>
      <c r="T165" s="2"/>
    </row>
    <row r="166" spans="1:20" x14ac:dyDescent="0.25">
      <c r="A166" s="2" t="s">
        <v>789</v>
      </c>
      <c r="B166" s="1">
        <v>16</v>
      </c>
      <c r="C166" s="2" t="s">
        <v>13655</v>
      </c>
      <c r="D166">
        <v>24</v>
      </c>
      <c r="E166" s="2" t="s">
        <v>13635</v>
      </c>
      <c r="F166">
        <v>270107</v>
      </c>
      <c r="G166" s="2" t="s">
        <v>13522</v>
      </c>
      <c r="H166">
        <v>270107005</v>
      </c>
      <c r="I166" s="2" t="s">
        <v>13637</v>
      </c>
      <c r="J166">
        <v>222</v>
      </c>
      <c r="K166" s="2">
        <v>2010</v>
      </c>
      <c r="M166" s="2"/>
      <c r="O166" s="2"/>
      <c r="Q166" s="2"/>
      <c r="S166" s="2"/>
      <c r="T166" s="2"/>
    </row>
    <row r="167" spans="1:20" x14ac:dyDescent="0.25">
      <c r="A167" s="2" t="s">
        <v>789</v>
      </c>
      <c r="B167" s="1">
        <v>16</v>
      </c>
      <c r="C167" s="2" t="s">
        <v>13655</v>
      </c>
      <c r="D167">
        <v>24</v>
      </c>
      <c r="E167" s="2" t="s">
        <v>13638</v>
      </c>
      <c r="F167">
        <v>270107</v>
      </c>
      <c r="G167" s="2" t="s">
        <v>13522</v>
      </c>
      <c r="H167">
        <v>270107001</v>
      </c>
      <c r="I167" s="2" t="s">
        <v>13523</v>
      </c>
      <c r="J167">
        <v>5</v>
      </c>
      <c r="K167" s="2">
        <v>2010</v>
      </c>
      <c r="M167" s="2"/>
      <c r="O167" s="2"/>
      <c r="Q167" s="2"/>
      <c r="S167" s="2"/>
      <c r="T167" s="2"/>
    </row>
    <row r="168" spans="1:20" x14ac:dyDescent="0.25">
      <c r="A168" s="2" t="s">
        <v>789</v>
      </c>
      <c r="B168" s="1">
        <v>16</v>
      </c>
      <c r="C168" s="2" t="s">
        <v>13655</v>
      </c>
      <c r="D168">
        <v>24</v>
      </c>
      <c r="E168" s="2" t="s">
        <v>13638</v>
      </c>
      <c r="F168">
        <v>270107</v>
      </c>
      <c r="G168" s="2" t="s">
        <v>13522</v>
      </c>
      <c r="H168">
        <v>270107002</v>
      </c>
      <c r="I168" s="2" t="s">
        <v>13526</v>
      </c>
      <c r="J168">
        <v>12</v>
      </c>
      <c r="K168" s="2">
        <v>2010</v>
      </c>
      <c r="M168" s="2"/>
      <c r="O168" s="2"/>
      <c r="Q168" s="2"/>
      <c r="S168" s="2"/>
      <c r="T168" s="2"/>
    </row>
    <row r="169" spans="1:20" x14ac:dyDescent="0.25">
      <c r="A169" s="2" t="s">
        <v>789</v>
      </c>
      <c r="B169" s="1">
        <v>16</v>
      </c>
      <c r="C169" s="2" t="s">
        <v>13655</v>
      </c>
      <c r="D169">
        <v>24</v>
      </c>
      <c r="E169" s="2" t="s">
        <v>13638</v>
      </c>
      <c r="F169">
        <v>270107</v>
      </c>
      <c r="G169" s="2" t="s">
        <v>13522</v>
      </c>
      <c r="H169">
        <v>270107003</v>
      </c>
      <c r="I169" s="2" t="s">
        <v>10392</v>
      </c>
      <c r="J169">
        <v>1</v>
      </c>
      <c r="K169" s="2">
        <v>2010</v>
      </c>
      <c r="M169" s="2"/>
      <c r="O169" s="2"/>
      <c r="Q169" s="2"/>
      <c r="S169" s="2"/>
      <c r="T169" s="2"/>
    </row>
    <row r="170" spans="1:20" x14ac:dyDescent="0.25">
      <c r="A170" s="2" t="s">
        <v>789</v>
      </c>
      <c r="B170" s="1">
        <v>16</v>
      </c>
      <c r="C170" s="2" t="s">
        <v>13655</v>
      </c>
      <c r="D170">
        <v>24</v>
      </c>
      <c r="E170" s="2" t="s">
        <v>13638</v>
      </c>
      <c r="F170">
        <v>270107</v>
      </c>
      <c r="G170" s="2" t="s">
        <v>13522</v>
      </c>
      <c r="H170">
        <v>270107004</v>
      </c>
      <c r="I170" s="2" t="s">
        <v>13636</v>
      </c>
      <c r="J170">
        <v>80</v>
      </c>
      <c r="K170" s="2">
        <v>2010</v>
      </c>
      <c r="M170" s="2"/>
      <c r="O170" s="2"/>
      <c r="Q170" s="2"/>
      <c r="S170" s="2"/>
      <c r="T170" s="2"/>
    </row>
    <row r="171" spans="1:20" x14ac:dyDescent="0.25">
      <c r="A171" s="2" t="s">
        <v>789</v>
      </c>
      <c r="B171" s="1">
        <v>16</v>
      </c>
      <c r="C171" s="2" t="s">
        <v>13655</v>
      </c>
      <c r="D171">
        <v>24</v>
      </c>
      <c r="E171" s="2" t="s">
        <v>13638</v>
      </c>
      <c r="F171">
        <v>270107</v>
      </c>
      <c r="G171" s="2" t="s">
        <v>13522</v>
      </c>
      <c r="H171">
        <v>270107005</v>
      </c>
      <c r="I171" s="2" t="s">
        <v>13637</v>
      </c>
      <c r="J171">
        <v>423</v>
      </c>
      <c r="K171" s="2">
        <v>2010</v>
      </c>
      <c r="M171" s="2"/>
      <c r="O171" s="2"/>
      <c r="Q171" s="2"/>
      <c r="S171" s="2"/>
      <c r="T171" s="2"/>
    </row>
    <row r="172" spans="1:20" x14ac:dyDescent="0.25">
      <c r="A172" s="2" t="s">
        <v>768</v>
      </c>
      <c r="B172" s="1">
        <v>8</v>
      </c>
      <c r="C172" s="2" t="s">
        <v>13656</v>
      </c>
      <c r="D172">
        <v>11</v>
      </c>
      <c r="E172" s="2" t="s">
        <v>13635</v>
      </c>
      <c r="F172">
        <v>270107</v>
      </c>
      <c r="G172" s="2" t="s">
        <v>13522</v>
      </c>
      <c r="H172">
        <v>270107001</v>
      </c>
      <c r="I172" s="2" t="s">
        <v>13523</v>
      </c>
      <c r="J172">
        <v>0</v>
      </c>
      <c r="K172" s="2">
        <v>2010</v>
      </c>
      <c r="M172" s="2"/>
      <c r="O172" s="2"/>
      <c r="Q172" s="2"/>
      <c r="S172" s="2"/>
      <c r="T172" s="2"/>
    </row>
    <row r="173" spans="1:20" x14ac:dyDescent="0.25">
      <c r="A173" s="2" t="s">
        <v>768</v>
      </c>
      <c r="B173" s="1">
        <v>8</v>
      </c>
      <c r="C173" s="2" t="s">
        <v>13656</v>
      </c>
      <c r="D173">
        <v>11</v>
      </c>
      <c r="E173" s="2" t="s">
        <v>13635</v>
      </c>
      <c r="F173">
        <v>270107</v>
      </c>
      <c r="G173" s="2" t="s">
        <v>13522</v>
      </c>
      <c r="H173">
        <v>270107002</v>
      </c>
      <c r="I173" s="2" t="s">
        <v>13526</v>
      </c>
      <c r="J173">
        <v>1</v>
      </c>
      <c r="K173" s="2">
        <v>2010</v>
      </c>
      <c r="M173" s="2"/>
      <c r="O173" s="2"/>
      <c r="Q173" s="2"/>
      <c r="S173" s="2"/>
      <c r="T173" s="2"/>
    </row>
    <row r="174" spans="1:20" x14ac:dyDescent="0.25">
      <c r="A174" s="2" t="s">
        <v>768</v>
      </c>
      <c r="B174" s="1">
        <v>8</v>
      </c>
      <c r="C174" s="2" t="s">
        <v>13656</v>
      </c>
      <c r="D174">
        <v>11</v>
      </c>
      <c r="E174" s="2" t="s">
        <v>13635</v>
      </c>
      <c r="F174">
        <v>270107</v>
      </c>
      <c r="G174" s="2" t="s">
        <v>13522</v>
      </c>
      <c r="H174">
        <v>270107003</v>
      </c>
      <c r="I174" s="2" t="s">
        <v>10392</v>
      </c>
      <c r="J174">
        <v>0</v>
      </c>
      <c r="K174" s="2">
        <v>2010</v>
      </c>
      <c r="M174" s="2"/>
      <c r="O174" s="2"/>
      <c r="Q174" s="2"/>
      <c r="S174" s="2"/>
      <c r="T174" s="2"/>
    </row>
    <row r="175" spans="1:20" x14ac:dyDescent="0.25">
      <c r="A175" s="2" t="s">
        <v>768</v>
      </c>
      <c r="B175" s="1">
        <v>8</v>
      </c>
      <c r="C175" s="2" t="s">
        <v>13656</v>
      </c>
      <c r="D175">
        <v>11</v>
      </c>
      <c r="E175" s="2" t="s">
        <v>13635</v>
      </c>
      <c r="F175">
        <v>270107</v>
      </c>
      <c r="G175" s="2" t="s">
        <v>13522</v>
      </c>
      <c r="H175">
        <v>270107004</v>
      </c>
      <c r="I175" s="2" t="s">
        <v>13636</v>
      </c>
      <c r="J175">
        <v>0</v>
      </c>
      <c r="K175" s="2">
        <v>2010</v>
      </c>
      <c r="M175" s="2"/>
      <c r="O175" s="2"/>
      <c r="Q175" s="2"/>
      <c r="S175" s="2"/>
      <c r="T175" s="2"/>
    </row>
    <row r="176" spans="1:20" x14ac:dyDescent="0.25">
      <c r="A176" s="2" t="s">
        <v>768</v>
      </c>
      <c r="B176" s="1">
        <v>8</v>
      </c>
      <c r="C176" s="2" t="s">
        <v>13656</v>
      </c>
      <c r="D176">
        <v>11</v>
      </c>
      <c r="E176" s="2" t="s">
        <v>13635</v>
      </c>
      <c r="F176">
        <v>270107</v>
      </c>
      <c r="G176" s="2" t="s">
        <v>13522</v>
      </c>
      <c r="H176">
        <v>270107005</v>
      </c>
      <c r="I176" s="2" t="s">
        <v>13637</v>
      </c>
      <c r="J176">
        <v>292</v>
      </c>
      <c r="K176" s="2">
        <v>2010</v>
      </c>
      <c r="M176" s="2"/>
      <c r="O176" s="2"/>
      <c r="Q176" s="2"/>
      <c r="S176" s="2"/>
      <c r="T176" s="2"/>
    </row>
    <row r="177" spans="1:20" x14ac:dyDescent="0.25">
      <c r="A177" s="2" t="s">
        <v>768</v>
      </c>
      <c r="B177" s="1">
        <v>8</v>
      </c>
      <c r="C177" s="2" t="s">
        <v>13656</v>
      </c>
      <c r="D177">
        <v>11</v>
      </c>
      <c r="E177" s="2" t="s">
        <v>13638</v>
      </c>
      <c r="F177">
        <v>270107</v>
      </c>
      <c r="G177" s="2" t="s">
        <v>13522</v>
      </c>
      <c r="H177">
        <v>270107001</v>
      </c>
      <c r="I177" s="2" t="s">
        <v>13523</v>
      </c>
      <c r="J177">
        <v>8</v>
      </c>
      <c r="K177" s="2">
        <v>2010</v>
      </c>
      <c r="M177" s="2"/>
      <c r="O177" s="2"/>
      <c r="Q177" s="2"/>
      <c r="S177" s="2"/>
      <c r="T177" s="2"/>
    </row>
    <row r="178" spans="1:20" x14ac:dyDescent="0.25">
      <c r="A178" s="2" t="s">
        <v>768</v>
      </c>
      <c r="B178" s="1">
        <v>8</v>
      </c>
      <c r="C178" s="2" t="s">
        <v>13656</v>
      </c>
      <c r="D178">
        <v>11</v>
      </c>
      <c r="E178" s="2" t="s">
        <v>13638</v>
      </c>
      <c r="F178">
        <v>270107</v>
      </c>
      <c r="G178" s="2" t="s">
        <v>13522</v>
      </c>
      <c r="H178">
        <v>270107002</v>
      </c>
      <c r="I178" s="2" t="s">
        <v>13526</v>
      </c>
      <c r="J178">
        <v>8</v>
      </c>
      <c r="K178" s="2">
        <v>2010</v>
      </c>
      <c r="M178" s="2"/>
      <c r="O178" s="2"/>
      <c r="Q178" s="2"/>
      <c r="S178" s="2"/>
      <c r="T178" s="2"/>
    </row>
    <row r="179" spans="1:20" x14ac:dyDescent="0.25">
      <c r="A179" s="2" t="s">
        <v>768</v>
      </c>
      <c r="B179" s="1">
        <v>8</v>
      </c>
      <c r="C179" s="2" t="s">
        <v>13656</v>
      </c>
      <c r="D179">
        <v>11</v>
      </c>
      <c r="E179" s="2" t="s">
        <v>13638</v>
      </c>
      <c r="F179">
        <v>270107</v>
      </c>
      <c r="G179" s="2" t="s">
        <v>13522</v>
      </c>
      <c r="H179">
        <v>270107003</v>
      </c>
      <c r="I179" s="2" t="s">
        <v>10392</v>
      </c>
      <c r="J179">
        <v>0</v>
      </c>
      <c r="K179" s="2">
        <v>2010</v>
      </c>
      <c r="M179" s="2"/>
      <c r="O179" s="2"/>
      <c r="Q179" s="2"/>
      <c r="S179" s="2"/>
      <c r="T179" s="2"/>
    </row>
    <row r="180" spans="1:20" x14ac:dyDescent="0.25">
      <c r="A180" s="2" t="s">
        <v>768</v>
      </c>
      <c r="B180" s="1">
        <v>8</v>
      </c>
      <c r="C180" s="2" t="s">
        <v>13656</v>
      </c>
      <c r="D180">
        <v>11</v>
      </c>
      <c r="E180" s="2" t="s">
        <v>13638</v>
      </c>
      <c r="F180">
        <v>270107</v>
      </c>
      <c r="G180" s="2" t="s">
        <v>13522</v>
      </c>
      <c r="H180">
        <v>270107004</v>
      </c>
      <c r="I180" s="2" t="s">
        <v>13636</v>
      </c>
      <c r="J180">
        <v>8</v>
      </c>
      <c r="K180" s="2">
        <v>2010</v>
      </c>
      <c r="M180" s="2"/>
      <c r="O180" s="2"/>
      <c r="Q180" s="2"/>
      <c r="S180" s="2"/>
      <c r="T180" s="2"/>
    </row>
    <row r="181" spans="1:20" x14ac:dyDescent="0.25">
      <c r="A181" s="2" t="s">
        <v>768</v>
      </c>
      <c r="B181" s="1">
        <v>8</v>
      </c>
      <c r="C181" s="2" t="s">
        <v>13656</v>
      </c>
      <c r="D181">
        <v>11</v>
      </c>
      <c r="E181" s="2" t="s">
        <v>13638</v>
      </c>
      <c r="F181">
        <v>270107</v>
      </c>
      <c r="G181" s="2" t="s">
        <v>13522</v>
      </c>
      <c r="H181">
        <v>270107005</v>
      </c>
      <c r="I181" s="2" t="s">
        <v>13637</v>
      </c>
      <c r="J181">
        <v>698</v>
      </c>
      <c r="K181" s="2">
        <v>2010</v>
      </c>
      <c r="M181" s="2"/>
      <c r="O181" s="2"/>
      <c r="Q181" s="2"/>
      <c r="S181" s="2"/>
      <c r="T181" s="2"/>
    </row>
    <row r="182" spans="1:20" x14ac:dyDescent="0.25">
      <c r="A182" s="2" t="s">
        <v>768</v>
      </c>
      <c r="B182" s="1">
        <v>8</v>
      </c>
      <c r="C182" s="2" t="s">
        <v>13657</v>
      </c>
      <c r="D182">
        <v>6</v>
      </c>
      <c r="E182" s="2" t="s">
        <v>13635</v>
      </c>
      <c r="F182">
        <v>270107</v>
      </c>
      <c r="G182" s="2" t="s">
        <v>13522</v>
      </c>
      <c r="H182">
        <v>270107001</v>
      </c>
      <c r="I182" s="2" t="s">
        <v>13523</v>
      </c>
      <c r="J182">
        <v>0</v>
      </c>
      <c r="K182" s="2">
        <v>2010</v>
      </c>
      <c r="M182" s="2"/>
      <c r="O182" s="2"/>
      <c r="Q182" s="2"/>
      <c r="S182" s="2"/>
      <c r="T182" s="2"/>
    </row>
    <row r="183" spans="1:20" x14ac:dyDescent="0.25">
      <c r="A183" s="2" t="s">
        <v>768</v>
      </c>
      <c r="B183" s="1">
        <v>8</v>
      </c>
      <c r="C183" s="2" t="s">
        <v>13657</v>
      </c>
      <c r="D183">
        <v>6</v>
      </c>
      <c r="E183" s="2" t="s">
        <v>13635</v>
      </c>
      <c r="F183">
        <v>270107</v>
      </c>
      <c r="G183" s="2" t="s">
        <v>13522</v>
      </c>
      <c r="H183">
        <v>270107002</v>
      </c>
      <c r="I183" s="2" t="s">
        <v>13526</v>
      </c>
      <c r="J183">
        <v>1</v>
      </c>
      <c r="K183" s="2">
        <v>2010</v>
      </c>
      <c r="M183" s="2"/>
      <c r="O183" s="2"/>
      <c r="Q183" s="2"/>
      <c r="S183" s="2"/>
      <c r="T183" s="2"/>
    </row>
    <row r="184" spans="1:20" x14ac:dyDescent="0.25">
      <c r="A184" s="2" t="s">
        <v>768</v>
      </c>
      <c r="B184" s="1">
        <v>8</v>
      </c>
      <c r="C184" s="2" t="s">
        <v>13657</v>
      </c>
      <c r="D184">
        <v>6</v>
      </c>
      <c r="E184" s="2" t="s">
        <v>13635</v>
      </c>
      <c r="F184">
        <v>270107</v>
      </c>
      <c r="G184" s="2" t="s">
        <v>13522</v>
      </c>
      <c r="H184">
        <v>270107003</v>
      </c>
      <c r="I184" s="2" t="s">
        <v>10392</v>
      </c>
      <c r="J184">
        <v>0</v>
      </c>
      <c r="K184" s="2">
        <v>2010</v>
      </c>
      <c r="M184" s="2"/>
      <c r="O184" s="2"/>
      <c r="Q184" s="2"/>
      <c r="S184" s="2"/>
      <c r="T184" s="2"/>
    </row>
    <row r="185" spans="1:20" x14ac:dyDescent="0.25">
      <c r="A185" s="2" t="s">
        <v>768</v>
      </c>
      <c r="B185" s="1">
        <v>8</v>
      </c>
      <c r="C185" s="2" t="s">
        <v>13657</v>
      </c>
      <c r="D185">
        <v>6</v>
      </c>
      <c r="E185" s="2" t="s">
        <v>13635</v>
      </c>
      <c r="F185">
        <v>270107</v>
      </c>
      <c r="G185" s="2" t="s">
        <v>13522</v>
      </c>
      <c r="H185">
        <v>270107004</v>
      </c>
      <c r="I185" s="2" t="s">
        <v>13636</v>
      </c>
      <c r="J185">
        <v>4</v>
      </c>
      <c r="K185" s="2">
        <v>2010</v>
      </c>
      <c r="M185" s="2"/>
      <c r="O185" s="2"/>
      <c r="Q185" s="2"/>
      <c r="S185" s="2"/>
      <c r="T185" s="2"/>
    </row>
    <row r="186" spans="1:20" x14ac:dyDescent="0.25">
      <c r="A186" s="2" t="s">
        <v>768</v>
      </c>
      <c r="B186" s="1">
        <v>8</v>
      </c>
      <c r="C186" s="2" t="s">
        <v>13657</v>
      </c>
      <c r="D186">
        <v>6</v>
      </c>
      <c r="E186" s="2" t="s">
        <v>13635</v>
      </c>
      <c r="F186">
        <v>270107</v>
      </c>
      <c r="G186" s="2" t="s">
        <v>13522</v>
      </c>
      <c r="H186">
        <v>270107005</v>
      </c>
      <c r="I186" s="2" t="s">
        <v>13637</v>
      </c>
      <c r="J186">
        <v>9</v>
      </c>
      <c r="K186" s="2">
        <v>2010</v>
      </c>
      <c r="M186" s="2"/>
      <c r="O186" s="2"/>
      <c r="Q186" s="2"/>
      <c r="S186" s="2"/>
      <c r="T186" s="2"/>
    </row>
    <row r="187" spans="1:20" x14ac:dyDescent="0.25">
      <c r="A187" s="2" t="s">
        <v>768</v>
      </c>
      <c r="B187" s="1">
        <v>8</v>
      </c>
      <c r="C187" s="2" t="s">
        <v>13657</v>
      </c>
      <c r="D187">
        <v>6</v>
      </c>
      <c r="E187" s="2" t="s">
        <v>13638</v>
      </c>
      <c r="F187">
        <v>270107</v>
      </c>
      <c r="G187" s="2" t="s">
        <v>13522</v>
      </c>
      <c r="H187">
        <v>270107001</v>
      </c>
      <c r="I187" s="2" t="s">
        <v>13523</v>
      </c>
      <c r="J187">
        <v>4</v>
      </c>
      <c r="K187" s="2">
        <v>2010</v>
      </c>
      <c r="M187" s="2"/>
      <c r="O187" s="2"/>
      <c r="Q187" s="2"/>
      <c r="S187" s="2"/>
      <c r="T187" s="2"/>
    </row>
    <row r="188" spans="1:20" x14ac:dyDescent="0.25">
      <c r="A188" s="2" t="s">
        <v>768</v>
      </c>
      <c r="B188" s="1">
        <v>8</v>
      </c>
      <c r="C188" s="2" t="s">
        <v>13657</v>
      </c>
      <c r="D188">
        <v>6</v>
      </c>
      <c r="E188" s="2" t="s">
        <v>13638</v>
      </c>
      <c r="F188">
        <v>270107</v>
      </c>
      <c r="G188" s="2" t="s">
        <v>13522</v>
      </c>
      <c r="H188">
        <v>270107002</v>
      </c>
      <c r="I188" s="2" t="s">
        <v>13526</v>
      </c>
      <c r="J188">
        <v>3</v>
      </c>
      <c r="K188" s="2">
        <v>2010</v>
      </c>
      <c r="M188" s="2"/>
      <c r="O188" s="2"/>
      <c r="Q188" s="2"/>
      <c r="S188" s="2"/>
      <c r="T188" s="2"/>
    </row>
    <row r="189" spans="1:20" x14ac:dyDescent="0.25">
      <c r="A189" s="2" t="s">
        <v>768</v>
      </c>
      <c r="B189" s="1">
        <v>8</v>
      </c>
      <c r="C189" s="2" t="s">
        <v>13657</v>
      </c>
      <c r="D189">
        <v>6</v>
      </c>
      <c r="E189" s="2" t="s">
        <v>13638</v>
      </c>
      <c r="F189">
        <v>270107</v>
      </c>
      <c r="G189" s="2" t="s">
        <v>13522</v>
      </c>
      <c r="H189">
        <v>270107003</v>
      </c>
      <c r="I189" s="2" t="s">
        <v>10392</v>
      </c>
      <c r="J189">
        <v>1</v>
      </c>
      <c r="K189" s="2">
        <v>2010</v>
      </c>
      <c r="M189" s="2"/>
      <c r="O189" s="2"/>
      <c r="Q189" s="2"/>
      <c r="S189" s="2"/>
      <c r="T189" s="2"/>
    </row>
    <row r="190" spans="1:20" x14ac:dyDescent="0.25">
      <c r="A190" s="2" t="s">
        <v>768</v>
      </c>
      <c r="B190" s="1">
        <v>8</v>
      </c>
      <c r="C190" s="2" t="s">
        <v>13657</v>
      </c>
      <c r="D190">
        <v>6</v>
      </c>
      <c r="E190" s="2" t="s">
        <v>13638</v>
      </c>
      <c r="F190">
        <v>270107</v>
      </c>
      <c r="G190" s="2" t="s">
        <v>13522</v>
      </c>
      <c r="H190">
        <v>270107004</v>
      </c>
      <c r="I190" s="2" t="s">
        <v>13636</v>
      </c>
      <c r="J190">
        <v>8</v>
      </c>
      <c r="K190" s="2">
        <v>2010</v>
      </c>
      <c r="M190" s="2"/>
      <c r="O190" s="2"/>
      <c r="Q190" s="2"/>
      <c r="S190" s="2"/>
      <c r="T190" s="2"/>
    </row>
    <row r="191" spans="1:20" x14ac:dyDescent="0.25">
      <c r="A191" s="2" t="s">
        <v>768</v>
      </c>
      <c r="B191" s="1">
        <v>8</v>
      </c>
      <c r="C191" s="2" t="s">
        <v>13657</v>
      </c>
      <c r="D191">
        <v>6</v>
      </c>
      <c r="E191" s="2" t="s">
        <v>13638</v>
      </c>
      <c r="F191">
        <v>270107</v>
      </c>
      <c r="G191" s="2" t="s">
        <v>13522</v>
      </c>
      <c r="H191">
        <v>270107005</v>
      </c>
      <c r="I191" s="2" t="s">
        <v>13637</v>
      </c>
      <c r="J191">
        <v>30</v>
      </c>
      <c r="K191" s="2">
        <v>2010</v>
      </c>
      <c r="M191" s="2"/>
      <c r="O191" s="2"/>
      <c r="Q191" s="2"/>
      <c r="S191" s="2"/>
      <c r="T191" s="2"/>
    </row>
    <row r="192" spans="1:20" x14ac:dyDescent="0.25">
      <c r="A192" s="2" t="s">
        <v>768</v>
      </c>
      <c r="B192" s="1">
        <v>8</v>
      </c>
      <c r="C192" s="2" t="s">
        <v>13658</v>
      </c>
      <c r="D192">
        <v>26</v>
      </c>
      <c r="E192" s="2" t="s">
        <v>13635</v>
      </c>
      <c r="F192">
        <v>270107</v>
      </c>
      <c r="G192" s="2" t="s">
        <v>13522</v>
      </c>
      <c r="H192">
        <v>270107001</v>
      </c>
      <c r="I192" s="2" t="s">
        <v>13523</v>
      </c>
      <c r="J192">
        <v>0</v>
      </c>
      <c r="K192" s="2">
        <v>2010</v>
      </c>
      <c r="M192" s="2"/>
      <c r="O192" s="2"/>
      <c r="Q192" s="2"/>
      <c r="S192" s="2"/>
      <c r="T192" s="2"/>
    </row>
    <row r="193" spans="1:20" x14ac:dyDescent="0.25">
      <c r="A193" s="2" t="s">
        <v>768</v>
      </c>
      <c r="B193" s="1">
        <v>8</v>
      </c>
      <c r="C193" s="2" t="s">
        <v>13658</v>
      </c>
      <c r="D193">
        <v>26</v>
      </c>
      <c r="E193" s="2" t="s">
        <v>13635</v>
      </c>
      <c r="F193">
        <v>270107</v>
      </c>
      <c r="G193" s="2" t="s">
        <v>13522</v>
      </c>
      <c r="H193">
        <v>270107002</v>
      </c>
      <c r="I193" s="2" t="s">
        <v>13526</v>
      </c>
      <c r="J193">
        <v>0</v>
      </c>
      <c r="K193" s="2">
        <v>2010</v>
      </c>
      <c r="M193" s="2"/>
      <c r="O193" s="2"/>
      <c r="Q193" s="2"/>
      <c r="S193" s="2"/>
      <c r="T193" s="2"/>
    </row>
    <row r="194" spans="1:20" x14ac:dyDescent="0.25">
      <c r="A194" s="2" t="s">
        <v>768</v>
      </c>
      <c r="B194" s="1">
        <v>8</v>
      </c>
      <c r="C194" s="2" t="s">
        <v>13658</v>
      </c>
      <c r="D194">
        <v>26</v>
      </c>
      <c r="E194" s="2" t="s">
        <v>13635</v>
      </c>
      <c r="F194">
        <v>270107</v>
      </c>
      <c r="G194" s="2" t="s">
        <v>13522</v>
      </c>
      <c r="H194">
        <v>270107003</v>
      </c>
      <c r="I194" s="2" t="s">
        <v>10392</v>
      </c>
      <c r="J194">
        <v>0</v>
      </c>
      <c r="K194" s="2">
        <v>2010</v>
      </c>
      <c r="M194" s="2"/>
      <c r="O194" s="2"/>
      <c r="Q194" s="2"/>
      <c r="S194" s="2"/>
      <c r="T194" s="2"/>
    </row>
    <row r="195" spans="1:20" x14ac:dyDescent="0.25">
      <c r="A195" s="2" t="s">
        <v>768</v>
      </c>
      <c r="B195" s="1">
        <v>8</v>
      </c>
      <c r="C195" s="2" t="s">
        <v>13658</v>
      </c>
      <c r="D195">
        <v>26</v>
      </c>
      <c r="E195" s="2" t="s">
        <v>13635</v>
      </c>
      <c r="F195">
        <v>270107</v>
      </c>
      <c r="G195" s="2" t="s">
        <v>13522</v>
      </c>
      <c r="H195">
        <v>270107004</v>
      </c>
      <c r="I195" s="2" t="s">
        <v>13636</v>
      </c>
      <c r="J195">
        <v>0</v>
      </c>
      <c r="K195" s="2">
        <v>2010</v>
      </c>
      <c r="M195" s="2"/>
      <c r="O195" s="2"/>
      <c r="Q195" s="2"/>
      <c r="S195" s="2"/>
      <c r="T195" s="2"/>
    </row>
    <row r="196" spans="1:20" x14ac:dyDescent="0.25">
      <c r="A196" s="2" t="s">
        <v>768</v>
      </c>
      <c r="B196" s="1">
        <v>8</v>
      </c>
      <c r="C196" s="2" t="s">
        <v>13658</v>
      </c>
      <c r="D196">
        <v>26</v>
      </c>
      <c r="E196" s="2" t="s">
        <v>13635</v>
      </c>
      <c r="F196">
        <v>270107</v>
      </c>
      <c r="G196" s="2" t="s">
        <v>13522</v>
      </c>
      <c r="H196">
        <v>270107005</v>
      </c>
      <c r="I196" s="2" t="s">
        <v>13637</v>
      </c>
      <c r="J196">
        <v>9</v>
      </c>
      <c r="K196" s="2">
        <v>2010</v>
      </c>
      <c r="M196" s="2"/>
      <c r="O196" s="2"/>
      <c r="Q196" s="2"/>
      <c r="S196" s="2"/>
      <c r="T196" s="2"/>
    </row>
    <row r="197" spans="1:20" x14ac:dyDescent="0.25">
      <c r="A197" s="2" t="s">
        <v>768</v>
      </c>
      <c r="B197" s="1">
        <v>8</v>
      </c>
      <c r="C197" s="2" t="s">
        <v>13658</v>
      </c>
      <c r="D197">
        <v>26</v>
      </c>
      <c r="E197" s="2" t="s">
        <v>13638</v>
      </c>
      <c r="F197">
        <v>270107</v>
      </c>
      <c r="G197" s="2" t="s">
        <v>13522</v>
      </c>
      <c r="H197">
        <v>270107001</v>
      </c>
      <c r="I197" s="2" t="s">
        <v>13523</v>
      </c>
      <c r="J197">
        <v>0</v>
      </c>
      <c r="K197" s="2">
        <v>2010</v>
      </c>
      <c r="M197" s="2"/>
      <c r="O197" s="2"/>
      <c r="Q197" s="2"/>
      <c r="S197" s="2"/>
      <c r="T197" s="2"/>
    </row>
    <row r="198" spans="1:20" x14ac:dyDescent="0.25">
      <c r="A198" s="2" t="s">
        <v>768</v>
      </c>
      <c r="B198" s="1">
        <v>8</v>
      </c>
      <c r="C198" s="2" t="s">
        <v>13658</v>
      </c>
      <c r="D198">
        <v>26</v>
      </c>
      <c r="E198" s="2" t="s">
        <v>13638</v>
      </c>
      <c r="F198">
        <v>270107</v>
      </c>
      <c r="G198" s="2" t="s">
        <v>13522</v>
      </c>
      <c r="H198">
        <v>270107002</v>
      </c>
      <c r="I198" s="2" t="s">
        <v>13526</v>
      </c>
      <c r="J198">
        <v>0</v>
      </c>
      <c r="K198" s="2">
        <v>2010</v>
      </c>
      <c r="M198" s="2"/>
      <c r="O198" s="2"/>
      <c r="Q198" s="2"/>
      <c r="S198" s="2"/>
      <c r="T198" s="2"/>
    </row>
    <row r="199" spans="1:20" x14ac:dyDescent="0.25">
      <c r="A199" s="2" t="s">
        <v>768</v>
      </c>
      <c r="B199" s="1">
        <v>8</v>
      </c>
      <c r="C199" s="2" t="s">
        <v>13658</v>
      </c>
      <c r="D199">
        <v>26</v>
      </c>
      <c r="E199" s="2" t="s">
        <v>13638</v>
      </c>
      <c r="F199">
        <v>270107</v>
      </c>
      <c r="G199" s="2" t="s">
        <v>13522</v>
      </c>
      <c r="H199">
        <v>270107003</v>
      </c>
      <c r="I199" s="2" t="s">
        <v>10392</v>
      </c>
      <c r="J199">
        <v>0</v>
      </c>
      <c r="K199" s="2">
        <v>2010</v>
      </c>
      <c r="M199" s="2"/>
      <c r="O199" s="2"/>
      <c r="Q199" s="2"/>
      <c r="S199" s="2"/>
      <c r="T199" s="2"/>
    </row>
    <row r="200" spans="1:20" x14ac:dyDescent="0.25">
      <c r="A200" s="2" t="s">
        <v>768</v>
      </c>
      <c r="B200" s="1">
        <v>8</v>
      </c>
      <c r="C200" s="2" t="s">
        <v>13658</v>
      </c>
      <c r="D200">
        <v>26</v>
      </c>
      <c r="E200" s="2" t="s">
        <v>13638</v>
      </c>
      <c r="F200">
        <v>270107</v>
      </c>
      <c r="G200" s="2" t="s">
        <v>13522</v>
      </c>
      <c r="H200">
        <v>270107004</v>
      </c>
      <c r="I200" s="2" t="s">
        <v>13636</v>
      </c>
      <c r="J200">
        <v>0</v>
      </c>
      <c r="K200" s="2">
        <v>2010</v>
      </c>
      <c r="M200" s="2"/>
      <c r="O200" s="2"/>
      <c r="Q200" s="2"/>
      <c r="S200" s="2"/>
      <c r="T200" s="2"/>
    </row>
    <row r="201" spans="1:20" x14ac:dyDescent="0.25">
      <c r="A201" s="2" t="s">
        <v>768</v>
      </c>
      <c r="B201" s="1">
        <v>8</v>
      </c>
      <c r="C201" s="2" t="s">
        <v>13658</v>
      </c>
      <c r="D201">
        <v>26</v>
      </c>
      <c r="E201" s="2" t="s">
        <v>13638</v>
      </c>
      <c r="F201">
        <v>270107</v>
      </c>
      <c r="G201" s="2" t="s">
        <v>13522</v>
      </c>
      <c r="H201">
        <v>270107005</v>
      </c>
      <c r="I201" s="2" t="s">
        <v>13637</v>
      </c>
      <c r="J201">
        <v>34</v>
      </c>
      <c r="K201" s="2">
        <v>2010</v>
      </c>
      <c r="M201" s="2"/>
      <c r="O201" s="2"/>
      <c r="Q201" s="2"/>
      <c r="S201" s="2"/>
      <c r="T201" s="2"/>
    </row>
    <row r="202" spans="1:20" x14ac:dyDescent="0.25">
      <c r="A202" s="2" t="s">
        <v>768</v>
      </c>
      <c r="B202" s="1">
        <v>8</v>
      </c>
      <c r="C202" s="2" t="s">
        <v>13659</v>
      </c>
      <c r="D202">
        <v>9</v>
      </c>
      <c r="E202" s="2" t="s">
        <v>13635</v>
      </c>
      <c r="F202">
        <v>270107</v>
      </c>
      <c r="G202" s="2" t="s">
        <v>13522</v>
      </c>
      <c r="H202">
        <v>270107001</v>
      </c>
      <c r="I202" s="2" t="s">
        <v>13523</v>
      </c>
      <c r="J202">
        <v>0</v>
      </c>
      <c r="K202" s="2">
        <v>2010</v>
      </c>
      <c r="M202" s="2"/>
      <c r="O202" s="2"/>
      <c r="Q202" s="2"/>
      <c r="S202" s="2"/>
      <c r="T202" s="2"/>
    </row>
    <row r="203" spans="1:20" x14ac:dyDescent="0.25">
      <c r="A203" s="2" t="s">
        <v>768</v>
      </c>
      <c r="B203" s="1">
        <v>8</v>
      </c>
      <c r="C203" s="2" t="s">
        <v>13659</v>
      </c>
      <c r="D203">
        <v>9</v>
      </c>
      <c r="E203" s="2" t="s">
        <v>13635</v>
      </c>
      <c r="F203">
        <v>270107</v>
      </c>
      <c r="G203" s="2" t="s">
        <v>13522</v>
      </c>
      <c r="H203">
        <v>270107002</v>
      </c>
      <c r="I203" s="2" t="s">
        <v>13526</v>
      </c>
      <c r="J203">
        <v>1</v>
      </c>
      <c r="K203" s="2">
        <v>2010</v>
      </c>
      <c r="M203" s="2"/>
      <c r="O203" s="2"/>
      <c r="Q203" s="2"/>
      <c r="S203" s="2"/>
      <c r="T203" s="2"/>
    </row>
    <row r="204" spans="1:20" x14ac:dyDescent="0.25">
      <c r="A204" s="2" t="s">
        <v>768</v>
      </c>
      <c r="B204" s="1">
        <v>8</v>
      </c>
      <c r="C204" s="2" t="s">
        <v>13659</v>
      </c>
      <c r="D204">
        <v>9</v>
      </c>
      <c r="E204" s="2" t="s">
        <v>13635</v>
      </c>
      <c r="F204">
        <v>270107</v>
      </c>
      <c r="G204" s="2" t="s">
        <v>13522</v>
      </c>
      <c r="H204">
        <v>270107003</v>
      </c>
      <c r="I204" s="2" t="s">
        <v>10392</v>
      </c>
      <c r="J204">
        <v>6</v>
      </c>
      <c r="K204" s="2">
        <v>2010</v>
      </c>
      <c r="M204" s="2"/>
      <c r="O204" s="2"/>
      <c r="Q204" s="2"/>
      <c r="S204" s="2"/>
      <c r="T204" s="2"/>
    </row>
    <row r="205" spans="1:20" x14ac:dyDescent="0.25">
      <c r="A205" s="2" t="s">
        <v>768</v>
      </c>
      <c r="B205" s="1">
        <v>8</v>
      </c>
      <c r="C205" s="2" t="s">
        <v>13659</v>
      </c>
      <c r="D205">
        <v>9</v>
      </c>
      <c r="E205" s="2" t="s">
        <v>13635</v>
      </c>
      <c r="F205">
        <v>270107</v>
      </c>
      <c r="G205" s="2" t="s">
        <v>13522</v>
      </c>
      <c r="H205">
        <v>270107004</v>
      </c>
      <c r="I205" s="2" t="s">
        <v>13636</v>
      </c>
      <c r="J205">
        <v>3</v>
      </c>
      <c r="K205" s="2">
        <v>2010</v>
      </c>
      <c r="M205" s="2"/>
      <c r="O205" s="2"/>
      <c r="Q205" s="2"/>
      <c r="S205" s="2"/>
      <c r="T205" s="2"/>
    </row>
    <row r="206" spans="1:20" x14ac:dyDescent="0.25">
      <c r="A206" s="2" t="s">
        <v>768</v>
      </c>
      <c r="B206" s="1">
        <v>8</v>
      </c>
      <c r="C206" s="2" t="s">
        <v>13659</v>
      </c>
      <c r="D206">
        <v>9</v>
      </c>
      <c r="E206" s="2" t="s">
        <v>13635</v>
      </c>
      <c r="F206">
        <v>270107</v>
      </c>
      <c r="G206" s="2" t="s">
        <v>13522</v>
      </c>
      <c r="H206">
        <v>270107005</v>
      </c>
      <c r="I206" s="2" t="s">
        <v>13637</v>
      </c>
      <c r="J206">
        <v>208</v>
      </c>
      <c r="K206" s="2">
        <v>2010</v>
      </c>
      <c r="M206" s="2"/>
      <c r="O206" s="2"/>
      <c r="Q206" s="2"/>
      <c r="S206" s="2"/>
      <c r="T206" s="2"/>
    </row>
    <row r="207" spans="1:20" x14ac:dyDescent="0.25">
      <c r="A207" s="2" t="s">
        <v>768</v>
      </c>
      <c r="B207" s="1">
        <v>8</v>
      </c>
      <c r="C207" s="2" t="s">
        <v>13659</v>
      </c>
      <c r="D207">
        <v>9</v>
      </c>
      <c r="E207" s="2" t="s">
        <v>13638</v>
      </c>
      <c r="F207">
        <v>270107</v>
      </c>
      <c r="G207" s="2" t="s">
        <v>13522</v>
      </c>
      <c r="H207">
        <v>270107001</v>
      </c>
      <c r="I207" s="2" t="s">
        <v>13523</v>
      </c>
      <c r="J207">
        <v>0</v>
      </c>
      <c r="K207" s="2">
        <v>2010</v>
      </c>
      <c r="M207" s="2"/>
      <c r="O207" s="2"/>
      <c r="Q207" s="2"/>
      <c r="S207" s="2"/>
      <c r="T207" s="2"/>
    </row>
    <row r="208" spans="1:20" x14ac:dyDescent="0.25">
      <c r="A208" s="2" t="s">
        <v>768</v>
      </c>
      <c r="B208" s="1">
        <v>8</v>
      </c>
      <c r="C208" s="2" t="s">
        <v>13659</v>
      </c>
      <c r="D208">
        <v>9</v>
      </c>
      <c r="E208" s="2" t="s">
        <v>13638</v>
      </c>
      <c r="F208">
        <v>270107</v>
      </c>
      <c r="G208" s="2" t="s">
        <v>13522</v>
      </c>
      <c r="H208">
        <v>270107002</v>
      </c>
      <c r="I208" s="2" t="s">
        <v>13526</v>
      </c>
      <c r="J208">
        <v>12</v>
      </c>
      <c r="K208" s="2">
        <v>2010</v>
      </c>
      <c r="M208" s="2"/>
      <c r="O208" s="2"/>
      <c r="Q208" s="2"/>
      <c r="S208" s="2"/>
      <c r="T208" s="2"/>
    </row>
    <row r="209" spans="1:20" x14ac:dyDescent="0.25">
      <c r="A209" s="2" t="s">
        <v>768</v>
      </c>
      <c r="B209" s="1">
        <v>8</v>
      </c>
      <c r="C209" s="2" t="s">
        <v>13659</v>
      </c>
      <c r="D209">
        <v>9</v>
      </c>
      <c r="E209" s="2" t="s">
        <v>13638</v>
      </c>
      <c r="F209">
        <v>270107</v>
      </c>
      <c r="G209" s="2" t="s">
        <v>13522</v>
      </c>
      <c r="H209">
        <v>270107003</v>
      </c>
      <c r="I209" s="2" t="s">
        <v>10392</v>
      </c>
      <c r="J209">
        <v>11</v>
      </c>
      <c r="K209" s="2">
        <v>2010</v>
      </c>
      <c r="M209" s="2"/>
      <c r="O209" s="2"/>
      <c r="Q209" s="2"/>
      <c r="S209" s="2"/>
      <c r="T209" s="2"/>
    </row>
    <row r="210" spans="1:20" x14ac:dyDescent="0.25">
      <c r="A210" s="2" t="s">
        <v>768</v>
      </c>
      <c r="B210" s="1">
        <v>8</v>
      </c>
      <c r="C210" s="2" t="s">
        <v>13659</v>
      </c>
      <c r="D210">
        <v>9</v>
      </c>
      <c r="E210" s="2" t="s">
        <v>13638</v>
      </c>
      <c r="F210">
        <v>270107</v>
      </c>
      <c r="G210" s="2" t="s">
        <v>13522</v>
      </c>
      <c r="H210">
        <v>270107004</v>
      </c>
      <c r="I210" s="2" t="s">
        <v>13636</v>
      </c>
      <c r="J210">
        <v>13</v>
      </c>
      <c r="K210" s="2">
        <v>2010</v>
      </c>
      <c r="M210" s="2"/>
      <c r="O210" s="2"/>
      <c r="Q210" s="2"/>
      <c r="S210" s="2"/>
      <c r="T210" s="2"/>
    </row>
    <row r="211" spans="1:20" x14ac:dyDescent="0.25">
      <c r="A211" s="2" t="s">
        <v>768</v>
      </c>
      <c r="B211" s="1">
        <v>8</v>
      </c>
      <c r="C211" s="2" t="s">
        <v>13659</v>
      </c>
      <c r="D211">
        <v>9</v>
      </c>
      <c r="E211" s="2" t="s">
        <v>13638</v>
      </c>
      <c r="F211">
        <v>270107</v>
      </c>
      <c r="G211" s="2" t="s">
        <v>13522</v>
      </c>
      <c r="H211">
        <v>270107005</v>
      </c>
      <c r="I211" s="2" t="s">
        <v>13637</v>
      </c>
      <c r="J211">
        <v>123</v>
      </c>
      <c r="K211" s="2">
        <v>2010</v>
      </c>
      <c r="M211" s="2"/>
      <c r="O211" s="2"/>
      <c r="Q211" s="2"/>
      <c r="S211" s="2"/>
      <c r="T211" s="2"/>
    </row>
    <row r="212" spans="1:20" x14ac:dyDescent="0.25">
      <c r="A212" s="2" t="s">
        <v>10677</v>
      </c>
      <c r="B212" s="1">
        <v>9</v>
      </c>
      <c r="C212" s="2" t="s">
        <v>13660</v>
      </c>
      <c r="D212">
        <v>4</v>
      </c>
      <c r="E212" s="2" t="s">
        <v>13635</v>
      </c>
      <c r="F212">
        <v>270107</v>
      </c>
      <c r="G212" s="2" t="s">
        <v>13522</v>
      </c>
      <c r="H212">
        <v>270107001</v>
      </c>
      <c r="I212" s="2" t="s">
        <v>13523</v>
      </c>
      <c r="J212">
        <v>0</v>
      </c>
      <c r="K212" s="2">
        <v>2010</v>
      </c>
      <c r="M212" s="2"/>
      <c r="O212" s="2"/>
      <c r="Q212" s="2"/>
      <c r="S212" s="2"/>
      <c r="T212" s="2"/>
    </row>
    <row r="213" spans="1:20" x14ac:dyDescent="0.25">
      <c r="A213" s="2" t="s">
        <v>10677</v>
      </c>
      <c r="B213" s="1">
        <v>9</v>
      </c>
      <c r="C213" s="2" t="s">
        <v>13660</v>
      </c>
      <c r="D213">
        <v>4</v>
      </c>
      <c r="E213" s="2" t="s">
        <v>13635</v>
      </c>
      <c r="F213">
        <v>270107</v>
      </c>
      <c r="G213" s="2" t="s">
        <v>13522</v>
      </c>
      <c r="H213">
        <v>270107002</v>
      </c>
      <c r="I213" s="2" t="s">
        <v>13526</v>
      </c>
      <c r="J213">
        <v>0</v>
      </c>
      <c r="K213" s="2">
        <v>2010</v>
      </c>
      <c r="M213" s="2"/>
      <c r="O213" s="2"/>
      <c r="Q213" s="2"/>
      <c r="S213" s="2"/>
      <c r="T213" s="2"/>
    </row>
    <row r="214" spans="1:20" x14ac:dyDescent="0.25">
      <c r="A214" s="2" t="s">
        <v>10677</v>
      </c>
      <c r="B214" s="1">
        <v>9</v>
      </c>
      <c r="C214" s="2" t="s">
        <v>13660</v>
      </c>
      <c r="D214">
        <v>4</v>
      </c>
      <c r="E214" s="2" t="s">
        <v>13635</v>
      </c>
      <c r="F214">
        <v>270107</v>
      </c>
      <c r="G214" s="2" t="s">
        <v>13522</v>
      </c>
      <c r="H214">
        <v>270107003</v>
      </c>
      <c r="I214" s="2" t="s">
        <v>10392</v>
      </c>
      <c r="J214">
        <v>0</v>
      </c>
      <c r="K214" s="2">
        <v>2010</v>
      </c>
      <c r="M214" s="2"/>
      <c r="O214" s="2"/>
      <c r="Q214" s="2"/>
      <c r="S214" s="2"/>
      <c r="T214" s="2"/>
    </row>
    <row r="215" spans="1:20" x14ac:dyDescent="0.25">
      <c r="A215" s="2" t="s">
        <v>10677</v>
      </c>
      <c r="B215" s="1">
        <v>9</v>
      </c>
      <c r="C215" s="2" t="s">
        <v>13660</v>
      </c>
      <c r="D215">
        <v>4</v>
      </c>
      <c r="E215" s="2" t="s">
        <v>13635</v>
      </c>
      <c r="F215">
        <v>270107</v>
      </c>
      <c r="G215" s="2" t="s">
        <v>13522</v>
      </c>
      <c r="H215">
        <v>270107004</v>
      </c>
      <c r="I215" s="2" t="s">
        <v>13636</v>
      </c>
      <c r="J215">
        <v>1</v>
      </c>
      <c r="K215" s="2">
        <v>2010</v>
      </c>
      <c r="M215" s="2"/>
      <c r="O215" s="2"/>
      <c r="Q215" s="2"/>
      <c r="S215" s="2"/>
      <c r="T215" s="2"/>
    </row>
    <row r="216" spans="1:20" x14ac:dyDescent="0.25">
      <c r="A216" s="2" t="s">
        <v>10677</v>
      </c>
      <c r="B216" s="1">
        <v>9</v>
      </c>
      <c r="C216" s="2" t="s">
        <v>13660</v>
      </c>
      <c r="D216">
        <v>4</v>
      </c>
      <c r="E216" s="2" t="s">
        <v>13635</v>
      </c>
      <c r="F216">
        <v>270107</v>
      </c>
      <c r="G216" s="2" t="s">
        <v>13522</v>
      </c>
      <c r="H216">
        <v>270107005</v>
      </c>
      <c r="I216" s="2" t="s">
        <v>13637</v>
      </c>
      <c r="J216">
        <v>18</v>
      </c>
      <c r="K216" s="2">
        <v>2010</v>
      </c>
      <c r="M216" s="2"/>
      <c r="O216" s="2"/>
      <c r="Q216" s="2"/>
      <c r="S216" s="2"/>
      <c r="T216" s="2"/>
    </row>
    <row r="217" spans="1:20" x14ac:dyDescent="0.25">
      <c r="A217" s="2" t="s">
        <v>10677</v>
      </c>
      <c r="B217" s="1">
        <v>9</v>
      </c>
      <c r="C217" s="2" t="s">
        <v>13660</v>
      </c>
      <c r="D217">
        <v>4</v>
      </c>
      <c r="E217" s="2" t="s">
        <v>13638</v>
      </c>
      <c r="F217">
        <v>270107</v>
      </c>
      <c r="G217" s="2" t="s">
        <v>13522</v>
      </c>
      <c r="H217">
        <v>270107001</v>
      </c>
      <c r="I217" s="2" t="s">
        <v>13523</v>
      </c>
      <c r="J217">
        <v>1</v>
      </c>
      <c r="K217" s="2">
        <v>2010</v>
      </c>
      <c r="M217" s="2"/>
      <c r="O217" s="2"/>
      <c r="Q217" s="2"/>
      <c r="S217" s="2"/>
      <c r="T217" s="2"/>
    </row>
    <row r="218" spans="1:20" x14ac:dyDescent="0.25">
      <c r="A218" s="2" t="s">
        <v>10677</v>
      </c>
      <c r="B218" s="1">
        <v>9</v>
      </c>
      <c r="C218" s="2" t="s">
        <v>13660</v>
      </c>
      <c r="D218">
        <v>4</v>
      </c>
      <c r="E218" s="2" t="s">
        <v>13638</v>
      </c>
      <c r="F218">
        <v>270107</v>
      </c>
      <c r="G218" s="2" t="s">
        <v>13522</v>
      </c>
      <c r="H218">
        <v>270107002</v>
      </c>
      <c r="I218" s="2" t="s">
        <v>13526</v>
      </c>
      <c r="J218">
        <v>2</v>
      </c>
      <c r="K218" s="2">
        <v>2010</v>
      </c>
      <c r="M218" s="2"/>
      <c r="O218" s="2"/>
      <c r="Q218" s="2"/>
      <c r="S218" s="2"/>
      <c r="T218" s="2"/>
    </row>
    <row r="219" spans="1:20" x14ac:dyDescent="0.25">
      <c r="A219" s="2" t="s">
        <v>10677</v>
      </c>
      <c r="B219" s="1">
        <v>9</v>
      </c>
      <c r="C219" s="2" t="s">
        <v>13660</v>
      </c>
      <c r="D219">
        <v>4</v>
      </c>
      <c r="E219" s="2" t="s">
        <v>13638</v>
      </c>
      <c r="F219">
        <v>270107</v>
      </c>
      <c r="G219" s="2" t="s">
        <v>13522</v>
      </c>
      <c r="H219">
        <v>270107003</v>
      </c>
      <c r="I219" s="2" t="s">
        <v>10392</v>
      </c>
      <c r="J219">
        <v>1</v>
      </c>
      <c r="K219" s="2">
        <v>2010</v>
      </c>
      <c r="M219" s="2"/>
      <c r="O219" s="2"/>
      <c r="Q219" s="2"/>
      <c r="S219" s="2"/>
      <c r="T219" s="2"/>
    </row>
    <row r="220" spans="1:20" x14ac:dyDescent="0.25">
      <c r="A220" s="2" t="s">
        <v>10677</v>
      </c>
      <c r="B220" s="1">
        <v>9</v>
      </c>
      <c r="C220" s="2" t="s">
        <v>13660</v>
      </c>
      <c r="D220">
        <v>4</v>
      </c>
      <c r="E220" s="2" t="s">
        <v>13638</v>
      </c>
      <c r="F220">
        <v>270107</v>
      </c>
      <c r="G220" s="2" t="s">
        <v>13522</v>
      </c>
      <c r="H220">
        <v>270107004</v>
      </c>
      <c r="I220" s="2" t="s">
        <v>13636</v>
      </c>
      <c r="J220">
        <v>5</v>
      </c>
      <c r="K220" s="2">
        <v>2010</v>
      </c>
      <c r="M220" s="2"/>
      <c r="O220" s="2"/>
      <c r="Q220" s="2"/>
      <c r="S220" s="2"/>
      <c r="T220" s="2"/>
    </row>
    <row r="221" spans="1:20" x14ac:dyDescent="0.25">
      <c r="A221" s="2" t="s">
        <v>10677</v>
      </c>
      <c r="B221" s="1">
        <v>9</v>
      </c>
      <c r="C221" s="2" t="s">
        <v>13660</v>
      </c>
      <c r="D221">
        <v>4</v>
      </c>
      <c r="E221" s="2" t="s">
        <v>13638</v>
      </c>
      <c r="F221">
        <v>270107</v>
      </c>
      <c r="G221" s="2" t="s">
        <v>13522</v>
      </c>
      <c r="H221">
        <v>270107005</v>
      </c>
      <c r="I221" s="2" t="s">
        <v>13637</v>
      </c>
      <c r="J221">
        <v>30</v>
      </c>
      <c r="K221" s="2">
        <v>2010</v>
      </c>
      <c r="M221" s="2"/>
      <c r="O221" s="2"/>
      <c r="Q221" s="2"/>
      <c r="S221" s="2"/>
      <c r="T221" s="2"/>
    </row>
    <row r="222" spans="1:20" x14ac:dyDescent="0.25">
      <c r="A222" s="2" t="s">
        <v>10677</v>
      </c>
      <c r="B222" s="1">
        <v>9</v>
      </c>
      <c r="C222" s="2" t="s">
        <v>13661</v>
      </c>
      <c r="D222">
        <v>5</v>
      </c>
      <c r="E222" s="2" t="s">
        <v>13635</v>
      </c>
      <c r="F222">
        <v>270107</v>
      </c>
      <c r="G222" s="2" t="s">
        <v>13522</v>
      </c>
      <c r="H222">
        <v>270107001</v>
      </c>
      <c r="I222" s="2" t="s">
        <v>13523</v>
      </c>
      <c r="J222">
        <v>0</v>
      </c>
      <c r="K222" s="2">
        <v>2010</v>
      </c>
      <c r="M222" s="2"/>
      <c r="O222" s="2"/>
      <c r="Q222" s="2"/>
      <c r="S222" s="2"/>
      <c r="T222" s="2"/>
    </row>
    <row r="223" spans="1:20" x14ac:dyDescent="0.25">
      <c r="A223" s="2" t="s">
        <v>10677</v>
      </c>
      <c r="B223" s="1">
        <v>9</v>
      </c>
      <c r="C223" s="2" t="s">
        <v>13661</v>
      </c>
      <c r="D223">
        <v>5</v>
      </c>
      <c r="E223" s="2" t="s">
        <v>13635</v>
      </c>
      <c r="F223">
        <v>270107</v>
      </c>
      <c r="G223" s="2" t="s">
        <v>13522</v>
      </c>
      <c r="H223">
        <v>270107002</v>
      </c>
      <c r="I223" s="2" t="s">
        <v>13526</v>
      </c>
      <c r="J223">
        <v>0</v>
      </c>
      <c r="K223" s="2">
        <v>2010</v>
      </c>
      <c r="M223" s="2"/>
      <c r="O223" s="2"/>
      <c r="Q223" s="2"/>
      <c r="S223" s="2"/>
      <c r="T223" s="2"/>
    </row>
    <row r="224" spans="1:20" x14ac:dyDescent="0.25">
      <c r="A224" s="2" t="s">
        <v>10677</v>
      </c>
      <c r="B224" s="1">
        <v>9</v>
      </c>
      <c r="C224" s="2" t="s">
        <v>13661</v>
      </c>
      <c r="D224">
        <v>5</v>
      </c>
      <c r="E224" s="2" t="s">
        <v>13635</v>
      </c>
      <c r="F224">
        <v>270107</v>
      </c>
      <c r="G224" s="2" t="s">
        <v>13522</v>
      </c>
      <c r="H224">
        <v>270107003</v>
      </c>
      <c r="I224" s="2" t="s">
        <v>10392</v>
      </c>
      <c r="J224">
        <v>0</v>
      </c>
      <c r="K224" s="2">
        <v>2010</v>
      </c>
      <c r="M224" s="2"/>
      <c r="O224" s="2"/>
      <c r="Q224" s="2"/>
      <c r="S224" s="2"/>
      <c r="T224" s="2"/>
    </row>
    <row r="225" spans="1:20" x14ac:dyDescent="0.25">
      <c r="A225" s="2" t="s">
        <v>10677</v>
      </c>
      <c r="B225" s="1">
        <v>9</v>
      </c>
      <c r="C225" s="2" t="s">
        <v>13661</v>
      </c>
      <c r="D225">
        <v>5</v>
      </c>
      <c r="E225" s="2" t="s">
        <v>13635</v>
      </c>
      <c r="F225">
        <v>270107</v>
      </c>
      <c r="G225" s="2" t="s">
        <v>13522</v>
      </c>
      <c r="H225">
        <v>270107004</v>
      </c>
      <c r="I225" s="2" t="s">
        <v>13636</v>
      </c>
      <c r="J225">
        <v>0</v>
      </c>
      <c r="K225" s="2">
        <v>2010</v>
      </c>
      <c r="M225" s="2"/>
      <c r="O225" s="2"/>
      <c r="Q225" s="2"/>
      <c r="S225" s="2"/>
      <c r="T225" s="2"/>
    </row>
    <row r="226" spans="1:20" x14ac:dyDescent="0.25">
      <c r="A226" s="2" t="s">
        <v>10677</v>
      </c>
      <c r="B226" s="1">
        <v>9</v>
      </c>
      <c r="C226" s="2" t="s">
        <v>13661</v>
      </c>
      <c r="D226">
        <v>5</v>
      </c>
      <c r="E226" s="2" t="s">
        <v>13635</v>
      </c>
      <c r="F226">
        <v>270107</v>
      </c>
      <c r="G226" s="2" t="s">
        <v>13522</v>
      </c>
      <c r="H226">
        <v>270107005</v>
      </c>
      <c r="I226" s="2" t="s">
        <v>13637</v>
      </c>
      <c r="J226">
        <v>64</v>
      </c>
      <c r="K226" s="2">
        <v>2010</v>
      </c>
      <c r="M226" s="2"/>
      <c r="O226" s="2"/>
      <c r="Q226" s="2"/>
      <c r="S226" s="2"/>
      <c r="T226" s="2"/>
    </row>
    <row r="227" spans="1:20" x14ac:dyDescent="0.25">
      <c r="A227" s="2" t="s">
        <v>10677</v>
      </c>
      <c r="B227" s="1">
        <v>9</v>
      </c>
      <c r="C227" s="2" t="s">
        <v>13661</v>
      </c>
      <c r="D227">
        <v>5</v>
      </c>
      <c r="E227" s="2" t="s">
        <v>13638</v>
      </c>
      <c r="F227">
        <v>270107</v>
      </c>
      <c r="G227" s="2" t="s">
        <v>13522</v>
      </c>
      <c r="H227">
        <v>270107001</v>
      </c>
      <c r="I227" s="2" t="s">
        <v>13523</v>
      </c>
      <c r="J227">
        <v>25</v>
      </c>
      <c r="K227" s="2">
        <v>2010</v>
      </c>
      <c r="M227" s="2"/>
      <c r="O227" s="2"/>
      <c r="Q227" s="2"/>
      <c r="S227" s="2"/>
      <c r="T227" s="2"/>
    </row>
    <row r="228" spans="1:20" x14ac:dyDescent="0.25">
      <c r="A228" s="2" t="s">
        <v>10677</v>
      </c>
      <c r="B228" s="1">
        <v>9</v>
      </c>
      <c r="C228" s="2" t="s">
        <v>13661</v>
      </c>
      <c r="D228">
        <v>5</v>
      </c>
      <c r="E228" s="2" t="s">
        <v>13638</v>
      </c>
      <c r="F228">
        <v>270107</v>
      </c>
      <c r="G228" s="2" t="s">
        <v>13522</v>
      </c>
      <c r="H228">
        <v>270107002</v>
      </c>
      <c r="I228" s="2" t="s">
        <v>13526</v>
      </c>
      <c r="J228">
        <v>32</v>
      </c>
      <c r="K228" s="2">
        <v>2010</v>
      </c>
      <c r="M228" s="2"/>
      <c r="O228" s="2"/>
      <c r="Q228" s="2"/>
      <c r="S228" s="2"/>
      <c r="T228" s="2"/>
    </row>
    <row r="229" spans="1:20" x14ac:dyDescent="0.25">
      <c r="A229" s="2" t="s">
        <v>10677</v>
      </c>
      <c r="B229" s="1">
        <v>9</v>
      </c>
      <c r="C229" s="2" t="s">
        <v>13661</v>
      </c>
      <c r="D229">
        <v>5</v>
      </c>
      <c r="E229" s="2" t="s">
        <v>13638</v>
      </c>
      <c r="F229">
        <v>270107</v>
      </c>
      <c r="G229" s="2" t="s">
        <v>13522</v>
      </c>
      <c r="H229">
        <v>270107003</v>
      </c>
      <c r="I229" s="2" t="s">
        <v>10392</v>
      </c>
      <c r="J229">
        <v>0</v>
      </c>
      <c r="K229" s="2">
        <v>2010</v>
      </c>
      <c r="M229" s="2"/>
      <c r="O229" s="2"/>
      <c r="Q229" s="2"/>
      <c r="S229" s="2"/>
      <c r="T229" s="2"/>
    </row>
    <row r="230" spans="1:20" x14ac:dyDescent="0.25">
      <c r="A230" s="2" t="s">
        <v>10677</v>
      </c>
      <c r="B230" s="1">
        <v>9</v>
      </c>
      <c r="C230" s="2" t="s">
        <v>13661</v>
      </c>
      <c r="D230">
        <v>5</v>
      </c>
      <c r="E230" s="2" t="s">
        <v>13638</v>
      </c>
      <c r="F230">
        <v>270107</v>
      </c>
      <c r="G230" s="2" t="s">
        <v>13522</v>
      </c>
      <c r="H230">
        <v>270107004</v>
      </c>
      <c r="I230" s="2" t="s">
        <v>13636</v>
      </c>
      <c r="J230">
        <v>17</v>
      </c>
      <c r="K230" s="2">
        <v>2010</v>
      </c>
      <c r="M230" s="2"/>
      <c r="O230" s="2"/>
      <c r="Q230" s="2"/>
      <c r="S230" s="2"/>
      <c r="T230" s="2"/>
    </row>
    <row r="231" spans="1:20" x14ac:dyDescent="0.25">
      <c r="A231" s="2" t="s">
        <v>10677</v>
      </c>
      <c r="B231" s="1">
        <v>9</v>
      </c>
      <c r="C231" s="2" t="s">
        <v>13661</v>
      </c>
      <c r="D231">
        <v>5</v>
      </c>
      <c r="E231" s="2" t="s">
        <v>13638</v>
      </c>
      <c r="F231">
        <v>270107</v>
      </c>
      <c r="G231" s="2" t="s">
        <v>13522</v>
      </c>
      <c r="H231">
        <v>270107005</v>
      </c>
      <c r="I231" s="2" t="s">
        <v>13637</v>
      </c>
      <c r="J231">
        <v>300</v>
      </c>
      <c r="K231" s="2">
        <v>2010</v>
      </c>
      <c r="M231" s="2"/>
      <c r="O231" s="2"/>
      <c r="Q231" s="2"/>
      <c r="S231" s="2"/>
      <c r="T231" s="2"/>
    </row>
    <row r="232" spans="1:20" x14ac:dyDescent="0.25">
      <c r="A232" s="2" t="s">
        <v>13671</v>
      </c>
      <c r="B232" s="1">
        <v>14</v>
      </c>
      <c r="C232" s="2" t="s">
        <v>13662</v>
      </c>
      <c r="D232">
        <v>27</v>
      </c>
      <c r="E232" s="2" t="s">
        <v>13635</v>
      </c>
      <c r="F232">
        <v>270107</v>
      </c>
      <c r="G232" s="2" t="s">
        <v>13522</v>
      </c>
      <c r="H232">
        <v>270107001</v>
      </c>
      <c r="I232" s="2" t="s">
        <v>13523</v>
      </c>
      <c r="J232">
        <v>0</v>
      </c>
      <c r="K232" s="2">
        <v>2010</v>
      </c>
      <c r="M232" s="2"/>
      <c r="O232" s="2"/>
      <c r="Q232" s="2"/>
      <c r="S232" s="2"/>
      <c r="T232" s="2"/>
    </row>
    <row r="233" spans="1:20" x14ac:dyDescent="0.25">
      <c r="A233" s="2" t="s">
        <v>13671</v>
      </c>
      <c r="B233" s="1">
        <v>14</v>
      </c>
      <c r="C233" s="2" t="s">
        <v>13662</v>
      </c>
      <c r="D233">
        <v>27</v>
      </c>
      <c r="E233" s="2" t="s">
        <v>13635</v>
      </c>
      <c r="F233">
        <v>270107</v>
      </c>
      <c r="G233" s="2" t="s">
        <v>13522</v>
      </c>
      <c r="H233">
        <v>270107002</v>
      </c>
      <c r="I233" s="2" t="s">
        <v>13526</v>
      </c>
      <c r="J233">
        <v>2</v>
      </c>
      <c r="K233" s="2">
        <v>2010</v>
      </c>
      <c r="M233" s="2"/>
      <c r="O233" s="2"/>
      <c r="Q233" s="2"/>
      <c r="S233" s="2"/>
      <c r="T233" s="2"/>
    </row>
    <row r="234" spans="1:20" x14ac:dyDescent="0.25">
      <c r="A234" s="2" t="s">
        <v>13671</v>
      </c>
      <c r="B234" s="1">
        <v>14</v>
      </c>
      <c r="C234" s="2" t="s">
        <v>13662</v>
      </c>
      <c r="D234">
        <v>27</v>
      </c>
      <c r="E234" s="2" t="s">
        <v>13635</v>
      </c>
      <c r="F234">
        <v>270107</v>
      </c>
      <c r="G234" s="2" t="s">
        <v>13522</v>
      </c>
      <c r="H234">
        <v>270107003</v>
      </c>
      <c r="I234" s="2" t="s">
        <v>10392</v>
      </c>
      <c r="J234">
        <v>0</v>
      </c>
      <c r="K234" s="2">
        <v>2010</v>
      </c>
      <c r="M234" s="2"/>
      <c r="O234" s="2"/>
      <c r="Q234" s="2"/>
      <c r="S234" s="2"/>
      <c r="T234" s="2"/>
    </row>
    <row r="235" spans="1:20" x14ac:dyDescent="0.25">
      <c r="A235" s="2" t="s">
        <v>13671</v>
      </c>
      <c r="B235" s="1">
        <v>14</v>
      </c>
      <c r="C235" s="2" t="s">
        <v>13662</v>
      </c>
      <c r="D235">
        <v>27</v>
      </c>
      <c r="E235" s="2" t="s">
        <v>13635</v>
      </c>
      <c r="F235">
        <v>270107</v>
      </c>
      <c r="G235" s="2" t="s">
        <v>13522</v>
      </c>
      <c r="H235">
        <v>270107004</v>
      </c>
      <c r="I235" s="2" t="s">
        <v>13636</v>
      </c>
      <c r="J235">
        <v>0</v>
      </c>
      <c r="K235" s="2">
        <v>2010</v>
      </c>
      <c r="M235" s="2"/>
      <c r="O235" s="2"/>
      <c r="Q235" s="2"/>
      <c r="S235" s="2"/>
      <c r="T235" s="2"/>
    </row>
    <row r="236" spans="1:20" x14ac:dyDescent="0.25">
      <c r="A236" s="2" t="s">
        <v>13671</v>
      </c>
      <c r="B236" s="1">
        <v>14</v>
      </c>
      <c r="C236" s="2" t="s">
        <v>13662</v>
      </c>
      <c r="D236">
        <v>27</v>
      </c>
      <c r="E236" s="2" t="s">
        <v>13635</v>
      </c>
      <c r="F236">
        <v>270107</v>
      </c>
      <c r="G236" s="2" t="s">
        <v>13522</v>
      </c>
      <c r="H236">
        <v>270107005</v>
      </c>
      <c r="I236" s="2" t="s">
        <v>13637</v>
      </c>
      <c r="J236">
        <v>66</v>
      </c>
      <c r="K236" s="2">
        <v>2010</v>
      </c>
      <c r="M236" s="2"/>
      <c r="O236" s="2"/>
      <c r="Q236" s="2"/>
      <c r="S236" s="2"/>
      <c r="T236" s="2"/>
    </row>
    <row r="237" spans="1:20" x14ac:dyDescent="0.25">
      <c r="A237" s="2" t="s">
        <v>13671</v>
      </c>
      <c r="B237" s="1">
        <v>14</v>
      </c>
      <c r="C237" s="2" t="s">
        <v>13662</v>
      </c>
      <c r="D237">
        <v>27</v>
      </c>
      <c r="E237" s="2" t="s">
        <v>13638</v>
      </c>
      <c r="F237">
        <v>270107</v>
      </c>
      <c r="G237" s="2" t="s">
        <v>13522</v>
      </c>
      <c r="H237">
        <v>270107001</v>
      </c>
      <c r="I237" s="2" t="s">
        <v>13523</v>
      </c>
      <c r="J237">
        <v>3</v>
      </c>
      <c r="K237" s="2">
        <v>2010</v>
      </c>
      <c r="M237" s="2"/>
      <c r="O237" s="2"/>
      <c r="Q237" s="2"/>
      <c r="S237" s="2"/>
      <c r="T237" s="2"/>
    </row>
    <row r="238" spans="1:20" x14ac:dyDescent="0.25">
      <c r="A238" s="2" t="s">
        <v>13671</v>
      </c>
      <c r="B238" s="1">
        <v>14</v>
      </c>
      <c r="C238" s="2" t="s">
        <v>13662</v>
      </c>
      <c r="D238">
        <v>27</v>
      </c>
      <c r="E238" s="2" t="s">
        <v>13638</v>
      </c>
      <c r="F238">
        <v>270107</v>
      </c>
      <c r="G238" s="2" t="s">
        <v>13522</v>
      </c>
      <c r="H238">
        <v>270107002</v>
      </c>
      <c r="I238" s="2" t="s">
        <v>13526</v>
      </c>
      <c r="J238">
        <v>3</v>
      </c>
      <c r="K238" s="2">
        <v>2010</v>
      </c>
      <c r="M238" s="2"/>
      <c r="O238" s="2"/>
      <c r="Q238" s="2"/>
      <c r="S238" s="2"/>
      <c r="T238" s="2"/>
    </row>
    <row r="239" spans="1:20" x14ac:dyDescent="0.25">
      <c r="A239" s="2" t="s">
        <v>13671</v>
      </c>
      <c r="B239" s="1">
        <v>14</v>
      </c>
      <c r="C239" s="2" t="s">
        <v>13662</v>
      </c>
      <c r="D239">
        <v>27</v>
      </c>
      <c r="E239" s="2" t="s">
        <v>13638</v>
      </c>
      <c r="F239">
        <v>270107</v>
      </c>
      <c r="G239" s="2" t="s">
        <v>13522</v>
      </c>
      <c r="H239">
        <v>270107003</v>
      </c>
      <c r="I239" s="2" t="s">
        <v>10392</v>
      </c>
      <c r="J239">
        <v>1</v>
      </c>
      <c r="K239" s="2">
        <v>2010</v>
      </c>
      <c r="M239" s="2"/>
      <c r="O239" s="2"/>
      <c r="Q239" s="2"/>
      <c r="S239" s="2"/>
      <c r="T239" s="2"/>
    </row>
    <row r="240" spans="1:20" x14ac:dyDescent="0.25">
      <c r="A240" s="2" t="s">
        <v>13671</v>
      </c>
      <c r="B240" s="1">
        <v>14</v>
      </c>
      <c r="C240" s="2" t="s">
        <v>13662</v>
      </c>
      <c r="D240">
        <v>27</v>
      </c>
      <c r="E240" s="2" t="s">
        <v>13638</v>
      </c>
      <c r="F240">
        <v>270107</v>
      </c>
      <c r="G240" s="2" t="s">
        <v>13522</v>
      </c>
      <c r="H240">
        <v>270107004</v>
      </c>
      <c r="I240" s="2" t="s">
        <v>13636</v>
      </c>
      <c r="J240">
        <v>1</v>
      </c>
      <c r="K240" s="2">
        <v>2010</v>
      </c>
      <c r="M240" s="2"/>
      <c r="O240" s="2"/>
      <c r="Q240" s="2"/>
      <c r="S240" s="2"/>
      <c r="T240" s="2"/>
    </row>
    <row r="241" spans="1:20" x14ac:dyDescent="0.25">
      <c r="A241" s="2" t="s">
        <v>13671</v>
      </c>
      <c r="B241" s="1">
        <v>14</v>
      </c>
      <c r="C241" s="2" t="s">
        <v>13662</v>
      </c>
      <c r="D241">
        <v>27</v>
      </c>
      <c r="E241" s="2" t="s">
        <v>13638</v>
      </c>
      <c r="F241">
        <v>270107</v>
      </c>
      <c r="G241" s="2" t="s">
        <v>13522</v>
      </c>
      <c r="H241">
        <v>270107005</v>
      </c>
      <c r="I241" s="2" t="s">
        <v>13637</v>
      </c>
      <c r="J241">
        <v>159</v>
      </c>
      <c r="K241" s="2">
        <v>2010</v>
      </c>
      <c r="M241" s="2"/>
      <c r="O241" s="2"/>
      <c r="Q241" s="2"/>
      <c r="S241" s="2"/>
      <c r="T241" s="2"/>
    </row>
    <row r="242" spans="1:20" x14ac:dyDescent="0.25">
      <c r="A242" s="2" t="s">
        <v>777</v>
      </c>
      <c r="B242" s="1">
        <v>10</v>
      </c>
      <c r="C242" s="2" t="s">
        <v>13663</v>
      </c>
      <c r="D242">
        <v>25</v>
      </c>
      <c r="E242" s="2" t="s">
        <v>13635</v>
      </c>
      <c r="F242">
        <v>270107</v>
      </c>
      <c r="G242" s="2" t="s">
        <v>13522</v>
      </c>
      <c r="H242">
        <v>270107001</v>
      </c>
      <c r="I242" s="2" t="s">
        <v>13523</v>
      </c>
      <c r="J242">
        <v>0</v>
      </c>
      <c r="K242" s="2">
        <v>2010</v>
      </c>
      <c r="M242" s="2"/>
      <c r="O242" s="2"/>
      <c r="Q242" s="2"/>
      <c r="S242" s="2"/>
      <c r="T242" s="2"/>
    </row>
    <row r="243" spans="1:20" x14ac:dyDescent="0.25">
      <c r="A243" s="2" t="s">
        <v>777</v>
      </c>
      <c r="B243" s="1">
        <v>10</v>
      </c>
      <c r="C243" s="2" t="s">
        <v>13663</v>
      </c>
      <c r="D243">
        <v>25</v>
      </c>
      <c r="E243" s="2" t="s">
        <v>13635</v>
      </c>
      <c r="F243">
        <v>270107</v>
      </c>
      <c r="G243" s="2" t="s">
        <v>13522</v>
      </c>
      <c r="H243">
        <v>270107002</v>
      </c>
      <c r="I243" s="2" t="s">
        <v>13526</v>
      </c>
      <c r="J243">
        <v>8</v>
      </c>
      <c r="K243" s="2">
        <v>2010</v>
      </c>
      <c r="M243" s="2"/>
      <c r="O243" s="2"/>
      <c r="Q243" s="2"/>
      <c r="S243" s="2"/>
      <c r="T243" s="2"/>
    </row>
    <row r="244" spans="1:20" x14ac:dyDescent="0.25">
      <c r="A244" s="2" t="s">
        <v>777</v>
      </c>
      <c r="B244" s="1">
        <v>10</v>
      </c>
      <c r="C244" s="2" t="s">
        <v>13663</v>
      </c>
      <c r="D244">
        <v>25</v>
      </c>
      <c r="E244" s="2" t="s">
        <v>13635</v>
      </c>
      <c r="F244">
        <v>270107</v>
      </c>
      <c r="G244" s="2" t="s">
        <v>13522</v>
      </c>
      <c r="H244">
        <v>270107003</v>
      </c>
      <c r="I244" s="2" t="s">
        <v>10392</v>
      </c>
      <c r="J244">
        <v>1</v>
      </c>
      <c r="K244" s="2">
        <v>2010</v>
      </c>
      <c r="M244" s="2"/>
      <c r="O244" s="2"/>
      <c r="Q244" s="2"/>
      <c r="S244" s="2"/>
      <c r="T244" s="2"/>
    </row>
    <row r="245" spans="1:20" x14ac:dyDescent="0.25">
      <c r="A245" s="2" t="s">
        <v>777</v>
      </c>
      <c r="B245" s="1">
        <v>10</v>
      </c>
      <c r="C245" s="2" t="s">
        <v>13663</v>
      </c>
      <c r="D245">
        <v>25</v>
      </c>
      <c r="E245" s="2" t="s">
        <v>13635</v>
      </c>
      <c r="F245">
        <v>270107</v>
      </c>
      <c r="G245" s="2" t="s">
        <v>13522</v>
      </c>
      <c r="H245">
        <v>270107004</v>
      </c>
      <c r="I245" s="2" t="s">
        <v>13636</v>
      </c>
      <c r="J245">
        <v>5</v>
      </c>
      <c r="K245" s="2">
        <v>2010</v>
      </c>
      <c r="M245" s="2"/>
      <c r="O245" s="2"/>
      <c r="Q245" s="2"/>
      <c r="S245" s="2"/>
      <c r="T245" s="2"/>
    </row>
    <row r="246" spans="1:20" x14ac:dyDescent="0.25">
      <c r="A246" s="2" t="s">
        <v>777</v>
      </c>
      <c r="B246" s="1">
        <v>10</v>
      </c>
      <c r="C246" s="2" t="s">
        <v>13663</v>
      </c>
      <c r="D246">
        <v>25</v>
      </c>
      <c r="E246" s="2" t="s">
        <v>13635</v>
      </c>
      <c r="F246">
        <v>270107</v>
      </c>
      <c r="G246" s="2" t="s">
        <v>13522</v>
      </c>
      <c r="H246">
        <v>270107005</v>
      </c>
      <c r="I246" s="2" t="s">
        <v>13637</v>
      </c>
      <c r="J246">
        <v>15</v>
      </c>
      <c r="K246" s="2">
        <v>2010</v>
      </c>
      <c r="M246" s="2"/>
      <c r="O246" s="2"/>
      <c r="Q246" s="2"/>
      <c r="S246" s="2"/>
      <c r="T246" s="2"/>
    </row>
    <row r="247" spans="1:20" x14ac:dyDescent="0.25">
      <c r="A247" s="2" t="s">
        <v>777</v>
      </c>
      <c r="B247" s="1">
        <v>10</v>
      </c>
      <c r="C247" s="2" t="s">
        <v>13663</v>
      </c>
      <c r="D247">
        <v>25</v>
      </c>
      <c r="E247" s="2" t="s">
        <v>13638</v>
      </c>
      <c r="F247">
        <v>270107</v>
      </c>
      <c r="G247" s="2" t="s">
        <v>13522</v>
      </c>
      <c r="H247">
        <v>270107001</v>
      </c>
      <c r="I247" s="2" t="s">
        <v>13523</v>
      </c>
      <c r="J247">
        <v>7</v>
      </c>
      <c r="K247" s="2">
        <v>2010</v>
      </c>
      <c r="M247" s="2"/>
      <c r="O247" s="2"/>
      <c r="Q247" s="2"/>
      <c r="S247" s="2"/>
      <c r="T247" s="2"/>
    </row>
    <row r="248" spans="1:20" x14ac:dyDescent="0.25">
      <c r="A248" s="2" t="s">
        <v>777</v>
      </c>
      <c r="B248" s="1">
        <v>10</v>
      </c>
      <c r="C248" s="2" t="s">
        <v>13663</v>
      </c>
      <c r="D248">
        <v>25</v>
      </c>
      <c r="E248" s="2" t="s">
        <v>13638</v>
      </c>
      <c r="F248">
        <v>270107</v>
      </c>
      <c r="G248" s="2" t="s">
        <v>13522</v>
      </c>
      <c r="H248">
        <v>270107002</v>
      </c>
      <c r="I248" s="2" t="s">
        <v>13526</v>
      </c>
      <c r="J248">
        <v>19</v>
      </c>
      <c r="K248" s="2">
        <v>2010</v>
      </c>
      <c r="M248" s="2"/>
      <c r="O248" s="2"/>
      <c r="Q248" s="2"/>
      <c r="S248" s="2"/>
      <c r="T248" s="2"/>
    </row>
    <row r="249" spans="1:20" x14ac:dyDescent="0.25">
      <c r="A249" s="2" t="s">
        <v>777</v>
      </c>
      <c r="B249" s="1">
        <v>10</v>
      </c>
      <c r="C249" s="2" t="s">
        <v>13663</v>
      </c>
      <c r="D249">
        <v>25</v>
      </c>
      <c r="E249" s="2" t="s">
        <v>13638</v>
      </c>
      <c r="F249">
        <v>270107</v>
      </c>
      <c r="G249" s="2" t="s">
        <v>13522</v>
      </c>
      <c r="H249">
        <v>270107003</v>
      </c>
      <c r="I249" s="2" t="s">
        <v>10392</v>
      </c>
      <c r="J249">
        <v>4</v>
      </c>
      <c r="K249" s="2">
        <v>2010</v>
      </c>
      <c r="M249" s="2"/>
      <c r="O249" s="2"/>
      <c r="Q249" s="2"/>
      <c r="S249" s="2"/>
      <c r="T249" s="2"/>
    </row>
    <row r="250" spans="1:20" x14ac:dyDescent="0.25">
      <c r="A250" s="2" t="s">
        <v>777</v>
      </c>
      <c r="B250" s="1">
        <v>10</v>
      </c>
      <c r="C250" s="2" t="s">
        <v>13663</v>
      </c>
      <c r="D250">
        <v>25</v>
      </c>
      <c r="E250" s="2" t="s">
        <v>13638</v>
      </c>
      <c r="F250">
        <v>270107</v>
      </c>
      <c r="G250" s="2" t="s">
        <v>13522</v>
      </c>
      <c r="H250">
        <v>270107004</v>
      </c>
      <c r="I250" s="2" t="s">
        <v>13636</v>
      </c>
      <c r="J250">
        <v>26</v>
      </c>
      <c r="K250" s="2">
        <v>2010</v>
      </c>
      <c r="M250" s="2"/>
      <c r="O250" s="2"/>
      <c r="Q250" s="2"/>
      <c r="S250" s="2"/>
      <c r="T250" s="2"/>
    </row>
    <row r="251" spans="1:20" x14ac:dyDescent="0.25">
      <c r="A251" s="2" t="s">
        <v>777</v>
      </c>
      <c r="B251" s="1">
        <v>10</v>
      </c>
      <c r="C251" s="2" t="s">
        <v>13663</v>
      </c>
      <c r="D251">
        <v>25</v>
      </c>
      <c r="E251" s="2" t="s">
        <v>13638</v>
      </c>
      <c r="F251">
        <v>270107</v>
      </c>
      <c r="G251" s="2" t="s">
        <v>13522</v>
      </c>
      <c r="H251">
        <v>270107005</v>
      </c>
      <c r="I251" s="2" t="s">
        <v>13637</v>
      </c>
      <c r="J251">
        <v>46</v>
      </c>
      <c r="K251" s="2">
        <v>2010</v>
      </c>
      <c r="M251" s="2"/>
      <c r="O251" s="2"/>
      <c r="Q251" s="2"/>
      <c r="S251" s="2"/>
      <c r="T251" s="2"/>
    </row>
    <row r="252" spans="1:20" x14ac:dyDescent="0.25">
      <c r="A252" s="2" t="s">
        <v>777</v>
      </c>
      <c r="B252" s="1">
        <v>10</v>
      </c>
      <c r="C252" s="2" t="s">
        <v>13664</v>
      </c>
      <c r="D252">
        <v>15</v>
      </c>
      <c r="E252" s="2" t="s">
        <v>13635</v>
      </c>
      <c r="F252">
        <v>270107</v>
      </c>
      <c r="G252" s="2" t="s">
        <v>13522</v>
      </c>
      <c r="H252">
        <v>270107001</v>
      </c>
      <c r="I252" s="2" t="s">
        <v>13523</v>
      </c>
      <c r="J252">
        <v>0</v>
      </c>
      <c r="K252" s="2">
        <v>2010</v>
      </c>
      <c r="M252" s="2"/>
      <c r="O252" s="2"/>
      <c r="Q252" s="2"/>
      <c r="S252" s="2"/>
      <c r="T252" s="2"/>
    </row>
    <row r="253" spans="1:20" x14ac:dyDescent="0.25">
      <c r="A253" s="2" t="s">
        <v>777</v>
      </c>
      <c r="B253" s="1">
        <v>10</v>
      </c>
      <c r="C253" s="2" t="s">
        <v>13664</v>
      </c>
      <c r="D253">
        <v>15</v>
      </c>
      <c r="E253" s="2" t="s">
        <v>13635</v>
      </c>
      <c r="F253">
        <v>270107</v>
      </c>
      <c r="G253" s="2" t="s">
        <v>13522</v>
      </c>
      <c r="H253">
        <v>270107002</v>
      </c>
      <c r="I253" s="2" t="s">
        <v>13526</v>
      </c>
      <c r="J253">
        <v>0</v>
      </c>
      <c r="K253" s="2">
        <v>2010</v>
      </c>
      <c r="M253" s="2"/>
      <c r="O253" s="2"/>
      <c r="Q253" s="2"/>
      <c r="S253" s="2"/>
      <c r="T253" s="2"/>
    </row>
    <row r="254" spans="1:20" x14ac:dyDescent="0.25">
      <c r="A254" s="2" t="s">
        <v>777</v>
      </c>
      <c r="B254" s="1">
        <v>10</v>
      </c>
      <c r="C254" s="2" t="s">
        <v>13664</v>
      </c>
      <c r="D254">
        <v>15</v>
      </c>
      <c r="E254" s="2" t="s">
        <v>13635</v>
      </c>
      <c r="F254">
        <v>270107</v>
      </c>
      <c r="G254" s="2" t="s">
        <v>13522</v>
      </c>
      <c r="H254">
        <v>270107003</v>
      </c>
      <c r="I254" s="2" t="s">
        <v>10392</v>
      </c>
      <c r="J254">
        <v>0</v>
      </c>
      <c r="K254" s="2">
        <v>2010</v>
      </c>
      <c r="M254" s="2"/>
      <c r="O254" s="2"/>
      <c r="Q254" s="2"/>
      <c r="S254" s="2"/>
      <c r="T254" s="2"/>
    </row>
    <row r="255" spans="1:20" x14ac:dyDescent="0.25">
      <c r="A255" s="2" t="s">
        <v>777</v>
      </c>
      <c r="B255" s="1">
        <v>10</v>
      </c>
      <c r="C255" s="2" t="s">
        <v>13664</v>
      </c>
      <c r="D255">
        <v>15</v>
      </c>
      <c r="E255" s="2" t="s">
        <v>13635</v>
      </c>
      <c r="F255">
        <v>270107</v>
      </c>
      <c r="G255" s="2" t="s">
        <v>13522</v>
      </c>
      <c r="H255">
        <v>270107004</v>
      </c>
      <c r="I255" s="2" t="s">
        <v>13636</v>
      </c>
      <c r="J255">
        <v>1</v>
      </c>
      <c r="K255" s="2">
        <v>2010</v>
      </c>
      <c r="M255" s="2"/>
      <c r="O255" s="2"/>
      <c r="Q255" s="2"/>
      <c r="S255" s="2"/>
      <c r="T255" s="2"/>
    </row>
    <row r="256" spans="1:20" x14ac:dyDescent="0.25">
      <c r="A256" s="2" t="s">
        <v>777</v>
      </c>
      <c r="B256" s="1">
        <v>10</v>
      </c>
      <c r="C256" s="2" t="s">
        <v>13664</v>
      </c>
      <c r="D256">
        <v>15</v>
      </c>
      <c r="E256" s="2" t="s">
        <v>13635</v>
      </c>
      <c r="F256">
        <v>270107</v>
      </c>
      <c r="G256" s="2" t="s">
        <v>13522</v>
      </c>
      <c r="H256">
        <v>270107005</v>
      </c>
      <c r="I256" s="2" t="s">
        <v>13637</v>
      </c>
      <c r="J256">
        <v>88</v>
      </c>
      <c r="K256" s="2">
        <v>2010</v>
      </c>
      <c r="M256" s="2"/>
      <c r="O256" s="2"/>
      <c r="Q256" s="2"/>
      <c r="S256" s="2"/>
      <c r="T256" s="2"/>
    </row>
    <row r="257" spans="1:20" x14ac:dyDescent="0.25">
      <c r="A257" s="2" t="s">
        <v>777</v>
      </c>
      <c r="B257" s="1">
        <v>10</v>
      </c>
      <c r="C257" s="2" t="s">
        <v>13664</v>
      </c>
      <c r="D257">
        <v>15</v>
      </c>
      <c r="E257" s="2" t="s">
        <v>13638</v>
      </c>
      <c r="F257">
        <v>270107</v>
      </c>
      <c r="G257" s="2" t="s">
        <v>13522</v>
      </c>
      <c r="H257">
        <v>270107001</v>
      </c>
      <c r="I257" s="2" t="s">
        <v>13523</v>
      </c>
      <c r="J257">
        <v>1</v>
      </c>
      <c r="K257" s="2">
        <v>2010</v>
      </c>
      <c r="M257" s="2"/>
      <c r="O257" s="2"/>
      <c r="Q257" s="2"/>
      <c r="S257" s="2"/>
      <c r="T257" s="2"/>
    </row>
    <row r="258" spans="1:20" x14ac:dyDescent="0.25">
      <c r="A258" s="2" t="s">
        <v>777</v>
      </c>
      <c r="B258" s="1">
        <v>10</v>
      </c>
      <c r="C258" s="2" t="s">
        <v>13664</v>
      </c>
      <c r="D258">
        <v>15</v>
      </c>
      <c r="E258" s="2" t="s">
        <v>13638</v>
      </c>
      <c r="F258">
        <v>270107</v>
      </c>
      <c r="G258" s="2" t="s">
        <v>13522</v>
      </c>
      <c r="H258">
        <v>270107002</v>
      </c>
      <c r="I258" s="2" t="s">
        <v>13526</v>
      </c>
      <c r="J258">
        <v>2</v>
      </c>
      <c r="K258" s="2">
        <v>2010</v>
      </c>
      <c r="M258" s="2"/>
      <c r="O258" s="2"/>
      <c r="Q258" s="2"/>
      <c r="S258" s="2"/>
      <c r="T258" s="2"/>
    </row>
    <row r="259" spans="1:20" x14ac:dyDescent="0.25">
      <c r="A259" s="2" t="s">
        <v>777</v>
      </c>
      <c r="B259" s="1">
        <v>10</v>
      </c>
      <c r="C259" s="2" t="s">
        <v>13664</v>
      </c>
      <c r="D259">
        <v>15</v>
      </c>
      <c r="E259" s="2" t="s">
        <v>13638</v>
      </c>
      <c r="F259">
        <v>270107</v>
      </c>
      <c r="G259" s="2" t="s">
        <v>13522</v>
      </c>
      <c r="H259">
        <v>270107003</v>
      </c>
      <c r="I259" s="2" t="s">
        <v>10392</v>
      </c>
      <c r="J259">
        <v>0</v>
      </c>
      <c r="K259" s="2">
        <v>2010</v>
      </c>
      <c r="M259" s="2"/>
      <c r="O259" s="2"/>
      <c r="Q259" s="2"/>
      <c r="S259" s="2"/>
      <c r="T259" s="2"/>
    </row>
    <row r="260" spans="1:20" x14ac:dyDescent="0.25">
      <c r="A260" s="2" t="s">
        <v>777</v>
      </c>
      <c r="B260" s="1">
        <v>10</v>
      </c>
      <c r="C260" s="2" t="s">
        <v>13664</v>
      </c>
      <c r="D260">
        <v>15</v>
      </c>
      <c r="E260" s="2" t="s">
        <v>13638</v>
      </c>
      <c r="F260">
        <v>270107</v>
      </c>
      <c r="G260" s="2" t="s">
        <v>13522</v>
      </c>
      <c r="H260">
        <v>270107004</v>
      </c>
      <c r="I260" s="2" t="s">
        <v>13636</v>
      </c>
      <c r="J260">
        <v>2</v>
      </c>
      <c r="K260" s="2">
        <v>2010</v>
      </c>
      <c r="M260" s="2"/>
      <c r="O260" s="2"/>
      <c r="Q260" s="2"/>
      <c r="S260" s="2"/>
      <c r="T260" s="2"/>
    </row>
    <row r="261" spans="1:20" x14ac:dyDescent="0.25">
      <c r="A261" s="2" t="s">
        <v>777</v>
      </c>
      <c r="B261" s="1">
        <v>10</v>
      </c>
      <c r="C261" s="2" t="s">
        <v>13664</v>
      </c>
      <c r="D261">
        <v>15</v>
      </c>
      <c r="E261" s="2" t="s">
        <v>13638</v>
      </c>
      <c r="F261">
        <v>270107</v>
      </c>
      <c r="G261" s="2" t="s">
        <v>13522</v>
      </c>
      <c r="H261">
        <v>270107005</v>
      </c>
      <c r="I261" s="2" t="s">
        <v>13637</v>
      </c>
      <c r="J261">
        <v>250</v>
      </c>
      <c r="K261" s="2">
        <v>2010</v>
      </c>
      <c r="M261" s="2"/>
      <c r="O261" s="2"/>
      <c r="Q261" s="2"/>
      <c r="S261" s="2"/>
      <c r="T261" s="2"/>
    </row>
    <row r="262" spans="1:20" x14ac:dyDescent="0.25">
      <c r="A262" s="2" t="s">
        <v>777</v>
      </c>
      <c r="B262" s="1">
        <v>10</v>
      </c>
      <c r="C262" s="2" t="s">
        <v>13665</v>
      </c>
      <c r="D262">
        <v>10</v>
      </c>
      <c r="E262" s="2" t="s">
        <v>13635</v>
      </c>
      <c r="F262">
        <v>270107</v>
      </c>
      <c r="G262" s="2" t="s">
        <v>13522</v>
      </c>
      <c r="H262">
        <v>270107001</v>
      </c>
      <c r="I262" s="2" t="s">
        <v>13523</v>
      </c>
      <c r="J262">
        <v>0</v>
      </c>
      <c r="K262" s="2">
        <v>2010</v>
      </c>
      <c r="M262" s="2"/>
      <c r="O262" s="2"/>
      <c r="Q262" s="2"/>
      <c r="S262" s="2"/>
      <c r="T262" s="2"/>
    </row>
    <row r="263" spans="1:20" x14ac:dyDescent="0.25">
      <c r="A263" s="2" t="s">
        <v>777</v>
      </c>
      <c r="B263" s="1">
        <v>10</v>
      </c>
      <c r="C263" s="2" t="s">
        <v>13665</v>
      </c>
      <c r="D263">
        <v>10</v>
      </c>
      <c r="E263" s="2" t="s">
        <v>13635</v>
      </c>
      <c r="F263">
        <v>270107</v>
      </c>
      <c r="G263" s="2" t="s">
        <v>13522</v>
      </c>
      <c r="H263">
        <v>270107002</v>
      </c>
      <c r="I263" s="2" t="s">
        <v>13526</v>
      </c>
      <c r="J263">
        <v>0</v>
      </c>
      <c r="K263" s="2">
        <v>2010</v>
      </c>
      <c r="M263" s="2"/>
      <c r="O263" s="2"/>
      <c r="Q263" s="2"/>
      <c r="S263" s="2"/>
      <c r="T263" s="2"/>
    </row>
    <row r="264" spans="1:20" x14ac:dyDescent="0.25">
      <c r="A264" s="2" t="s">
        <v>777</v>
      </c>
      <c r="B264" s="1">
        <v>10</v>
      </c>
      <c r="C264" s="2" t="s">
        <v>13665</v>
      </c>
      <c r="D264">
        <v>10</v>
      </c>
      <c r="E264" s="2" t="s">
        <v>13635</v>
      </c>
      <c r="F264">
        <v>270107</v>
      </c>
      <c r="G264" s="2" t="s">
        <v>13522</v>
      </c>
      <c r="H264">
        <v>270107003</v>
      </c>
      <c r="I264" s="2" t="s">
        <v>10392</v>
      </c>
      <c r="J264">
        <v>0</v>
      </c>
      <c r="K264" s="2">
        <v>2010</v>
      </c>
      <c r="M264" s="2"/>
      <c r="O264" s="2"/>
      <c r="Q264" s="2"/>
      <c r="S264" s="2"/>
      <c r="T264" s="2"/>
    </row>
    <row r="265" spans="1:20" x14ac:dyDescent="0.25">
      <c r="A265" s="2" t="s">
        <v>777</v>
      </c>
      <c r="B265" s="1">
        <v>10</v>
      </c>
      <c r="C265" s="2" t="s">
        <v>13665</v>
      </c>
      <c r="D265">
        <v>10</v>
      </c>
      <c r="E265" s="2" t="s">
        <v>13635</v>
      </c>
      <c r="F265">
        <v>270107</v>
      </c>
      <c r="G265" s="2" t="s">
        <v>13522</v>
      </c>
      <c r="H265">
        <v>270107004</v>
      </c>
      <c r="I265" s="2" t="s">
        <v>13636</v>
      </c>
      <c r="J265">
        <v>3</v>
      </c>
      <c r="K265" s="2">
        <v>2010</v>
      </c>
      <c r="M265" s="2"/>
      <c r="O265" s="2"/>
      <c r="Q265" s="2"/>
      <c r="S265" s="2"/>
      <c r="T265" s="2"/>
    </row>
    <row r="266" spans="1:20" x14ac:dyDescent="0.25">
      <c r="A266" s="2" t="s">
        <v>777</v>
      </c>
      <c r="B266" s="1">
        <v>10</v>
      </c>
      <c r="C266" s="2" t="s">
        <v>13665</v>
      </c>
      <c r="D266">
        <v>10</v>
      </c>
      <c r="E266" s="2" t="s">
        <v>13635</v>
      </c>
      <c r="F266">
        <v>270107</v>
      </c>
      <c r="G266" s="2" t="s">
        <v>13522</v>
      </c>
      <c r="H266">
        <v>270107005</v>
      </c>
      <c r="I266" s="2" t="s">
        <v>13637</v>
      </c>
      <c r="J266">
        <v>275</v>
      </c>
      <c r="K266" s="2">
        <v>2010</v>
      </c>
      <c r="M266" s="2"/>
      <c r="O266" s="2"/>
      <c r="Q266" s="2"/>
      <c r="S266" s="2"/>
      <c r="T266" s="2"/>
    </row>
    <row r="267" spans="1:20" x14ac:dyDescent="0.25">
      <c r="A267" s="2" t="s">
        <v>777</v>
      </c>
      <c r="B267" s="1">
        <v>10</v>
      </c>
      <c r="C267" s="2" t="s">
        <v>13665</v>
      </c>
      <c r="D267">
        <v>10</v>
      </c>
      <c r="E267" s="2" t="s">
        <v>13638</v>
      </c>
      <c r="F267">
        <v>270107</v>
      </c>
      <c r="G267" s="2" t="s">
        <v>13522</v>
      </c>
      <c r="H267">
        <v>270107001</v>
      </c>
      <c r="I267" s="2" t="s">
        <v>13523</v>
      </c>
      <c r="J267">
        <v>20</v>
      </c>
      <c r="K267" s="2">
        <v>2010</v>
      </c>
      <c r="M267" s="2"/>
      <c r="O267" s="2"/>
      <c r="Q267" s="2"/>
      <c r="S267" s="2"/>
      <c r="T267" s="2"/>
    </row>
    <row r="268" spans="1:20" x14ac:dyDescent="0.25">
      <c r="A268" s="2" t="s">
        <v>777</v>
      </c>
      <c r="B268" s="1">
        <v>10</v>
      </c>
      <c r="C268" s="2" t="s">
        <v>13665</v>
      </c>
      <c r="D268">
        <v>10</v>
      </c>
      <c r="E268" s="2" t="s">
        <v>13638</v>
      </c>
      <c r="F268">
        <v>270107</v>
      </c>
      <c r="G268" s="2" t="s">
        <v>13522</v>
      </c>
      <c r="H268">
        <v>270107002</v>
      </c>
      <c r="I268" s="2" t="s">
        <v>13526</v>
      </c>
      <c r="J268">
        <v>9</v>
      </c>
      <c r="K268" s="2">
        <v>2010</v>
      </c>
      <c r="M268" s="2"/>
      <c r="O268" s="2"/>
      <c r="Q268" s="2"/>
      <c r="S268" s="2"/>
      <c r="T268" s="2"/>
    </row>
    <row r="269" spans="1:20" x14ac:dyDescent="0.25">
      <c r="A269" s="2" t="s">
        <v>777</v>
      </c>
      <c r="B269" s="1">
        <v>10</v>
      </c>
      <c r="C269" s="2" t="s">
        <v>13665</v>
      </c>
      <c r="D269">
        <v>10</v>
      </c>
      <c r="E269" s="2" t="s">
        <v>13638</v>
      </c>
      <c r="F269">
        <v>270107</v>
      </c>
      <c r="G269" s="2" t="s">
        <v>13522</v>
      </c>
      <c r="H269">
        <v>270107003</v>
      </c>
      <c r="I269" s="2" t="s">
        <v>10392</v>
      </c>
      <c r="J269">
        <v>2</v>
      </c>
      <c r="K269" s="2">
        <v>2010</v>
      </c>
      <c r="M269" s="2"/>
      <c r="O269" s="2"/>
      <c r="Q269" s="2"/>
      <c r="S269" s="2"/>
      <c r="T269" s="2"/>
    </row>
    <row r="270" spans="1:20" x14ac:dyDescent="0.25">
      <c r="A270" s="2" t="s">
        <v>777</v>
      </c>
      <c r="B270" s="1">
        <v>10</v>
      </c>
      <c r="C270" s="2" t="s">
        <v>13665</v>
      </c>
      <c r="D270">
        <v>10</v>
      </c>
      <c r="E270" s="2" t="s">
        <v>13638</v>
      </c>
      <c r="F270">
        <v>270107</v>
      </c>
      <c r="G270" s="2" t="s">
        <v>13522</v>
      </c>
      <c r="H270">
        <v>270107004</v>
      </c>
      <c r="I270" s="2" t="s">
        <v>13636</v>
      </c>
      <c r="J270">
        <v>8</v>
      </c>
      <c r="K270" s="2">
        <v>2010</v>
      </c>
      <c r="M270" s="2"/>
      <c r="O270" s="2"/>
      <c r="Q270" s="2"/>
      <c r="S270" s="2"/>
      <c r="T270" s="2"/>
    </row>
    <row r="271" spans="1:20" x14ac:dyDescent="0.25">
      <c r="A271" s="2" t="s">
        <v>777</v>
      </c>
      <c r="B271" s="1">
        <v>10</v>
      </c>
      <c r="C271" s="2" t="s">
        <v>13665</v>
      </c>
      <c r="D271">
        <v>10</v>
      </c>
      <c r="E271" s="2" t="s">
        <v>13638</v>
      </c>
      <c r="F271">
        <v>270107</v>
      </c>
      <c r="G271" s="2" t="s">
        <v>13522</v>
      </c>
      <c r="H271">
        <v>270107005</v>
      </c>
      <c r="I271" s="2" t="s">
        <v>13637</v>
      </c>
      <c r="J271">
        <v>271</v>
      </c>
      <c r="K271" s="2">
        <v>2010</v>
      </c>
      <c r="M271" s="2"/>
      <c r="O271" s="2"/>
      <c r="Q271" s="2"/>
      <c r="S271" s="2"/>
      <c r="T271" s="2"/>
    </row>
    <row r="272" spans="1:20" x14ac:dyDescent="0.25">
      <c r="A272" s="2" t="s">
        <v>13672</v>
      </c>
      <c r="B272" s="1">
        <v>11</v>
      </c>
      <c r="C272" s="2" t="s">
        <v>13666</v>
      </c>
      <c r="D272">
        <v>2</v>
      </c>
      <c r="E272" s="2" t="s">
        <v>13635</v>
      </c>
      <c r="F272">
        <v>270107</v>
      </c>
      <c r="G272" s="2" t="s">
        <v>13522</v>
      </c>
      <c r="H272">
        <v>270107001</v>
      </c>
      <c r="I272" s="2" t="s">
        <v>13523</v>
      </c>
      <c r="J272">
        <v>0</v>
      </c>
      <c r="K272" s="2">
        <v>2010</v>
      </c>
      <c r="M272" s="2"/>
      <c r="O272" s="2"/>
      <c r="Q272" s="2"/>
      <c r="S272" s="2"/>
      <c r="T272" s="2"/>
    </row>
    <row r="273" spans="1:20" x14ac:dyDescent="0.25">
      <c r="A273" s="2" t="s">
        <v>13672</v>
      </c>
      <c r="B273" s="1">
        <v>11</v>
      </c>
      <c r="C273" s="2" t="s">
        <v>13666</v>
      </c>
      <c r="D273">
        <v>2</v>
      </c>
      <c r="E273" s="2" t="s">
        <v>13635</v>
      </c>
      <c r="F273">
        <v>270107</v>
      </c>
      <c r="G273" s="2" t="s">
        <v>13522</v>
      </c>
      <c r="H273">
        <v>270107002</v>
      </c>
      <c r="I273" s="2" t="s">
        <v>13526</v>
      </c>
      <c r="J273">
        <v>0</v>
      </c>
      <c r="K273" s="2">
        <v>2010</v>
      </c>
      <c r="M273" s="2"/>
      <c r="O273" s="2"/>
      <c r="Q273" s="2"/>
      <c r="S273" s="2"/>
      <c r="T273" s="2"/>
    </row>
    <row r="274" spans="1:20" x14ac:dyDescent="0.25">
      <c r="A274" s="2" t="s">
        <v>13672</v>
      </c>
      <c r="B274" s="1">
        <v>11</v>
      </c>
      <c r="C274" s="2" t="s">
        <v>13666</v>
      </c>
      <c r="D274">
        <v>2</v>
      </c>
      <c r="E274" s="2" t="s">
        <v>13635</v>
      </c>
      <c r="F274">
        <v>270107</v>
      </c>
      <c r="G274" s="2" t="s">
        <v>13522</v>
      </c>
      <c r="H274">
        <v>270107003</v>
      </c>
      <c r="I274" s="2" t="s">
        <v>10392</v>
      </c>
      <c r="J274">
        <v>0</v>
      </c>
      <c r="K274" s="2">
        <v>2010</v>
      </c>
      <c r="M274" s="2"/>
      <c r="O274" s="2"/>
      <c r="Q274" s="2"/>
      <c r="S274" s="2"/>
      <c r="T274" s="2"/>
    </row>
    <row r="275" spans="1:20" x14ac:dyDescent="0.25">
      <c r="A275" s="2" t="s">
        <v>13672</v>
      </c>
      <c r="B275" s="1">
        <v>11</v>
      </c>
      <c r="C275" s="2" t="s">
        <v>13666</v>
      </c>
      <c r="D275">
        <v>2</v>
      </c>
      <c r="E275" s="2" t="s">
        <v>13635</v>
      </c>
      <c r="F275">
        <v>270107</v>
      </c>
      <c r="G275" s="2" t="s">
        <v>13522</v>
      </c>
      <c r="H275">
        <v>270107004</v>
      </c>
      <c r="I275" s="2" t="s">
        <v>13636</v>
      </c>
      <c r="J275">
        <v>0</v>
      </c>
      <c r="K275" s="2">
        <v>2010</v>
      </c>
      <c r="M275" s="2"/>
      <c r="O275" s="2"/>
      <c r="Q275" s="2"/>
      <c r="S275" s="2"/>
      <c r="T275" s="2"/>
    </row>
    <row r="276" spans="1:20" x14ac:dyDescent="0.25">
      <c r="A276" s="2" t="s">
        <v>13672</v>
      </c>
      <c r="B276" s="1">
        <v>11</v>
      </c>
      <c r="C276" s="2" t="s">
        <v>13666</v>
      </c>
      <c r="D276">
        <v>2</v>
      </c>
      <c r="E276" s="2" t="s">
        <v>13635</v>
      </c>
      <c r="F276">
        <v>270107</v>
      </c>
      <c r="G276" s="2" t="s">
        <v>13522</v>
      </c>
      <c r="H276">
        <v>270107005</v>
      </c>
      <c r="I276" s="2" t="s">
        <v>13637</v>
      </c>
      <c r="J276">
        <v>11</v>
      </c>
      <c r="K276" s="2">
        <v>2010</v>
      </c>
      <c r="M276" s="2"/>
      <c r="O276" s="2"/>
      <c r="Q276" s="2"/>
      <c r="S276" s="2"/>
      <c r="T276" s="2"/>
    </row>
    <row r="277" spans="1:20" x14ac:dyDescent="0.25">
      <c r="A277" s="2" t="s">
        <v>13672</v>
      </c>
      <c r="B277" s="1">
        <v>11</v>
      </c>
      <c r="C277" s="2" t="s">
        <v>13666</v>
      </c>
      <c r="D277">
        <v>2</v>
      </c>
      <c r="E277" s="2" t="s">
        <v>13638</v>
      </c>
      <c r="F277">
        <v>270107</v>
      </c>
      <c r="G277" s="2" t="s">
        <v>13522</v>
      </c>
      <c r="H277">
        <v>270107001</v>
      </c>
      <c r="I277" s="2" t="s">
        <v>13523</v>
      </c>
      <c r="J277">
        <v>0</v>
      </c>
      <c r="K277" s="2">
        <v>2010</v>
      </c>
      <c r="M277" s="2"/>
      <c r="O277" s="2"/>
      <c r="Q277" s="2"/>
      <c r="S277" s="2"/>
      <c r="T277" s="2"/>
    </row>
    <row r="278" spans="1:20" x14ac:dyDescent="0.25">
      <c r="A278" s="2" t="s">
        <v>13672</v>
      </c>
      <c r="B278" s="1">
        <v>11</v>
      </c>
      <c r="C278" s="2" t="s">
        <v>13666</v>
      </c>
      <c r="D278">
        <v>2</v>
      </c>
      <c r="E278" s="2" t="s">
        <v>13638</v>
      </c>
      <c r="F278">
        <v>270107</v>
      </c>
      <c r="G278" s="2" t="s">
        <v>13522</v>
      </c>
      <c r="H278">
        <v>270107002</v>
      </c>
      <c r="I278" s="2" t="s">
        <v>13526</v>
      </c>
      <c r="J278">
        <v>0</v>
      </c>
      <c r="K278" s="2">
        <v>2010</v>
      </c>
      <c r="M278" s="2"/>
      <c r="O278" s="2"/>
      <c r="Q278" s="2"/>
      <c r="S278" s="2"/>
      <c r="T278" s="2"/>
    </row>
    <row r="279" spans="1:20" x14ac:dyDescent="0.25">
      <c r="A279" s="2" t="s">
        <v>13672</v>
      </c>
      <c r="B279" s="1">
        <v>11</v>
      </c>
      <c r="C279" s="2" t="s">
        <v>13666</v>
      </c>
      <c r="D279">
        <v>2</v>
      </c>
      <c r="E279" s="2" t="s">
        <v>13638</v>
      </c>
      <c r="F279">
        <v>270107</v>
      </c>
      <c r="G279" s="2" t="s">
        <v>13522</v>
      </c>
      <c r="H279">
        <v>270107003</v>
      </c>
      <c r="I279" s="2" t="s">
        <v>10392</v>
      </c>
      <c r="J279">
        <v>0</v>
      </c>
      <c r="K279" s="2">
        <v>2010</v>
      </c>
      <c r="M279" s="2"/>
      <c r="O279" s="2"/>
      <c r="Q279" s="2"/>
      <c r="S279" s="2"/>
      <c r="T279" s="2"/>
    </row>
    <row r="280" spans="1:20" x14ac:dyDescent="0.25">
      <c r="A280" s="2" t="s">
        <v>13672</v>
      </c>
      <c r="B280" s="1">
        <v>11</v>
      </c>
      <c r="C280" s="2" t="s">
        <v>13666</v>
      </c>
      <c r="D280">
        <v>2</v>
      </c>
      <c r="E280" s="2" t="s">
        <v>13638</v>
      </c>
      <c r="F280">
        <v>270107</v>
      </c>
      <c r="G280" s="2" t="s">
        <v>13522</v>
      </c>
      <c r="H280">
        <v>270107004</v>
      </c>
      <c r="I280" s="2" t="s">
        <v>13636</v>
      </c>
      <c r="J280">
        <v>5</v>
      </c>
      <c r="K280" s="2">
        <v>2010</v>
      </c>
      <c r="M280" s="2"/>
      <c r="O280" s="2"/>
      <c r="Q280" s="2"/>
      <c r="S280" s="2"/>
      <c r="T280" s="2"/>
    </row>
    <row r="281" spans="1:20" x14ac:dyDescent="0.25">
      <c r="A281" s="2" t="s">
        <v>13672</v>
      </c>
      <c r="B281" s="1">
        <v>11</v>
      </c>
      <c r="C281" s="2" t="s">
        <v>13666</v>
      </c>
      <c r="D281">
        <v>2</v>
      </c>
      <c r="E281" s="2" t="s">
        <v>13638</v>
      </c>
      <c r="F281">
        <v>270107</v>
      </c>
      <c r="G281" s="2" t="s">
        <v>13522</v>
      </c>
      <c r="H281">
        <v>270107005</v>
      </c>
      <c r="I281" s="2" t="s">
        <v>13637</v>
      </c>
      <c r="J281">
        <v>23</v>
      </c>
      <c r="K281" s="2">
        <v>2010</v>
      </c>
      <c r="M281" s="2"/>
      <c r="O281" s="2"/>
      <c r="Q281" s="2"/>
      <c r="S281" s="2"/>
      <c r="T281" s="2"/>
    </row>
    <row r="282" spans="1:20" x14ac:dyDescent="0.25">
      <c r="A282" s="2" t="s">
        <v>13673</v>
      </c>
      <c r="B282" s="1">
        <v>12</v>
      </c>
      <c r="C282" s="2" t="s">
        <v>13667</v>
      </c>
      <c r="D282">
        <v>17</v>
      </c>
      <c r="E282" s="2" t="s">
        <v>13635</v>
      </c>
      <c r="F282">
        <v>270107</v>
      </c>
      <c r="G282" s="2" t="s">
        <v>13522</v>
      </c>
      <c r="H282">
        <v>270107001</v>
      </c>
      <c r="I282" s="2" t="s">
        <v>13523</v>
      </c>
      <c r="J282">
        <v>0</v>
      </c>
      <c r="K282" s="2">
        <v>2010</v>
      </c>
      <c r="M282" s="2"/>
      <c r="O282" s="2"/>
      <c r="Q282" s="2"/>
      <c r="S282" s="2"/>
      <c r="T282" s="2"/>
    </row>
    <row r="283" spans="1:20" x14ac:dyDescent="0.25">
      <c r="A283" s="2" t="s">
        <v>13673</v>
      </c>
      <c r="B283" s="1">
        <v>12</v>
      </c>
      <c r="C283" s="2" t="s">
        <v>13667</v>
      </c>
      <c r="D283">
        <v>17</v>
      </c>
      <c r="E283" s="2" t="s">
        <v>13635</v>
      </c>
      <c r="F283">
        <v>270107</v>
      </c>
      <c r="G283" s="2" t="s">
        <v>13522</v>
      </c>
      <c r="H283">
        <v>270107002</v>
      </c>
      <c r="I283" s="2" t="s">
        <v>13526</v>
      </c>
      <c r="J283">
        <v>0</v>
      </c>
      <c r="K283" s="2">
        <v>2010</v>
      </c>
      <c r="M283" s="2"/>
      <c r="O283" s="2"/>
      <c r="Q283" s="2"/>
      <c r="S283" s="2"/>
      <c r="T283" s="2"/>
    </row>
    <row r="284" spans="1:20" x14ac:dyDescent="0.25">
      <c r="A284" s="2" t="s">
        <v>13673</v>
      </c>
      <c r="B284" s="1">
        <v>12</v>
      </c>
      <c r="C284" s="2" t="s">
        <v>13667</v>
      </c>
      <c r="D284">
        <v>17</v>
      </c>
      <c r="E284" s="2" t="s">
        <v>13635</v>
      </c>
      <c r="F284">
        <v>270107</v>
      </c>
      <c r="G284" s="2" t="s">
        <v>13522</v>
      </c>
      <c r="H284">
        <v>270107003</v>
      </c>
      <c r="I284" s="2" t="s">
        <v>10392</v>
      </c>
      <c r="J284">
        <v>0</v>
      </c>
      <c r="K284" s="2">
        <v>2010</v>
      </c>
      <c r="M284" s="2"/>
      <c r="O284" s="2"/>
      <c r="Q284" s="2"/>
      <c r="S284" s="2"/>
      <c r="T284" s="2"/>
    </row>
    <row r="285" spans="1:20" x14ac:dyDescent="0.25">
      <c r="A285" s="2" t="s">
        <v>13673</v>
      </c>
      <c r="B285" s="1">
        <v>12</v>
      </c>
      <c r="C285" s="2" t="s">
        <v>13667</v>
      </c>
      <c r="D285">
        <v>17</v>
      </c>
      <c r="E285" s="2" t="s">
        <v>13635</v>
      </c>
      <c r="F285">
        <v>270107</v>
      </c>
      <c r="G285" s="2" t="s">
        <v>13522</v>
      </c>
      <c r="H285">
        <v>270107004</v>
      </c>
      <c r="I285" s="2" t="s">
        <v>13636</v>
      </c>
      <c r="J285">
        <v>0</v>
      </c>
      <c r="K285" s="2">
        <v>2010</v>
      </c>
      <c r="M285" s="2"/>
      <c r="O285" s="2"/>
      <c r="Q285" s="2"/>
      <c r="S285" s="2"/>
      <c r="T285" s="2"/>
    </row>
    <row r="286" spans="1:20" x14ac:dyDescent="0.25">
      <c r="A286" s="2" t="s">
        <v>13673</v>
      </c>
      <c r="B286" s="1">
        <v>12</v>
      </c>
      <c r="C286" s="2" t="s">
        <v>13667</v>
      </c>
      <c r="D286">
        <v>17</v>
      </c>
      <c r="E286" s="2" t="s">
        <v>13635</v>
      </c>
      <c r="F286">
        <v>270107</v>
      </c>
      <c r="G286" s="2" t="s">
        <v>13522</v>
      </c>
      <c r="H286">
        <v>270107005</v>
      </c>
      <c r="I286" s="2" t="s">
        <v>13637</v>
      </c>
      <c r="J286">
        <v>121</v>
      </c>
      <c r="K286" s="2">
        <v>2010</v>
      </c>
      <c r="M286" s="2"/>
      <c r="O286" s="2"/>
      <c r="Q286" s="2"/>
      <c r="S286" s="2"/>
      <c r="T286" s="2"/>
    </row>
    <row r="287" spans="1:20" x14ac:dyDescent="0.25">
      <c r="A287" s="2" t="s">
        <v>13673</v>
      </c>
      <c r="B287" s="1">
        <v>12</v>
      </c>
      <c r="C287" s="2" t="s">
        <v>13667</v>
      </c>
      <c r="D287">
        <v>17</v>
      </c>
      <c r="E287" s="2" t="s">
        <v>13638</v>
      </c>
      <c r="F287">
        <v>270107</v>
      </c>
      <c r="G287" s="2" t="s">
        <v>13522</v>
      </c>
      <c r="H287">
        <v>270107001</v>
      </c>
      <c r="I287" s="2" t="s">
        <v>13523</v>
      </c>
      <c r="J287">
        <v>1</v>
      </c>
      <c r="K287" s="2">
        <v>2010</v>
      </c>
      <c r="M287" s="2"/>
      <c r="O287" s="2"/>
      <c r="Q287" s="2"/>
      <c r="S287" s="2"/>
      <c r="T287" s="2"/>
    </row>
    <row r="288" spans="1:20" x14ac:dyDescent="0.25">
      <c r="A288" s="2" t="s">
        <v>13673</v>
      </c>
      <c r="B288" s="1">
        <v>12</v>
      </c>
      <c r="C288" s="2" t="s">
        <v>13667</v>
      </c>
      <c r="D288">
        <v>17</v>
      </c>
      <c r="E288" s="2" t="s">
        <v>13638</v>
      </c>
      <c r="F288">
        <v>270107</v>
      </c>
      <c r="G288" s="2" t="s">
        <v>13522</v>
      </c>
      <c r="H288">
        <v>270107002</v>
      </c>
      <c r="I288" s="2" t="s">
        <v>13526</v>
      </c>
      <c r="J288">
        <v>15</v>
      </c>
      <c r="K288" s="2">
        <v>2010</v>
      </c>
      <c r="M288" s="2"/>
      <c r="O288" s="2"/>
      <c r="Q288" s="2"/>
      <c r="S288" s="2"/>
      <c r="T288" s="2"/>
    </row>
    <row r="289" spans="1:20" x14ac:dyDescent="0.25">
      <c r="A289" s="2" t="s">
        <v>13673</v>
      </c>
      <c r="B289" s="1">
        <v>12</v>
      </c>
      <c r="C289" s="2" t="s">
        <v>13667</v>
      </c>
      <c r="D289">
        <v>17</v>
      </c>
      <c r="E289" s="2" t="s">
        <v>13638</v>
      </c>
      <c r="F289">
        <v>270107</v>
      </c>
      <c r="G289" s="2" t="s">
        <v>13522</v>
      </c>
      <c r="H289">
        <v>270107003</v>
      </c>
      <c r="I289" s="2" t="s">
        <v>10392</v>
      </c>
      <c r="J289">
        <v>6</v>
      </c>
      <c r="K289" s="2">
        <v>2010</v>
      </c>
      <c r="M289" s="2"/>
      <c r="O289" s="2"/>
      <c r="Q289" s="2"/>
      <c r="S289" s="2"/>
      <c r="T289" s="2"/>
    </row>
    <row r="290" spans="1:20" x14ac:dyDescent="0.25">
      <c r="A290" s="2" t="s">
        <v>13673</v>
      </c>
      <c r="B290" s="1">
        <v>12</v>
      </c>
      <c r="C290" s="2" t="s">
        <v>13667</v>
      </c>
      <c r="D290">
        <v>17</v>
      </c>
      <c r="E290" s="2" t="s">
        <v>13638</v>
      </c>
      <c r="F290">
        <v>270107</v>
      </c>
      <c r="G290" s="2" t="s">
        <v>13522</v>
      </c>
      <c r="H290">
        <v>270107004</v>
      </c>
      <c r="I290" s="2" t="s">
        <v>13636</v>
      </c>
      <c r="J290">
        <v>17</v>
      </c>
      <c r="K290" s="2">
        <v>2010</v>
      </c>
      <c r="M290" s="2"/>
      <c r="O290" s="2"/>
      <c r="Q290" s="2"/>
      <c r="S290" s="2"/>
      <c r="T290" s="2"/>
    </row>
    <row r="291" spans="1:20" x14ac:dyDescent="0.25">
      <c r="A291" s="2" t="s">
        <v>13673</v>
      </c>
      <c r="B291" s="1">
        <v>12</v>
      </c>
      <c r="C291" s="2" t="s">
        <v>13667</v>
      </c>
      <c r="D291">
        <v>17</v>
      </c>
      <c r="E291" s="2" t="s">
        <v>13638</v>
      </c>
      <c r="F291">
        <v>270107</v>
      </c>
      <c r="G291" s="2" t="s">
        <v>13522</v>
      </c>
      <c r="H291">
        <v>270107005</v>
      </c>
      <c r="I291" s="2" t="s">
        <v>13637</v>
      </c>
      <c r="J291">
        <v>191</v>
      </c>
      <c r="K291" s="2">
        <v>2010</v>
      </c>
      <c r="M291" s="2"/>
      <c r="O291" s="2"/>
      <c r="Q291" s="2"/>
      <c r="S291" s="2"/>
      <c r="T291" s="2"/>
    </row>
    <row r="292" spans="1:20" x14ac:dyDescent="0.25">
      <c r="A292" s="2" t="s">
        <v>759</v>
      </c>
      <c r="B292" s="1">
        <v>15</v>
      </c>
      <c r="C292" s="2" t="s">
        <v>13634</v>
      </c>
      <c r="D292">
        <v>7</v>
      </c>
      <c r="E292" s="2" t="s">
        <v>13668</v>
      </c>
      <c r="F292">
        <v>270107</v>
      </c>
      <c r="G292" s="2" t="s">
        <v>13522</v>
      </c>
      <c r="H292">
        <v>270107001</v>
      </c>
      <c r="I292" s="2" t="s">
        <v>13523</v>
      </c>
      <c r="K292" s="2">
        <v>2011</v>
      </c>
      <c r="M292" s="2"/>
      <c r="O292" s="2"/>
      <c r="Q292" s="2"/>
      <c r="S292" s="2"/>
      <c r="T292" s="2"/>
    </row>
    <row r="293" spans="1:20" x14ac:dyDescent="0.25">
      <c r="A293" s="2" t="s">
        <v>759</v>
      </c>
      <c r="B293" s="1">
        <v>15</v>
      </c>
      <c r="C293" s="2" t="s">
        <v>13634</v>
      </c>
      <c r="D293">
        <v>7</v>
      </c>
      <c r="E293" s="2" t="s">
        <v>13668</v>
      </c>
      <c r="F293">
        <v>270107</v>
      </c>
      <c r="G293" s="2" t="s">
        <v>13522</v>
      </c>
      <c r="H293">
        <v>270107002</v>
      </c>
      <c r="I293" s="2" t="s">
        <v>13526</v>
      </c>
      <c r="J293">
        <v>0</v>
      </c>
      <c r="K293" s="2">
        <v>2011</v>
      </c>
      <c r="M293" s="2"/>
      <c r="O293" s="2"/>
      <c r="Q293" s="2"/>
      <c r="S293" s="2"/>
      <c r="T293" s="2"/>
    </row>
    <row r="294" spans="1:20" x14ac:dyDescent="0.25">
      <c r="A294" s="2" t="s">
        <v>759</v>
      </c>
      <c r="B294" s="1">
        <v>15</v>
      </c>
      <c r="C294" s="2" t="s">
        <v>13634</v>
      </c>
      <c r="D294">
        <v>7</v>
      </c>
      <c r="E294" s="2" t="s">
        <v>13668</v>
      </c>
      <c r="F294">
        <v>270107</v>
      </c>
      <c r="G294" s="2" t="s">
        <v>13522</v>
      </c>
      <c r="H294">
        <v>270107003</v>
      </c>
      <c r="I294" s="2" t="s">
        <v>10392</v>
      </c>
      <c r="J294">
        <v>0</v>
      </c>
      <c r="K294" s="2">
        <v>2011</v>
      </c>
      <c r="M294" s="2"/>
      <c r="O294" s="2"/>
      <c r="Q294" s="2"/>
      <c r="S294" s="2"/>
      <c r="T294" s="2"/>
    </row>
    <row r="295" spans="1:20" x14ac:dyDescent="0.25">
      <c r="A295" s="2" t="s">
        <v>759</v>
      </c>
      <c r="B295" s="1">
        <v>15</v>
      </c>
      <c r="C295" s="2" t="s">
        <v>13634</v>
      </c>
      <c r="D295">
        <v>7</v>
      </c>
      <c r="E295" s="2" t="s">
        <v>13668</v>
      </c>
      <c r="F295">
        <v>270107</v>
      </c>
      <c r="G295" s="2" t="s">
        <v>13522</v>
      </c>
      <c r="H295">
        <v>270107004</v>
      </c>
      <c r="I295" s="2" t="s">
        <v>13636</v>
      </c>
      <c r="J295">
        <v>0</v>
      </c>
      <c r="K295" s="2">
        <v>2011</v>
      </c>
      <c r="M295" s="2"/>
      <c r="O295" s="2"/>
      <c r="Q295" s="2"/>
      <c r="S295" s="2"/>
      <c r="T295" s="2"/>
    </row>
    <row r="296" spans="1:20" x14ac:dyDescent="0.25">
      <c r="A296" s="2" t="s">
        <v>759</v>
      </c>
      <c r="B296" s="1">
        <v>15</v>
      </c>
      <c r="C296" s="2" t="s">
        <v>13634</v>
      </c>
      <c r="D296">
        <v>7</v>
      </c>
      <c r="E296" s="2" t="s">
        <v>13668</v>
      </c>
      <c r="F296">
        <v>270107</v>
      </c>
      <c r="G296" s="2" t="s">
        <v>13522</v>
      </c>
      <c r="H296">
        <v>270107005</v>
      </c>
      <c r="I296" s="2" t="s">
        <v>13637</v>
      </c>
      <c r="J296">
        <v>29</v>
      </c>
      <c r="K296" s="2">
        <v>2011</v>
      </c>
      <c r="M296" s="2"/>
      <c r="O296" s="2"/>
      <c r="Q296" s="2"/>
      <c r="S296" s="2"/>
      <c r="T296" s="2"/>
    </row>
    <row r="297" spans="1:20" x14ac:dyDescent="0.25">
      <c r="A297" s="2" t="s">
        <v>759</v>
      </c>
      <c r="B297" s="1">
        <v>15</v>
      </c>
      <c r="C297" s="2" t="s">
        <v>13634</v>
      </c>
      <c r="D297">
        <v>7</v>
      </c>
      <c r="E297" s="2" t="s">
        <v>10384</v>
      </c>
      <c r="F297">
        <v>270107</v>
      </c>
      <c r="G297" s="2" t="s">
        <v>13522</v>
      </c>
      <c r="H297">
        <v>270107001</v>
      </c>
      <c r="I297" s="2" t="s">
        <v>13523</v>
      </c>
      <c r="J297">
        <v>17</v>
      </c>
      <c r="K297" s="2">
        <v>2011</v>
      </c>
      <c r="M297" s="2"/>
      <c r="O297" s="2"/>
      <c r="Q297" s="2"/>
      <c r="S297" s="2"/>
      <c r="T297" s="2"/>
    </row>
    <row r="298" spans="1:20" x14ac:dyDescent="0.25">
      <c r="A298" s="2" t="s">
        <v>759</v>
      </c>
      <c r="B298" s="1">
        <v>15</v>
      </c>
      <c r="C298" s="2" t="s">
        <v>13634</v>
      </c>
      <c r="D298">
        <v>7</v>
      </c>
      <c r="E298" s="2" t="s">
        <v>10384</v>
      </c>
      <c r="F298">
        <v>270107</v>
      </c>
      <c r="G298" s="2" t="s">
        <v>13522</v>
      </c>
      <c r="H298">
        <v>270107002</v>
      </c>
      <c r="I298" s="2" t="s">
        <v>13526</v>
      </c>
      <c r="J298">
        <v>0</v>
      </c>
      <c r="K298" s="2">
        <v>2011</v>
      </c>
      <c r="M298" s="2"/>
      <c r="O298" s="2"/>
      <c r="Q298" s="2"/>
      <c r="S298" s="2"/>
      <c r="T298" s="2"/>
    </row>
    <row r="299" spans="1:20" x14ac:dyDescent="0.25">
      <c r="A299" s="2" t="s">
        <v>759</v>
      </c>
      <c r="B299" s="1">
        <v>15</v>
      </c>
      <c r="C299" s="2" t="s">
        <v>13634</v>
      </c>
      <c r="D299">
        <v>7</v>
      </c>
      <c r="E299" s="2" t="s">
        <v>10384</v>
      </c>
      <c r="F299">
        <v>270107</v>
      </c>
      <c r="G299" s="2" t="s">
        <v>13522</v>
      </c>
      <c r="H299">
        <v>270107003</v>
      </c>
      <c r="I299" s="2" t="s">
        <v>10392</v>
      </c>
      <c r="J299">
        <v>0</v>
      </c>
      <c r="K299" s="2">
        <v>2011</v>
      </c>
      <c r="M299" s="2"/>
      <c r="O299" s="2"/>
      <c r="Q299" s="2"/>
      <c r="S299" s="2"/>
      <c r="T299" s="2"/>
    </row>
    <row r="300" spans="1:20" x14ac:dyDescent="0.25">
      <c r="A300" s="2" t="s">
        <v>759</v>
      </c>
      <c r="B300" s="1">
        <v>15</v>
      </c>
      <c r="C300" s="2" t="s">
        <v>13634</v>
      </c>
      <c r="D300">
        <v>7</v>
      </c>
      <c r="E300" s="2" t="s">
        <v>10384</v>
      </c>
      <c r="F300">
        <v>270107</v>
      </c>
      <c r="G300" s="2" t="s">
        <v>13522</v>
      </c>
      <c r="H300">
        <v>270107004</v>
      </c>
      <c r="I300" s="2" t="s">
        <v>13636</v>
      </c>
      <c r="J300">
        <v>0</v>
      </c>
      <c r="K300" s="2">
        <v>2011</v>
      </c>
      <c r="M300" s="2"/>
      <c r="O300" s="2"/>
      <c r="Q300" s="2"/>
      <c r="S300" s="2"/>
      <c r="T300" s="2"/>
    </row>
    <row r="301" spans="1:20" x14ac:dyDescent="0.25">
      <c r="A301" s="2" t="s">
        <v>759</v>
      </c>
      <c r="B301" s="1">
        <v>15</v>
      </c>
      <c r="C301" s="2" t="s">
        <v>13634</v>
      </c>
      <c r="D301">
        <v>7</v>
      </c>
      <c r="E301" s="2" t="s">
        <v>10384</v>
      </c>
      <c r="F301">
        <v>270107</v>
      </c>
      <c r="G301" s="2" t="s">
        <v>13522</v>
      </c>
      <c r="H301">
        <v>270107005</v>
      </c>
      <c r="I301" s="2" t="s">
        <v>13637</v>
      </c>
      <c r="J301">
        <v>119</v>
      </c>
      <c r="K301" s="2">
        <v>2011</v>
      </c>
      <c r="M301" s="2"/>
      <c r="O301" s="2"/>
      <c r="Q301" s="2"/>
      <c r="S301" s="2"/>
      <c r="T301" s="2"/>
    </row>
    <row r="302" spans="1:20" x14ac:dyDescent="0.25">
      <c r="A302" s="2" t="s">
        <v>795</v>
      </c>
      <c r="B302" s="1">
        <v>1</v>
      </c>
      <c r="C302" s="2" t="s">
        <v>13639</v>
      </c>
      <c r="D302">
        <v>16</v>
      </c>
      <c r="E302" s="2" t="s">
        <v>13668</v>
      </c>
      <c r="F302">
        <v>270107</v>
      </c>
      <c r="G302" s="2" t="s">
        <v>13522</v>
      </c>
      <c r="H302">
        <v>270107001</v>
      </c>
      <c r="I302" s="2" t="s">
        <v>13523</v>
      </c>
      <c r="K302" s="2">
        <v>2011</v>
      </c>
      <c r="M302" s="2"/>
      <c r="O302" s="2"/>
      <c r="Q302" s="2"/>
      <c r="S302" s="2"/>
      <c r="T302" s="2"/>
    </row>
    <row r="303" spans="1:20" x14ac:dyDescent="0.25">
      <c r="A303" s="2" t="s">
        <v>795</v>
      </c>
      <c r="B303" s="1">
        <v>1</v>
      </c>
      <c r="C303" s="2" t="s">
        <v>13639</v>
      </c>
      <c r="D303">
        <v>16</v>
      </c>
      <c r="E303" s="2" t="s">
        <v>13668</v>
      </c>
      <c r="F303">
        <v>270107</v>
      </c>
      <c r="G303" s="2" t="s">
        <v>13522</v>
      </c>
      <c r="H303">
        <v>270107002</v>
      </c>
      <c r="I303" s="2" t="s">
        <v>13526</v>
      </c>
      <c r="J303">
        <v>0</v>
      </c>
      <c r="K303" s="2">
        <v>2011</v>
      </c>
      <c r="M303" s="2"/>
      <c r="O303" s="2"/>
      <c r="Q303" s="2"/>
      <c r="S303" s="2"/>
      <c r="T303" s="2"/>
    </row>
    <row r="304" spans="1:20" x14ac:dyDescent="0.25">
      <c r="A304" s="2" t="s">
        <v>795</v>
      </c>
      <c r="B304" s="1">
        <v>1</v>
      </c>
      <c r="C304" s="2" t="s">
        <v>13639</v>
      </c>
      <c r="D304">
        <v>16</v>
      </c>
      <c r="E304" s="2" t="s">
        <v>13668</v>
      </c>
      <c r="F304">
        <v>270107</v>
      </c>
      <c r="G304" s="2" t="s">
        <v>13522</v>
      </c>
      <c r="H304">
        <v>270107003</v>
      </c>
      <c r="I304" s="2" t="s">
        <v>10392</v>
      </c>
      <c r="J304">
        <v>0</v>
      </c>
      <c r="K304" s="2">
        <v>2011</v>
      </c>
      <c r="M304" s="2"/>
      <c r="O304" s="2"/>
      <c r="Q304" s="2"/>
      <c r="S304" s="2"/>
      <c r="T304" s="2"/>
    </row>
    <row r="305" spans="1:20" x14ac:dyDescent="0.25">
      <c r="A305" s="2" t="s">
        <v>795</v>
      </c>
      <c r="B305" s="1">
        <v>1</v>
      </c>
      <c r="C305" s="2" t="s">
        <v>13639</v>
      </c>
      <c r="D305">
        <v>16</v>
      </c>
      <c r="E305" s="2" t="s">
        <v>13668</v>
      </c>
      <c r="F305">
        <v>270107</v>
      </c>
      <c r="G305" s="2" t="s">
        <v>13522</v>
      </c>
      <c r="H305">
        <v>270107004</v>
      </c>
      <c r="I305" s="2" t="s">
        <v>13636</v>
      </c>
      <c r="J305">
        <v>0</v>
      </c>
      <c r="K305" s="2">
        <v>2011</v>
      </c>
      <c r="M305" s="2"/>
      <c r="O305" s="2"/>
      <c r="Q305" s="2"/>
      <c r="S305" s="2"/>
      <c r="T305" s="2"/>
    </row>
    <row r="306" spans="1:20" x14ac:dyDescent="0.25">
      <c r="A306" s="2" t="s">
        <v>795</v>
      </c>
      <c r="B306" s="1">
        <v>1</v>
      </c>
      <c r="C306" s="2" t="s">
        <v>13639</v>
      </c>
      <c r="D306">
        <v>16</v>
      </c>
      <c r="E306" s="2" t="s">
        <v>13668</v>
      </c>
      <c r="F306">
        <v>270107</v>
      </c>
      <c r="G306" s="2" t="s">
        <v>13522</v>
      </c>
      <c r="H306">
        <v>270107005</v>
      </c>
      <c r="I306" s="2" t="s">
        <v>13637</v>
      </c>
      <c r="J306">
        <v>141</v>
      </c>
      <c r="K306" s="2">
        <v>2011</v>
      </c>
      <c r="M306" s="2"/>
      <c r="O306" s="2"/>
      <c r="Q306" s="2"/>
      <c r="S306" s="2"/>
      <c r="T306" s="2"/>
    </row>
    <row r="307" spans="1:20" x14ac:dyDescent="0.25">
      <c r="A307" s="2" t="s">
        <v>795</v>
      </c>
      <c r="B307" s="1">
        <v>1</v>
      </c>
      <c r="C307" s="2" t="s">
        <v>13639</v>
      </c>
      <c r="D307">
        <v>16</v>
      </c>
      <c r="E307" s="2" t="s">
        <v>10384</v>
      </c>
      <c r="F307">
        <v>270107</v>
      </c>
      <c r="G307" s="2" t="s">
        <v>13522</v>
      </c>
      <c r="H307">
        <v>270107001</v>
      </c>
      <c r="I307" s="2" t="s">
        <v>13523</v>
      </c>
      <c r="J307">
        <v>0</v>
      </c>
      <c r="K307" s="2">
        <v>2011</v>
      </c>
      <c r="M307" s="2"/>
      <c r="O307" s="2"/>
      <c r="Q307" s="2"/>
      <c r="S307" s="2"/>
      <c r="T307" s="2"/>
    </row>
    <row r="308" spans="1:20" x14ac:dyDescent="0.25">
      <c r="A308" s="2" t="s">
        <v>795</v>
      </c>
      <c r="B308" s="1">
        <v>1</v>
      </c>
      <c r="C308" s="2" t="s">
        <v>13639</v>
      </c>
      <c r="D308">
        <v>16</v>
      </c>
      <c r="E308" s="2" t="s">
        <v>10384</v>
      </c>
      <c r="F308">
        <v>270107</v>
      </c>
      <c r="G308" s="2" t="s">
        <v>13522</v>
      </c>
      <c r="H308">
        <v>270107002</v>
      </c>
      <c r="I308" s="2" t="s">
        <v>13526</v>
      </c>
      <c r="J308">
        <v>0</v>
      </c>
      <c r="K308" s="2">
        <v>2011</v>
      </c>
      <c r="M308" s="2"/>
      <c r="O308" s="2"/>
      <c r="Q308" s="2"/>
      <c r="S308" s="2"/>
      <c r="T308" s="2"/>
    </row>
    <row r="309" spans="1:20" x14ac:dyDescent="0.25">
      <c r="A309" s="2" t="s">
        <v>795</v>
      </c>
      <c r="B309" s="1">
        <v>1</v>
      </c>
      <c r="C309" s="2" t="s">
        <v>13639</v>
      </c>
      <c r="D309">
        <v>16</v>
      </c>
      <c r="E309" s="2" t="s">
        <v>10384</v>
      </c>
      <c r="F309">
        <v>270107</v>
      </c>
      <c r="G309" s="2" t="s">
        <v>13522</v>
      </c>
      <c r="H309">
        <v>270107003</v>
      </c>
      <c r="I309" s="2" t="s">
        <v>10392</v>
      </c>
      <c r="J309">
        <v>0</v>
      </c>
      <c r="K309" s="2">
        <v>2011</v>
      </c>
      <c r="M309" s="2"/>
      <c r="O309" s="2"/>
      <c r="Q309" s="2"/>
      <c r="S309" s="2"/>
      <c r="T309" s="2"/>
    </row>
    <row r="310" spans="1:20" x14ac:dyDescent="0.25">
      <c r="A310" s="2" t="s">
        <v>795</v>
      </c>
      <c r="B310" s="1">
        <v>1</v>
      </c>
      <c r="C310" s="2" t="s">
        <v>13639</v>
      </c>
      <c r="D310">
        <v>16</v>
      </c>
      <c r="E310" s="2" t="s">
        <v>10384</v>
      </c>
      <c r="F310">
        <v>270107</v>
      </c>
      <c r="G310" s="2" t="s">
        <v>13522</v>
      </c>
      <c r="H310">
        <v>270107004</v>
      </c>
      <c r="I310" s="2" t="s">
        <v>13636</v>
      </c>
      <c r="J310">
        <v>1</v>
      </c>
      <c r="K310" s="2">
        <v>2011</v>
      </c>
      <c r="M310" s="2"/>
      <c r="O310" s="2"/>
      <c r="Q310" s="2"/>
      <c r="S310" s="2"/>
      <c r="T310" s="2"/>
    </row>
    <row r="311" spans="1:20" x14ac:dyDescent="0.25">
      <c r="A311" s="2" t="s">
        <v>795</v>
      </c>
      <c r="B311" s="1">
        <v>1</v>
      </c>
      <c r="C311" s="2" t="s">
        <v>13639</v>
      </c>
      <c r="D311">
        <v>16</v>
      </c>
      <c r="E311" s="2" t="s">
        <v>10384</v>
      </c>
      <c r="F311">
        <v>270107</v>
      </c>
      <c r="G311" s="2" t="s">
        <v>13522</v>
      </c>
      <c r="H311">
        <v>270107005</v>
      </c>
      <c r="I311" s="2" t="s">
        <v>13637</v>
      </c>
      <c r="J311">
        <v>399</v>
      </c>
      <c r="K311" s="2">
        <v>2011</v>
      </c>
      <c r="M311" s="2"/>
      <c r="O311" s="2"/>
      <c r="Q311" s="2"/>
      <c r="S311" s="2"/>
      <c r="T311" s="2"/>
    </row>
    <row r="312" spans="1:20" x14ac:dyDescent="0.25">
      <c r="A312" s="2" t="s">
        <v>756</v>
      </c>
      <c r="B312" s="1">
        <v>2</v>
      </c>
      <c r="C312" s="2" t="s">
        <v>13640</v>
      </c>
      <c r="D312">
        <v>3</v>
      </c>
      <c r="E312" s="2" t="s">
        <v>13668</v>
      </c>
      <c r="F312">
        <v>270107</v>
      </c>
      <c r="G312" s="2" t="s">
        <v>13522</v>
      </c>
      <c r="H312">
        <v>270107001</v>
      </c>
      <c r="I312" s="2" t="s">
        <v>13523</v>
      </c>
      <c r="K312" s="2">
        <v>2011</v>
      </c>
      <c r="M312" s="2"/>
      <c r="O312" s="2"/>
      <c r="Q312" s="2"/>
      <c r="S312" s="2"/>
      <c r="T312" s="2"/>
    </row>
    <row r="313" spans="1:20" x14ac:dyDescent="0.25">
      <c r="A313" s="2" t="s">
        <v>756</v>
      </c>
      <c r="B313" s="1">
        <v>2</v>
      </c>
      <c r="C313" s="2" t="s">
        <v>13640</v>
      </c>
      <c r="D313">
        <v>3</v>
      </c>
      <c r="E313" s="2" t="s">
        <v>13668</v>
      </c>
      <c r="F313">
        <v>270107</v>
      </c>
      <c r="G313" s="2" t="s">
        <v>13522</v>
      </c>
      <c r="H313">
        <v>270107002</v>
      </c>
      <c r="I313" s="2" t="s">
        <v>13526</v>
      </c>
      <c r="J313">
        <v>1</v>
      </c>
      <c r="K313" s="2">
        <v>2011</v>
      </c>
      <c r="M313" s="2"/>
      <c r="O313" s="2"/>
      <c r="Q313" s="2"/>
      <c r="S313" s="2"/>
      <c r="T313" s="2"/>
    </row>
    <row r="314" spans="1:20" x14ac:dyDescent="0.25">
      <c r="A314" s="2" t="s">
        <v>756</v>
      </c>
      <c r="B314" s="1">
        <v>2</v>
      </c>
      <c r="C314" s="2" t="s">
        <v>13640</v>
      </c>
      <c r="D314">
        <v>3</v>
      </c>
      <c r="E314" s="2" t="s">
        <v>13668</v>
      </c>
      <c r="F314">
        <v>270107</v>
      </c>
      <c r="G314" s="2" t="s">
        <v>13522</v>
      </c>
      <c r="H314">
        <v>270107003</v>
      </c>
      <c r="I314" s="2" t="s">
        <v>10392</v>
      </c>
      <c r="J314">
        <v>0</v>
      </c>
      <c r="K314" s="2">
        <v>2011</v>
      </c>
      <c r="M314" s="2"/>
      <c r="O314" s="2"/>
      <c r="Q314" s="2"/>
      <c r="S314" s="2"/>
      <c r="T314" s="2"/>
    </row>
    <row r="315" spans="1:20" x14ac:dyDescent="0.25">
      <c r="A315" s="2" t="s">
        <v>756</v>
      </c>
      <c r="B315" s="1">
        <v>2</v>
      </c>
      <c r="C315" s="2" t="s">
        <v>13640</v>
      </c>
      <c r="D315">
        <v>3</v>
      </c>
      <c r="E315" s="2" t="s">
        <v>13668</v>
      </c>
      <c r="F315">
        <v>270107</v>
      </c>
      <c r="G315" s="2" t="s">
        <v>13522</v>
      </c>
      <c r="H315">
        <v>270107004</v>
      </c>
      <c r="I315" s="2" t="s">
        <v>13636</v>
      </c>
      <c r="J315">
        <v>19</v>
      </c>
      <c r="K315" s="2">
        <v>2011</v>
      </c>
      <c r="M315" s="2"/>
      <c r="O315" s="2"/>
      <c r="Q315" s="2"/>
      <c r="S315" s="2"/>
      <c r="T315" s="2"/>
    </row>
    <row r="316" spans="1:20" x14ac:dyDescent="0.25">
      <c r="A316" s="2" t="s">
        <v>756</v>
      </c>
      <c r="B316" s="1">
        <v>2</v>
      </c>
      <c r="C316" s="2" t="s">
        <v>13640</v>
      </c>
      <c r="D316">
        <v>3</v>
      </c>
      <c r="E316" s="2" t="s">
        <v>13668</v>
      </c>
      <c r="F316">
        <v>270107</v>
      </c>
      <c r="G316" s="2" t="s">
        <v>13522</v>
      </c>
      <c r="H316">
        <v>270107005</v>
      </c>
      <c r="I316" s="2" t="s">
        <v>13637</v>
      </c>
      <c r="J316">
        <v>575</v>
      </c>
      <c r="K316" s="2">
        <v>2011</v>
      </c>
      <c r="M316" s="2"/>
      <c r="O316" s="2"/>
      <c r="Q316" s="2"/>
      <c r="S316" s="2"/>
      <c r="T316" s="2"/>
    </row>
    <row r="317" spans="1:20" x14ac:dyDescent="0.25">
      <c r="A317" s="2" t="s">
        <v>756</v>
      </c>
      <c r="B317" s="1">
        <v>2</v>
      </c>
      <c r="C317" s="2" t="s">
        <v>13640</v>
      </c>
      <c r="D317">
        <v>3</v>
      </c>
      <c r="E317" s="2" t="s">
        <v>10384</v>
      </c>
      <c r="F317">
        <v>270107</v>
      </c>
      <c r="G317" s="2" t="s">
        <v>13522</v>
      </c>
      <c r="H317">
        <v>270107001</v>
      </c>
      <c r="I317" s="2" t="s">
        <v>13523</v>
      </c>
      <c r="J317">
        <v>0</v>
      </c>
      <c r="K317" s="2">
        <v>2011</v>
      </c>
      <c r="M317" s="2"/>
      <c r="O317" s="2"/>
      <c r="Q317" s="2"/>
      <c r="S317" s="2"/>
      <c r="T317" s="2"/>
    </row>
    <row r="318" spans="1:20" x14ac:dyDescent="0.25">
      <c r="A318" s="2" t="s">
        <v>756</v>
      </c>
      <c r="B318" s="1">
        <v>2</v>
      </c>
      <c r="C318" s="2" t="s">
        <v>13640</v>
      </c>
      <c r="D318">
        <v>3</v>
      </c>
      <c r="E318" s="2" t="s">
        <v>10384</v>
      </c>
      <c r="F318">
        <v>270107</v>
      </c>
      <c r="G318" s="2" t="s">
        <v>13522</v>
      </c>
      <c r="H318">
        <v>270107002</v>
      </c>
      <c r="I318" s="2" t="s">
        <v>13526</v>
      </c>
      <c r="J318">
        <v>0</v>
      </c>
      <c r="K318" s="2">
        <v>2011</v>
      </c>
      <c r="M318" s="2"/>
      <c r="O318" s="2"/>
      <c r="Q318" s="2"/>
      <c r="S318" s="2"/>
      <c r="T318" s="2"/>
    </row>
    <row r="319" spans="1:20" x14ac:dyDescent="0.25">
      <c r="A319" s="2" t="s">
        <v>756</v>
      </c>
      <c r="B319" s="1">
        <v>2</v>
      </c>
      <c r="C319" s="2" t="s">
        <v>13640</v>
      </c>
      <c r="D319">
        <v>3</v>
      </c>
      <c r="E319" s="2" t="s">
        <v>10384</v>
      </c>
      <c r="F319">
        <v>270107</v>
      </c>
      <c r="G319" s="2" t="s">
        <v>13522</v>
      </c>
      <c r="H319">
        <v>270107003</v>
      </c>
      <c r="I319" s="2" t="s">
        <v>10392</v>
      </c>
      <c r="J319">
        <v>0</v>
      </c>
      <c r="K319" s="2">
        <v>2011</v>
      </c>
      <c r="M319" s="2"/>
      <c r="O319" s="2"/>
      <c r="Q319" s="2"/>
      <c r="S319" s="2"/>
      <c r="T319" s="2"/>
    </row>
    <row r="320" spans="1:20" x14ac:dyDescent="0.25">
      <c r="A320" s="2" t="s">
        <v>756</v>
      </c>
      <c r="B320" s="1">
        <v>2</v>
      </c>
      <c r="C320" s="2" t="s">
        <v>13640</v>
      </c>
      <c r="D320">
        <v>3</v>
      </c>
      <c r="E320" s="2" t="s">
        <v>10384</v>
      </c>
      <c r="F320">
        <v>270107</v>
      </c>
      <c r="G320" s="2" t="s">
        <v>13522</v>
      </c>
      <c r="H320">
        <v>270107004</v>
      </c>
      <c r="I320" s="2" t="s">
        <v>13636</v>
      </c>
      <c r="J320">
        <v>33</v>
      </c>
      <c r="K320" s="2">
        <v>2011</v>
      </c>
      <c r="M320" s="2"/>
      <c r="O320" s="2"/>
      <c r="Q320" s="2"/>
      <c r="S320" s="2"/>
      <c r="T320" s="2"/>
    </row>
    <row r="321" spans="1:20" x14ac:dyDescent="0.25">
      <c r="A321" s="2" t="s">
        <v>756</v>
      </c>
      <c r="B321" s="1">
        <v>2</v>
      </c>
      <c r="C321" s="2" t="s">
        <v>13640</v>
      </c>
      <c r="D321">
        <v>3</v>
      </c>
      <c r="E321" s="2" t="s">
        <v>10384</v>
      </c>
      <c r="F321">
        <v>270107</v>
      </c>
      <c r="G321" s="2" t="s">
        <v>13522</v>
      </c>
      <c r="H321">
        <v>270107005</v>
      </c>
      <c r="I321" s="2" t="s">
        <v>13637</v>
      </c>
      <c r="J321">
        <v>1019</v>
      </c>
      <c r="K321" s="2">
        <v>2011</v>
      </c>
      <c r="M321" s="2"/>
      <c r="O321" s="2"/>
      <c r="Q321" s="2"/>
      <c r="S321" s="2"/>
      <c r="T321" s="2"/>
    </row>
    <row r="322" spans="1:20" x14ac:dyDescent="0.25">
      <c r="A322" s="2" t="s">
        <v>756</v>
      </c>
      <c r="B322" s="1">
        <v>2</v>
      </c>
      <c r="C322" s="2" t="s">
        <v>13640</v>
      </c>
      <c r="D322">
        <v>3</v>
      </c>
      <c r="E322" s="2" t="s">
        <v>13668</v>
      </c>
      <c r="F322">
        <v>270107</v>
      </c>
      <c r="G322" s="2" t="s">
        <v>13522</v>
      </c>
      <c r="H322">
        <v>270107001</v>
      </c>
      <c r="I322" s="2" t="s">
        <v>13523</v>
      </c>
      <c r="K322" s="2">
        <v>2011</v>
      </c>
      <c r="M322" s="2"/>
      <c r="O322" s="2"/>
      <c r="Q322" s="2"/>
      <c r="S322" s="2"/>
      <c r="T322" s="2"/>
    </row>
    <row r="323" spans="1:20" x14ac:dyDescent="0.25">
      <c r="A323" s="2" t="s">
        <v>756</v>
      </c>
      <c r="B323" s="1">
        <v>2</v>
      </c>
      <c r="C323" s="2" t="s">
        <v>13640</v>
      </c>
      <c r="D323">
        <v>3</v>
      </c>
      <c r="E323" s="2" t="s">
        <v>13668</v>
      </c>
      <c r="F323">
        <v>270107</v>
      </c>
      <c r="G323" s="2" t="s">
        <v>13522</v>
      </c>
      <c r="H323">
        <v>270107002</v>
      </c>
      <c r="I323" s="2" t="s">
        <v>13526</v>
      </c>
      <c r="J323">
        <v>0</v>
      </c>
      <c r="K323" s="2">
        <v>2011</v>
      </c>
      <c r="M323" s="2"/>
      <c r="O323" s="2"/>
      <c r="Q323" s="2"/>
      <c r="S323" s="2"/>
      <c r="T323" s="2"/>
    </row>
    <row r="324" spans="1:20" x14ac:dyDescent="0.25">
      <c r="A324" s="2" t="s">
        <v>756</v>
      </c>
      <c r="B324" s="1">
        <v>2</v>
      </c>
      <c r="C324" s="2" t="s">
        <v>13640</v>
      </c>
      <c r="D324">
        <v>3</v>
      </c>
      <c r="E324" s="2" t="s">
        <v>13668</v>
      </c>
      <c r="F324">
        <v>270107</v>
      </c>
      <c r="G324" s="2" t="s">
        <v>13522</v>
      </c>
      <c r="H324">
        <v>270107003</v>
      </c>
      <c r="I324" s="2" t="s">
        <v>10392</v>
      </c>
      <c r="J324">
        <v>0</v>
      </c>
      <c r="K324" s="2">
        <v>2011</v>
      </c>
      <c r="M324" s="2"/>
      <c r="O324" s="2"/>
      <c r="Q324" s="2"/>
      <c r="S324" s="2"/>
      <c r="T324" s="2"/>
    </row>
    <row r="325" spans="1:20" x14ac:dyDescent="0.25">
      <c r="A325" s="2" t="s">
        <v>756</v>
      </c>
      <c r="B325" s="1">
        <v>2</v>
      </c>
      <c r="C325" s="2" t="s">
        <v>13640</v>
      </c>
      <c r="D325">
        <v>3</v>
      </c>
      <c r="E325" s="2" t="s">
        <v>13668</v>
      </c>
      <c r="F325">
        <v>270107</v>
      </c>
      <c r="G325" s="2" t="s">
        <v>13522</v>
      </c>
      <c r="H325">
        <v>270107004</v>
      </c>
      <c r="I325" s="2" t="s">
        <v>13636</v>
      </c>
      <c r="J325">
        <v>0</v>
      </c>
      <c r="K325" s="2">
        <v>2011</v>
      </c>
      <c r="M325" s="2"/>
      <c r="O325" s="2"/>
      <c r="Q325" s="2"/>
      <c r="S325" s="2"/>
      <c r="T325" s="2"/>
    </row>
    <row r="326" spans="1:20" x14ac:dyDescent="0.25">
      <c r="A326" s="2" t="s">
        <v>756</v>
      </c>
      <c r="B326" s="1">
        <v>2</v>
      </c>
      <c r="C326" s="2" t="s">
        <v>13640</v>
      </c>
      <c r="D326">
        <v>3</v>
      </c>
      <c r="E326" s="2" t="s">
        <v>13668</v>
      </c>
      <c r="F326">
        <v>270107</v>
      </c>
      <c r="G326" s="2" t="s">
        <v>13522</v>
      </c>
      <c r="H326">
        <v>270107005</v>
      </c>
      <c r="I326" s="2" t="s">
        <v>13637</v>
      </c>
      <c r="J326">
        <v>285</v>
      </c>
      <c r="K326" s="2">
        <v>2011</v>
      </c>
      <c r="M326" s="2"/>
      <c r="O326" s="2"/>
      <c r="Q326" s="2"/>
      <c r="S326" s="2"/>
      <c r="T326" s="2"/>
    </row>
    <row r="327" spans="1:20" x14ac:dyDescent="0.25">
      <c r="A327" s="2" t="s">
        <v>756</v>
      </c>
      <c r="B327" s="1">
        <v>2</v>
      </c>
      <c r="C327" s="2" t="s">
        <v>13640</v>
      </c>
      <c r="D327">
        <v>3</v>
      </c>
      <c r="E327" s="2" t="s">
        <v>10384</v>
      </c>
      <c r="F327">
        <v>270107</v>
      </c>
      <c r="G327" s="2" t="s">
        <v>13522</v>
      </c>
      <c r="H327">
        <v>270107001</v>
      </c>
      <c r="I327" s="2" t="s">
        <v>13523</v>
      </c>
      <c r="J327">
        <v>0</v>
      </c>
      <c r="K327" s="2">
        <v>2011</v>
      </c>
      <c r="M327" s="2"/>
      <c r="O327" s="2"/>
      <c r="Q327" s="2"/>
      <c r="S327" s="2"/>
      <c r="T327" s="2"/>
    </row>
    <row r="328" spans="1:20" x14ac:dyDescent="0.25">
      <c r="A328" s="2" t="s">
        <v>756</v>
      </c>
      <c r="B328" s="1">
        <v>2</v>
      </c>
      <c r="C328" s="2" t="s">
        <v>13640</v>
      </c>
      <c r="D328">
        <v>3</v>
      </c>
      <c r="E328" s="2" t="s">
        <v>10384</v>
      </c>
      <c r="F328">
        <v>270107</v>
      </c>
      <c r="G328" s="2" t="s">
        <v>13522</v>
      </c>
      <c r="H328">
        <v>270107002</v>
      </c>
      <c r="I328" s="2" t="s">
        <v>13526</v>
      </c>
      <c r="J328">
        <v>0</v>
      </c>
      <c r="K328" s="2">
        <v>2011</v>
      </c>
      <c r="M328" s="2"/>
      <c r="O328" s="2"/>
      <c r="Q328" s="2"/>
      <c r="S328" s="2"/>
      <c r="T328" s="2"/>
    </row>
    <row r="329" spans="1:20" x14ac:dyDescent="0.25">
      <c r="A329" s="2" t="s">
        <v>756</v>
      </c>
      <c r="B329" s="1">
        <v>2</v>
      </c>
      <c r="C329" s="2" t="s">
        <v>13640</v>
      </c>
      <c r="D329">
        <v>3</v>
      </c>
      <c r="E329" s="2" t="s">
        <v>10384</v>
      </c>
      <c r="F329">
        <v>270107</v>
      </c>
      <c r="G329" s="2" t="s">
        <v>13522</v>
      </c>
      <c r="H329">
        <v>270107003</v>
      </c>
      <c r="I329" s="2" t="s">
        <v>10392</v>
      </c>
      <c r="J329">
        <v>0</v>
      </c>
      <c r="K329" s="2">
        <v>2011</v>
      </c>
      <c r="M329" s="2"/>
      <c r="O329" s="2"/>
      <c r="Q329" s="2"/>
      <c r="S329" s="2"/>
      <c r="T329" s="2"/>
    </row>
    <row r="330" spans="1:20" x14ac:dyDescent="0.25">
      <c r="A330" s="2" t="s">
        <v>756</v>
      </c>
      <c r="B330" s="1">
        <v>2</v>
      </c>
      <c r="C330" s="2" t="s">
        <v>13640</v>
      </c>
      <c r="D330">
        <v>3</v>
      </c>
      <c r="E330" s="2" t="s">
        <v>10384</v>
      </c>
      <c r="F330">
        <v>270107</v>
      </c>
      <c r="G330" s="2" t="s">
        <v>13522</v>
      </c>
      <c r="H330">
        <v>270107004</v>
      </c>
      <c r="I330" s="2" t="s">
        <v>13636</v>
      </c>
      <c r="J330">
        <v>4</v>
      </c>
      <c r="K330" s="2">
        <v>2011</v>
      </c>
      <c r="M330" s="2"/>
      <c r="O330" s="2"/>
      <c r="Q330" s="2"/>
      <c r="S330" s="2"/>
      <c r="T330" s="2"/>
    </row>
    <row r="331" spans="1:20" x14ac:dyDescent="0.25">
      <c r="A331" s="2" t="s">
        <v>756</v>
      </c>
      <c r="B331" s="1">
        <v>2</v>
      </c>
      <c r="C331" s="2" t="s">
        <v>13640</v>
      </c>
      <c r="D331">
        <v>3</v>
      </c>
      <c r="E331" s="2" t="s">
        <v>10384</v>
      </c>
      <c r="F331">
        <v>270107</v>
      </c>
      <c r="G331" s="2" t="s">
        <v>13522</v>
      </c>
      <c r="H331">
        <v>270107005</v>
      </c>
      <c r="I331" s="2" t="s">
        <v>13637</v>
      </c>
      <c r="J331">
        <v>439</v>
      </c>
      <c r="K331" s="2">
        <v>2011</v>
      </c>
      <c r="M331" s="2"/>
      <c r="O331" s="2"/>
      <c r="Q331" s="2"/>
      <c r="S331" s="2"/>
      <c r="T331" s="2"/>
    </row>
    <row r="332" spans="1:20" x14ac:dyDescent="0.25">
      <c r="A332" s="2" t="s">
        <v>756</v>
      </c>
      <c r="B332" s="1">
        <v>2</v>
      </c>
      <c r="C332" s="2" t="s">
        <v>13641</v>
      </c>
      <c r="D332">
        <v>8</v>
      </c>
      <c r="E332" s="2" t="s">
        <v>13668</v>
      </c>
      <c r="F332">
        <v>270107</v>
      </c>
      <c r="G332" s="2" t="s">
        <v>13522</v>
      </c>
      <c r="H332">
        <v>270107001</v>
      </c>
      <c r="I332" s="2" t="s">
        <v>13523</v>
      </c>
      <c r="K332" s="2">
        <v>2011</v>
      </c>
      <c r="M332" s="2"/>
      <c r="O332" s="2"/>
      <c r="Q332" s="2"/>
      <c r="S332" s="2"/>
      <c r="T332" s="2"/>
    </row>
    <row r="333" spans="1:20" x14ac:dyDescent="0.25">
      <c r="A333" s="2" t="s">
        <v>756</v>
      </c>
      <c r="B333" s="1">
        <v>2</v>
      </c>
      <c r="C333" s="2" t="s">
        <v>13641</v>
      </c>
      <c r="D333">
        <v>8</v>
      </c>
      <c r="E333" s="2" t="s">
        <v>13668</v>
      </c>
      <c r="F333">
        <v>270107</v>
      </c>
      <c r="G333" s="2" t="s">
        <v>13522</v>
      </c>
      <c r="H333">
        <v>270107002</v>
      </c>
      <c r="I333" s="2" t="s">
        <v>13526</v>
      </c>
      <c r="J333">
        <v>0</v>
      </c>
      <c r="K333" s="2">
        <v>2011</v>
      </c>
      <c r="M333" s="2"/>
      <c r="O333" s="2"/>
      <c r="Q333" s="2"/>
      <c r="S333" s="2"/>
      <c r="T333" s="2"/>
    </row>
    <row r="334" spans="1:20" x14ac:dyDescent="0.25">
      <c r="A334" s="2" t="s">
        <v>756</v>
      </c>
      <c r="B334" s="1">
        <v>2</v>
      </c>
      <c r="C334" s="2" t="s">
        <v>13641</v>
      </c>
      <c r="D334">
        <v>8</v>
      </c>
      <c r="E334" s="2" t="s">
        <v>13668</v>
      </c>
      <c r="F334">
        <v>270107</v>
      </c>
      <c r="G334" s="2" t="s">
        <v>13522</v>
      </c>
      <c r="H334">
        <v>270107003</v>
      </c>
      <c r="I334" s="2" t="s">
        <v>10392</v>
      </c>
      <c r="J334">
        <v>0</v>
      </c>
      <c r="K334" s="2">
        <v>2011</v>
      </c>
      <c r="M334" s="2"/>
      <c r="O334" s="2"/>
      <c r="Q334" s="2"/>
      <c r="S334" s="2"/>
      <c r="T334" s="2"/>
    </row>
    <row r="335" spans="1:20" x14ac:dyDescent="0.25">
      <c r="A335" s="2" t="s">
        <v>756</v>
      </c>
      <c r="B335" s="1">
        <v>2</v>
      </c>
      <c r="C335" s="2" t="s">
        <v>13641</v>
      </c>
      <c r="D335">
        <v>8</v>
      </c>
      <c r="E335" s="2" t="s">
        <v>13668</v>
      </c>
      <c r="F335">
        <v>270107</v>
      </c>
      <c r="G335" s="2" t="s">
        <v>13522</v>
      </c>
      <c r="H335">
        <v>270107004</v>
      </c>
      <c r="I335" s="2" t="s">
        <v>13636</v>
      </c>
      <c r="J335">
        <v>0</v>
      </c>
      <c r="K335" s="2">
        <v>2011</v>
      </c>
      <c r="M335" s="2"/>
      <c r="O335" s="2"/>
      <c r="Q335" s="2"/>
      <c r="S335" s="2"/>
      <c r="T335" s="2"/>
    </row>
    <row r="336" spans="1:20" x14ac:dyDescent="0.25">
      <c r="A336" s="2" t="s">
        <v>756</v>
      </c>
      <c r="B336" s="1">
        <v>2</v>
      </c>
      <c r="C336" s="2" t="s">
        <v>13641</v>
      </c>
      <c r="D336">
        <v>8</v>
      </c>
      <c r="E336" s="2" t="s">
        <v>13668</v>
      </c>
      <c r="F336">
        <v>270107</v>
      </c>
      <c r="G336" s="2" t="s">
        <v>13522</v>
      </c>
      <c r="H336">
        <v>270107005</v>
      </c>
      <c r="I336" s="2" t="s">
        <v>13637</v>
      </c>
      <c r="J336">
        <v>285</v>
      </c>
      <c r="K336" s="2">
        <v>2011</v>
      </c>
      <c r="M336" s="2"/>
      <c r="O336" s="2"/>
      <c r="Q336" s="2"/>
      <c r="S336" s="2"/>
      <c r="T336" s="2"/>
    </row>
    <row r="337" spans="1:20" x14ac:dyDescent="0.25">
      <c r="A337" s="2" t="s">
        <v>756</v>
      </c>
      <c r="B337" s="1">
        <v>2</v>
      </c>
      <c r="C337" s="2" t="s">
        <v>13641</v>
      </c>
      <c r="D337">
        <v>8</v>
      </c>
      <c r="E337" s="2" t="s">
        <v>10384</v>
      </c>
      <c r="F337">
        <v>270107</v>
      </c>
      <c r="G337" s="2" t="s">
        <v>13522</v>
      </c>
      <c r="H337">
        <v>270107001</v>
      </c>
      <c r="I337" s="2" t="s">
        <v>13523</v>
      </c>
      <c r="J337">
        <v>0</v>
      </c>
      <c r="K337" s="2">
        <v>2011</v>
      </c>
      <c r="M337" s="2"/>
      <c r="O337" s="2"/>
      <c r="Q337" s="2"/>
      <c r="S337" s="2"/>
      <c r="T337" s="2"/>
    </row>
    <row r="338" spans="1:20" x14ac:dyDescent="0.25">
      <c r="A338" s="2" t="s">
        <v>756</v>
      </c>
      <c r="B338" s="1">
        <v>2</v>
      </c>
      <c r="C338" s="2" t="s">
        <v>13641</v>
      </c>
      <c r="D338">
        <v>8</v>
      </c>
      <c r="E338" s="2" t="s">
        <v>10384</v>
      </c>
      <c r="F338">
        <v>270107</v>
      </c>
      <c r="G338" s="2" t="s">
        <v>13522</v>
      </c>
      <c r="H338">
        <v>270107002</v>
      </c>
      <c r="I338" s="2" t="s">
        <v>13526</v>
      </c>
      <c r="J338">
        <v>0</v>
      </c>
      <c r="K338" s="2">
        <v>2011</v>
      </c>
      <c r="M338" s="2"/>
      <c r="O338" s="2"/>
      <c r="Q338" s="2"/>
      <c r="S338" s="2"/>
      <c r="T338" s="2"/>
    </row>
    <row r="339" spans="1:20" x14ac:dyDescent="0.25">
      <c r="A339" s="2" t="s">
        <v>756</v>
      </c>
      <c r="B339" s="1">
        <v>2</v>
      </c>
      <c r="C339" s="2" t="s">
        <v>13641</v>
      </c>
      <c r="D339">
        <v>8</v>
      </c>
      <c r="E339" s="2" t="s">
        <v>10384</v>
      </c>
      <c r="F339">
        <v>270107</v>
      </c>
      <c r="G339" s="2" t="s">
        <v>13522</v>
      </c>
      <c r="H339">
        <v>270107003</v>
      </c>
      <c r="I339" s="2" t="s">
        <v>10392</v>
      </c>
      <c r="J339">
        <v>0</v>
      </c>
      <c r="K339" s="2">
        <v>2011</v>
      </c>
      <c r="M339" s="2"/>
      <c r="O339" s="2"/>
      <c r="Q339" s="2"/>
      <c r="S339" s="2"/>
      <c r="T339" s="2"/>
    </row>
    <row r="340" spans="1:20" x14ac:dyDescent="0.25">
      <c r="A340" s="2" t="s">
        <v>756</v>
      </c>
      <c r="B340" s="1">
        <v>2</v>
      </c>
      <c r="C340" s="2" t="s">
        <v>13641</v>
      </c>
      <c r="D340">
        <v>8</v>
      </c>
      <c r="E340" s="2" t="s">
        <v>10384</v>
      </c>
      <c r="F340">
        <v>270107</v>
      </c>
      <c r="G340" s="2" t="s">
        <v>13522</v>
      </c>
      <c r="H340">
        <v>270107004</v>
      </c>
      <c r="I340" s="2" t="s">
        <v>13636</v>
      </c>
      <c r="J340">
        <v>4</v>
      </c>
      <c r="K340" s="2">
        <v>2011</v>
      </c>
      <c r="M340" s="2"/>
      <c r="O340" s="2"/>
      <c r="Q340" s="2"/>
      <c r="S340" s="2"/>
      <c r="T340" s="2"/>
    </row>
    <row r="341" spans="1:20" x14ac:dyDescent="0.25">
      <c r="A341" s="2" t="s">
        <v>756</v>
      </c>
      <c r="B341" s="1">
        <v>2</v>
      </c>
      <c r="C341" s="2" t="s">
        <v>13641</v>
      </c>
      <c r="D341">
        <v>8</v>
      </c>
      <c r="E341" s="2" t="s">
        <v>10384</v>
      </c>
      <c r="F341">
        <v>270107</v>
      </c>
      <c r="G341" s="2" t="s">
        <v>13522</v>
      </c>
      <c r="H341">
        <v>270107005</v>
      </c>
      <c r="I341" s="2" t="s">
        <v>13637</v>
      </c>
      <c r="J341">
        <v>439</v>
      </c>
      <c r="K341" s="2">
        <v>2011</v>
      </c>
      <c r="M341" s="2"/>
      <c r="O341" s="2"/>
      <c r="Q341" s="2"/>
      <c r="S341" s="2"/>
      <c r="T341" s="2"/>
    </row>
    <row r="342" spans="1:20" x14ac:dyDescent="0.25">
      <c r="A342" s="2" t="s">
        <v>771</v>
      </c>
      <c r="B342" s="1">
        <v>4</v>
      </c>
      <c r="C342" s="2" t="s">
        <v>13642</v>
      </c>
      <c r="D342">
        <v>12</v>
      </c>
      <c r="E342" s="2" t="s">
        <v>13668</v>
      </c>
      <c r="F342">
        <v>270107</v>
      </c>
      <c r="G342" s="2" t="s">
        <v>13522</v>
      </c>
      <c r="H342">
        <v>270107001</v>
      </c>
      <c r="I342" s="2" t="s">
        <v>13523</v>
      </c>
      <c r="K342" s="2">
        <v>2011</v>
      </c>
      <c r="M342" s="2"/>
      <c r="O342" s="2"/>
      <c r="Q342" s="2"/>
      <c r="S342" s="2"/>
      <c r="T342" s="2"/>
    </row>
    <row r="343" spans="1:20" x14ac:dyDescent="0.25">
      <c r="A343" s="2" t="s">
        <v>771</v>
      </c>
      <c r="B343" s="1">
        <v>4</v>
      </c>
      <c r="C343" s="2" t="s">
        <v>13642</v>
      </c>
      <c r="D343">
        <v>12</v>
      </c>
      <c r="E343" s="2" t="s">
        <v>13668</v>
      </c>
      <c r="F343">
        <v>270107</v>
      </c>
      <c r="G343" s="2" t="s">
        <v>13522</v>
      </c>
      <c r="H343">
        <v>270107002</v>
      </c>
      <c r="I343" s="2" t="s">
        <v>13526</v>
      </c>
      <c r="J343">
        <v>1</v>
      </c>
      <c r="K343" s="2">
        <v>2011</v>
      </c>
      <c r="M343" s="2"/>
      <c r="O343" s="2"/>
      <c r="Q343" s="2"/>
      <c r="S343" s="2"/>
      <c r="T343" s="2"/>
    </row>
    <row r="344" spans="1:20" x14ac:dyDescent="0.25">
      <c r="A344" s="2" t="s">
        <v>771</v>
      </c>
      <c r="B344" s="1">
        <v>4</v>
      </c>
      <c r="C344" s="2" t="s">
        <v>13642</v>
      </c>
      <c r="D344">
        <v>12</v>
      </c>
      <c r="E344" s="2" t="s">
        <v>13668</v>
      </c>
      <c r="F344">
        <v>270107</v>
      </c>
      <c r="G344" s="2" t="s">
        <v>13522</v>
      </c>
      <c r="H344">
        <v>270107003</v>
      </c>
      <c r="I344" s="2" t="s">
        <v>10392</v>
      </c>
      <c r="J344">
        <v>1</v>
      </c>
      <c r="K344" s="2">
        <v>2011</v>
      </c>
      <c r="M344" s="2"/>
      <c r="O344" s="2"/>
      <c r="Q344" s="2"/>
      <c r="S344" s="2"/>
      <c r="T344" s="2"/>
    </row>
    <row r="345" spans="1:20" x14ac:dyDescent="0.25">
      <c r="A345" s="2" t="s">
        <v>771</v>
      </c>
      <c r="B345" s="1">
        <v>4</v>
      </c>
      <c r="C345" s="2" t="s">
        <v>13642</v>
      </c>
      <c r="D345">
        <v>12</v>
      </c>
      <c r="E345" s="2" t="s">
        <v>13668</v>
      </c>
      <c r="F345">
        <v>270107</v>
      </c>
      <c r="G345" s="2" t="s">
        <v>13522</v>
      </c>
      <c r="H345">
        <v>270107004</v>
      </c>
      <c r="I345" s="2" t="s">
        <v>13636</v>
      </c>
      <c r="J345">
        <v>12</v>
      </c>
      <c r="K345" s="2">
        <v>2011</v>
      </c>
      <c r="M345" s="2"/>
      <c r="O345" s="2"/>
      <c r="Q345" s="2"/>
      <c r="S345" s="2"/>
      <c r="T345" s="2"/>
    </row>
    <row r="346" spans="1:20" x14ac:dyDescent="0.25">
      <c r="A346" s="2" t="s">
        <v>771</v>
      </c>
      <c r="B346" s="1">
        <v>4</v>
      </c>
      <c r="C346" s="2" t="s">
        <v>13642</v>
      </c>
      <c r="D346">
        <v>12</v>
      </c>
      <c r="E346" s="2" t="s">
        <v>13668</v>
      </c>
      <c r="F346">
        <v>270107</v>
      </c>
      <c r="G346" s="2" t="s">
        <v>13522</v>
      </c>
      <c r="H346">
        <v>270107005</v>
      </c>
      <c r="I346" s="2" t="s">
        <v>13637</v>
      </c>
      <c r="J346">
        <v>333</v>
      </c>
      <c r="K346" s="2">
        <v>2011</v>
      </c>
      <c r="M346" s="2"/>
      <c r="O346" s="2"/>
      <c r="Q346" s="2"/>
      <c r="S346" s="2"/>
      <c r="T346" s="2"/>
    </row>
    <row r="347" spans="1:20" x14ac:dyDescent="0.25">
      <c r="A347" s="2" t="s">
        <v>771</v>
      </c>
      <c r="B347" s="1">
        <v>4</v>
      </c>
      <c r="C347" s="2" t="s">
        <v>13642</v>
      </c>
      <c r="D347">
        <v>12</v>
      </c>
      <c r="E347" s="2" t="s">
        <v>10384</v>
      </c>
      <c r="F347">
        <v>270107</v>
      </c>
      <c r="G347" s="2" t="s">
        <v>13522</v>
      </c>
      <c r="H347">
        <v>270107001</v>
      </c>
      <c r="I347" s="2" t="s">
        <v>13523</v>
      </c>
      <c r="J347">
        <v>22</v>
      </c>
      <c r="K347" s="2">
        <v>2011</v>
      </c>
      <c r="M347" s="2"/>
      <c r="O347" s="2"/>
      <c r="Q347" s="2"/>
      <c r="S347" s="2"/>
      <c r="T347" s="2"/>
    </row>
    <row r="348" spans="1:20" x14ac:dyDescent="0.25">
      <c r="A348" s="2" t="s">
        <v>771</v>
      </c>
      <c r="B348" s="1">
        <v>4</v>
      </c>
      <c r="C348" s="2" t="s">
        <v>13642</v>
      </c>
      <c r="D348">
        <v>12</v>
      </c>
      <c r="E348" s="2" t="s">
        <v>10384</v>
      </c>
      <c r="F348">
        <v>270107</v>
      </c>
      <c r="G348" s="2" t="s">
        <v>13522</v>
      </c>
      <c r="H348">
        <v>270107002</v>
      </c>
      <c r="I348" s="2" t="s">
        <v>13526</v>
      </c>
      <c r="J348">
        <v>13</v>
      </c>
      <c r="K348" s="2">
        <v>2011</v>
      </c>
      <c r="M348" s="2"/>
      <c r="O348" s="2"/>
      <c r="Q348" s="2"/>
      <c r="S348" s="2"/>
      <c r="T348" s="2"/>
    </row>
    <row r="349" spans="1:20" x14ac:dyDescent="0.25">
      <c r="A349" s="2" t="s">
        <v>771</v>
      </c>
      <c r="B349" s="1">
        <v>4</v>
      </c>
      <c r="C349" s="2" t="s">
        <v>13642</v>
      </c>
      <c r="D349">
        <v>12</v>
      </c>
      <c r="E349" s="2" t="s">
        <v>10384</v>
      </c>
      <c r="F349">
        <v>270107</v>
      </c>
      <c r="G349" s="2" t="s">
        <v>13522</v>
      </c>
      <c r="H349">
        <v>270107003</v>
      </c>
      <c r="I349" s="2" t="s">
        <v>10392</v>
      </c>
      <c r="J349">
        <v>1</v>
      </c>
      <c r="K349" s="2">
        <v>2011</v>
      </c>
      <c r="M349" s="2"/>
      <c r="O349" s="2"/>
      <c r="Q349" s="2"/>
      <c r="S349" s="2"/>
      <c r="T349" s="2"/>
    </row>
    <row r="350" spans="1:20" x14ac:dyDescent="0.25">
      <c r="A350" s="2" t="s">
        <v>771</v>
      </c>
      <c r="B350" s="1">
        <v>4</v>
      </c>
      <c r="C350" s="2" t="s">
        <v>13642</v>
      </c>
      <c r="D350">
        <v>12</v>
      </c>
      <c r="E350" s="2" t="s">
        <v>10384</v>
      </c>
      <c r="F350">
        <v>270107</v>
      </c>
      <c r="G350" s="2" t="s">
        <v>13522</v>
      </c>
      <c r="H350">
        <v>270107004</v>
      </c>
      <c r="I350" s="2" t="s">
        <v>13636</v>
      </c>
      <c r="J350">
        <v>26</v>
      </c>
      <c r="K350" s="2">
        <v>2011</v>
      </c>
      <c r="M350" s="2"/>
      <c r="O350" s="2"/>
      <c r="Q350" s="2"/>
      <c r="S350" s="2"/>
      <c r="T350" s="2"/>
    </row>
    <row r="351" spans="1:20" x14ac:dyDescent="0.25">
      <c r="A351" s="2" t="s">
        <v>771</v>
      </c>
      <c r="B351" s="1">
        <v>4</v>
      </c>
      <c r="C351" s="2" t="s">
        <v>13642</v>
      </c>
      <c r="D351">
        <v>12</v>
      </c>
      <c r="E351" s="2" t="s">
        <v>10384</v>
      </c>
      <c r="F351">
        <v>270107</v>
      </c>
      <c r="G351" s="2" t="s">
        <v>13522</v>
      </c>
      <c r="H351">
        <v>270107005</v>
      </c>
      <c r="I351" s="2" t="s">
        <v>13637</v>
      </c>
      <c r="J351">
        <v>383</v>
      </c>
      <c r="K351" s="2">
        <v>2011</v>
      </c>
      <c r="M351" s="2"/>
      <c r="O351" s="2"/>
      <c r="Q351" s="2"/>
      <c r="S351" s="2"/>
      <c r="T351" s="2"/>
    </row>
    <row r="352" spans="1:20" x14ac:dyDescent="0.25">
      <c r="A352" s="2" t="s">
        <v>798</v>
      </c>
      <c r="B352" s="1">
        <v>5</v>
      </c>
      <c r="C352" s="2" t="s">
        <v>13643</v>
      </c>
      <c r="D352">
        <v>28</v>
      </c>
      <c r="E352" s="2" t="s">
        <v>13668</v>
      </c>
      <c r="F352">
        <v>270107</v>
      </c>
      <c r="G352" s="2" t="s">
        <v>13522</v>
      </c>
      <c r="H352">
        <v>270107001</v>
      </c>
      <c r="I352" s="2" t="s">
        <v>13523</v>
      </c>
      <c r="K352" s="2">
        <v>2011</v>
      </c>
      <c r="M352" s="2"/>
      <c r="O352" s="2"/>
      <c r="Q352" s="2"/>
      <c r="S352" s="2"/>
      <c r="T352" s="2"/>
    </row>
    <row r="353" spans="1:20" x14ac:dyDescent="0.25">
      <c r="A353" s="2" t="s">
        <v>798</v>
      </c>
      <c r="B353" s="1">
        <v>5</v>
      </c>
      <c r="C353" s="2" t="s">
        <v>13643</v>
      </c>
      <c r="D353">
        <v>28</v>
      </c>
      <c r="E353" s="2" t="s">
        <v>13668</v>
      </c>
      <c r="F353">
        <v>270107</v>
      </c>
      <c r="G353" s="2" t="s">
        <v>13522</v>
      </c>
      <c r="H353">
        <v>270107002</v>
      </c>
      <c r="I353" s="2" t="s">
        <v>13526</v>
      </c>
      <c r="J353">
        <v>0</v>
      </c>
      <c r="K353" s="2">
        <v>2011</v>
      </c>
      <c r="M353" s="2"/>
      <c r="O353" s="2"/>
      <c r="Q353" s="2"/>
      <c r="S353" s="2"/>
      <c r="T353" s="2"/>
    </row>
    <row r="354" spans="1:20" x14ac:dyDescent="0.25">
      <c r="A354" s="2" t="s">
        <v>798</v>
      </c>
      <c r="B354" s="1">
        <v>5</v>
      </c>
      <c r="C354" s="2" t="s">
        <v>13643</v>
      </c>
      <c r="D354">
        <v>28</v>
      </c>
      <c r="E354" s="2" t="s">
        <v>13668</v>
      </c>
      <c r="F354">
        <v>270107</v>
      </c>
      <c r="G354" s="2" t="s">
        <v>13522</v>
      </c>
      <c r="H354">
        <v>270107003</v>
      </c>
      <c r="I354" s="2" t="s">
        <v>10392</v>
      </c>
      <c r="J354">
        <v>0</v>
      </c>
      <c r="K354" s="2">
        <v>2011</v>
      </c>
      <c r="M354" s="2"/>
      <c r="O354" s="2"/>
      <c r="Q354" s="2"/>
      <c r="S354" s="2"/>
      <c r="T354" s="2"/>
    </row>
    <row r="355" spans="1:20" x14ac:dyDescent="0.25">
      <c r="A355" s="2" t="s">
        <v>798</v>
      </c>
      <c r="B355" s="1">
        <v>5</v>
      </c>
      <c r="C355" s="2" t="s">
        <v>13643</v>
      </c>
      <c r="D355">
        <v>28</v>
      </c>
      <c r="E355" s="2" t="s">
        <v>13668</v>
      </c>
      <c r="F355">
        <v>270107</v>
      </c>
      <c r="G355" s="2" t="s">
        <v>13522</v>
      </c>
      <c r="H355">
        <v>270107004</v>
      </c>
      <c r="I355" s="2" t="s">
        <v>13636</v>
      </c>
      <c r="J355">
        <v>4</v>
      </c>
      <c r="K355" s="2">
        <v>2011</v>
      </c>
      <c r="M355" s="2"/>
      <c r="O355" s="2"/>
      <c r="Q355" s="2"/>
      <c r="S355" s="2"/>
      <c r="T355" s="2"/>
    </row>
    <row r="356" spans="1:20" x14ac:dyDescent="0.25">
      <c r="A356" s="2" t="s">
        <v>798</v>
      </c>
      <c r="B356" s="1">
        <v>5</v>
      </c>
      <c r="C356" s="2" t="s">
        <v>13643</v>
      </c>
      <c r="D356">
        <v>28</v>
      </c>
      <c r="E356" s="2" t="s">
        <v>13668</v>
      </c>
      <c r="F356">
        <v>270107</v>
      </c>
      <c r="G356" s="2" t="s">
        <v>13522</v>
      </c>
      <c r="H356">
        <v>270107005</v>
      </c>
      <c r="I356" s="2" t="s">
        <v>13637</v>
      </c>
      <c r="J356">
        <v>286</v>
      </c>
      <c r="K356" s="2">
        <v>2011</v>
      </c>
      <c r="M356" s="2"/>
      <c r="O356" s="2"/>
      <c r="Q356" s="2"/>
      <c r="S356" s="2"/>
      <c r="T356" s="2"/>
    </row>
    <row r="357" spans="1:20" x14ac:dyDescent="0.25">
      <c r="A357" s="2" t="s">
        <v>798</v>
      </c>
      <c r="B357" s="1">
        <v>5</v>
      </c>
      <c r="C357" s="2" t="s">
        <v>13643</v>
      </c>
      <c r="D357">
        <v>28</v>
      </c>
      <c r="E357" s="2" t="s">
        <v>10384</v>
      </c>
      <c r="F357">
        <v>270107</v>
      </c>
      <c r="G357" s="2" t="s">
        <v>13522</v>
      </c>
      <c r="H357">
        <v>270107001</v>
      </c>
      <c r="I357" s="2" t="s">
        <v>13523</v>
      </c>
      <c r="J357">
        <v>23</v>
      </c>
      <c r="K357" s="2">
        <v>2011</v>
      </c>
      <c r="M357" s="2"/>
      <c r="O357" s="2"/>
      <c r="Q357" s="2"/>
      <c r="S357" s="2"/>
      <c r="T357" s="2"/>
    </row>
    <row r="358" spans="1:20" x14ac:dyDescent="0.25">
      <c r="A358" s="2" t="s">
        <v>798</v>
      </c>
      <c r="B358" s="1">
        <v>5</v>
      </c>
      <c r="C358" s="2" t="s">
        <v>13643</v>
      </c>
      <c r="D358">
        <v>28</v>
      </c>
      <c r="E358" s="2" t="s">
        <v>10384</v>
      </c>
      <c r="F358">
        <v>270107</v>
      </c>
      <c r="G358" s="2" t="s">
        <v>13522</v>
      </c>
      <c r="H358">
        <v>270107002</v>
      </c>
      <c r="I358" s="2" t="s">
        <v>13526</v>
      </c>
      <c r="J358">
        <v>15</v>
      </c>
      <c r="K358" s="2">
        <v>2011</v>
      </c>
      <c r="M358" s="2"/>
      <c r="O358" s="2"/>
      <c r="Q358" s="2"/>
      <c r="S358" s="2"/>
      <c r="T358" s="2"/>
    </row>
    <row r="359" spans="1:20" x14ac:dyDescent="0.25">
      <c r="A359" s="2" t="s">
        <v>798</v>
      </c>
      <c r="B359" s="1">
        <v>5</v>
      </c>
      <c r="C359" s="2" t="s">
        <v>13643</v>
      </c>
      <c r="D359">
        <v>28</v>
      </c>
      <c r="E359" s="2" t="s">
        <v>10384</v>
      </c>
      <c r="F359">
        <v>270107</v>
      </c>
      <c r="G359" s="2" t="s">
        <v>13522</v>
      </c>
      <c r="H359">
        <v>270107003</v>
      </c>
      <c r="I359" s="2" t="s">
        <v>10392</v>
      </c>
      <c r="J359">
        <v>4</v>
      </c>
      <c r="K359" s="2">
        <v>2011</v>
      </c>
      <c r="M359" s="2"/>
      <c r="O359" s="2"/>
      <c r="Q359" s="2"/>
      <c r="S359" s="2"/>
      <c r="T359" s="2"/>
    </row>
    <row r="360" spans="1:20" x14ac:dyDescent="0.25">
      <c r="A360" s="2" t="s">
        <v>798</v>
      </c>
      <c r="B360" s="1">
        <v>5</v>
      </c>
      <c r="C360" s="2" t="s">
        <v>13643</v>
      </c>
      <c r="D360">
        <v>28</v>
      </c>
      <c r="E360" s="2" t="s">
        <v>10384</v>
      </c>
      <c r="F360">
        <v>270107</v>
      </c>
      <c r="G360" s="2" t="s">
        <v>13522</v>
      </c>
      <c r="H360">
        <v>270107004</v>
      </c>
      <c r="I360" s="2" t="s">
        <v>13636</v>
      </c>
      <c r="J360">
        <v>51</v>
      </c>
      <c r="K360" s="2">
        <v>2011</v>
      </c>
      <c r="M360" s="2"/>
      <c r="O360" s="2"/>
      <c r="Q360" s="2"/>
      <c r="S360" s="2"/>
      <c r="T360" s="2"/>
    </row>
    <row r="361" spans="1:20" x14ac:dyDescent="0.25">
      <c r="A361" s="2" t="s">
        <v>798</v>
      </c>
      <c r="B361" s="1">
        <v>5</v>
      </c>
      <c r="C361" s="2" t="s">
        <v>13643</v>
      </c>
      <c r="D361">
        <v>28</v>
      </c>
      <c r="E361" s="2" t="s">
        <v>10384</v>
      </c>
      <c r="F361">
        <v>270107</v>
      </c>
      <c r="G361" s="2" t="s">
        <v>13522</v>
      </c>
      <c r="H361">
        <v>270107005</v>
      </c>
      <c r="I361" s="2" t="s">
        <v>13637</v>
      </c>
      <c r="J361">
        <v>448</v>
      </c>
      <c r="K361" s="2">
        <v>2011</v>
      </c>
      <c r="M361" s="2"/>
      <c r="O361" s="2"/>
      <c r="Q361" s="2"/>
      <c r="S361" s="2"/>
      <c r="T361" s="2"/>
    </row>
    <row r="362" spans="1:20" x14ac:dyDescent="0.25">
      <c r="A362" s="2" t="s">
        <v>798</v>
      </c>
      <c r="B362" s="1">
        <v>5</v>
      </c>
      <c r="C362" s="2" t="s">
        <v>13644</v>
      </c>
      <c r="D362">
        <v>29</v>
      </c>
      <c r="E362" s="2" t="s">
        <v>13668</v>
      </c>
      <c r="F362">
        <v>270107</v>
      </c>
      <c r="G362" s="2" t="s">
        <v>13522</v>
      </c>
      <c r="H362">
        <v>270107001</v>
      </c>
      <c r="I362" s="2" t="s">
        <v>13523</v>
      </c>
      <c r="K362" s="2">
        <v>2011</v>
      </c>
      <c r="M362" s="2"/>
      <c r="O362" s="2"/>
      <c r="Q362" s="2"/>
      <c r="S362" s="2"/>
      <c r="T362" s="2"/>
    </row>
    <row r="363" spans="1:20" x14ac:dyDescent="0.25">
      <c r="A363" s="2" t="s">
        <v>798</v>
      </c>
      <c r="B363" s="1">
        <v>5</v>
      </c>
      <c r="C363" s="2" t="s">
        <v>13644</v>
      </c>
      <c r="D363">
        <v>29</v>
      </c>
      <c r="E363" s="2" t="s">
        <v>13668</v>
      </c>
      <c r="F363">
        <v>270107</v>
      </c>
      <c r="G363" s="2" t="s">
        <v>13522</v>
      </c>
      <c r="H363">
        <v>270107002</v>
      </c>
      <c r="I363" s="2" t="s">
        <v>13526</v>
      </c>
      <c r="J363">
        <v>0</v>
      </c>
      <c r="K363" s="2">
        <v>2011</v>
      </c>
      <c r="M363" s="2"/>
      <c r="O363" s="2"/>
      <c r="Q363" s="2"/>
      <c r="S363" s="2"/>
      <c r="T363" s="2"/>
    </row>
    <row r="364" spans="1:20" x14ac:dyDescent="0.25">
      <c r="A364" s="2" t="s">
        <v>798</v>
      </c>
      <c r="B364" s="1">
        <v>5</v>
      </c>
      <c r="C364" s="2" t="s">
        <v>13644</v>
      </c>
      <c r="D364">
        <v>29</v>
      </c>
      <c r="E364" s="2" t="s">
        <v>13668</v>
      </c>
      <c r="F364">
        <v>270107</v>
      </c>
      <c r="G364" s="2" t="s">
        <v>13522</v>
      </c>
      <c r="H364">
        <v>270107003</v>
      </c>
      <c r="I364" s="2" t="s">
        <v>10392</v>
      </c>
      <c r="J364">
        <v>0</v>
      </c>
      <c r="K364" s="2">
        <v>2011</v>
      </c>
      <c r="M364" s="2"/>
      <c r="O364" s="2"/>
      <c r="Q364" s="2"/>
      <c r="S364" s="2"/>
      <c r="T364" s="2"/>
    </row>
    <row r="365" spans="1:20" x14ac:dyDescent="0.25">
      <c r="A365" s="2" t="s">
        <v>798</v>
      </c>
      <c r="B365" s="1">
        <v>5</v>
      </c>
      <c r="C365" s="2" t="s">
        <v>13644</v>
      </c>
      <c r="D365">
        <v>29</v>
      </c>
      <c r="E365" s="2" t="s">
        <v>13668</v>
      </c>
      <c r="F365">
        <v>270107</v>
      </c>
      <c r="G365" s="2" t="s">
        <v>13522</v>
      </c>
      <c r="H365">
        <v>270107004</v>
      </c>
      <c r="I365" s="2" t="s">
        <v>13636</v>
      </c>
      <c r="J365">
        <v>25</v>
      </c>
      <c r="K365" s="2">
        <v>2011</v>
      </c>
      <c r="M365" s="2"/>
      <c r="O365" s="2"/>
      <c r="Q365" s="2"/>
      <c r="S365" s="2"/>
      <c r="T365" s="2"/>
    </row>
    <row r="366" spans="1:20" x14ac:dyDescent="0.25">
      <c r="A366" s="2" t="s">
        <v>798</v>
      </c>
      <c r="B366" s="1">
        <v>5</v>
      </c>
      <c r="C366" s="2" t="s">
        <v>13644</v>
      </c>
      <c r="D366">
        <v>29</v>
      </c>
      <c r="E366" s="2" t="s">
        <v>13668</v>
      </c>
      <c r="F366">
        <v>270107</v>
      </c>
      <c r="G366" s="2" t="s">
        <v>13522</v>
      </c>
      <c r="H366">
        <v>270107005</v>
      </c>
      <c r="I366" s="2" t="s">
        <v>13637</v>
      </c>
      <c r="J366">
        <v>120</v>
      </c>
      <c r="K366" s="2">
        <v>2011</v>
      </c>
      <c r="M366" s="2"/>
      <c r="O366" s="2"/>
      <c r="Q366" s="2"/>
      <c r="S366" s="2"/>
      <c r="T366" s="2"/>
    </row>
    <row r="367" spans="1:20" x14ac:dyDescent="0.25">
      <c r="A367" s="2" t="s">
        <v>798</v>
      </c>
      <c r="B367" s="1">
        <v>5</v>
      </c>
      <c r="C367" s="2" t="s">
        <v>13644</v>
      </c>
      <c r="D367">
        <v>29</v>
      </c>
      <c r="E367" s="2" t="s">
        <v>10384</v>
      </c>
      <c r="F367">
        <v>270107</v>
      </c>
      <c r="G367" s="2" t="s">
        <v>13522</v>
      </c>
      <c r="H367">
        <v>270107001</v>
      </c>
      <c r="I367" s="2" t="s">
        <v>13523</v>
      </c>
      <c r="J367">
        <v>33</v>
      </c>
      <c r="K367" s="2">
        <v>2011</v>
      </c>
      <c r="M367" s="2"/>
      <c r="O367" s="2"/>
      <c r="Q367" s="2"/>
      <c r="S367" s="2"/>
      <c r="T367" s="2"/>
    </row>
    <row r="368" spans="1:20" x14ac:dyDescent="0.25">
      <c r="A368" s="2" t="s">
        <v>798</v>
      </c>
      <c r="B368" s="1">
        <v>5</v>
      </c>
      <c r="C368" s="2" t="s">
        <v>13644</v>
      </c>
      <c r="D368">
        <v>29</v>
      </c>
      <c r="E368" s="2" t="s">
        <v>10384</v>
      </c>
      <c r="F368">
        <v>270107</v>
      </c>
      <c r="G368" s="2" t="s">
        <v>13522</v>
      </c>
      <c r="H368">
        <v>270107002</v>
      </c>
      <c r="I368" s="2" t="s">
        <v>13526</v>
      </c>
      <c r="J368">
        <v>59</v>
      </c>
      <c r="K368" s="2">
        <v>2011</v>
      </c>
      <c r="M368" s="2"/>
      <c r="O368" s="2"/>
      <c r="Q368" s="2"/>
      <c r="S368" s="2"/>
      <c r="T368" s="2"/>
    </row>
    <row r="369" spans="1:20" x14ac:dyDescent="0.25">
      <c r="A369" s="2" t="s">
        <v>798</v>
      </c>
      <c r="B369" s="1">
        <v>5</v>
      </c>
      <c r="C369" s="2" t="s">
        <v>13644</v>
      </c>
      <c r="D369">
        <v>29</v>
      </c>
      <c r="E369" s="2" t="s">
        <v>10384</v>
      </c>
      <c r="F369">
        <v>270107</v>
      </c>
      <c r="G369" s="2" t="s">
        <v>13522</v>
      </c>
      <c r="H369">
        <v>270107003</v>
      </c>
      <c r="I369" s="2" t="s">
        <v>10392</v>
      </c>
      <c r="J369">
        <v>1</v>
      </c>
      <c r="K369" s="2">
        <v>2011</v>
      </c>
      <c r="M369" s="2"/>
      <c r="O369" s="2"/>
      <c r="Q369" s="2"/>
      <c r="S369" s="2"/>
      <c r="T369" s="2"/>
    </row>
    <row r="370" spans="1:20" x14ac:dyDescent="0.25">
      <c r="A370" s="2" t="s">
        <v>798</v>
      </c>
      <c r="B370" s="1">
        <v>5</v>
      </c>
      <c r="C370" s="2" t="s">
        <v>13644</v>
      </c>
      <c r="D370">
        <v>29</v>
      </c>
      <c r="E370" s="2" t="s">
        <v>10384</v>
      </c>
      <c r="F370">
        <v>270107</v>
      </c>
      <c r="G370" s="2" t="s">
        <v>13522</v>
      </c>
      <c r="H370">
        <v>270107004</v>
      </c>
      <c r="I370" s="2" t="s">
        <v>13636</v>
      </c>
      <c r="J370">
        <v>85</v>
      </c>
      <c r="K370" s="2">
        <v>2011</v>
      </c>
      <c r="M370" s="2"/>
      <c r="O370" s="2"/>
      <c r="Q370" s="2"/>
      <c r="S370" s="2"/>
      <c r="T370" s="2"/>
    </row>
    <row r="371" spans="1:20" x14ac:dyDescent="0.25">
      <c r="A371" s="2" t="s">
        <v>798</v>
      </c>
      <c r="B371" s="1">
        <v>5</v>
      </c>
      <c r="C371" s="2" t="s">
        <v>13644</v>
      </c>
      <c r="D371">
        <v>29</v>
      </c>
      <c r="E371" s="2" t="s">
        <v>10384</v>
      </c>
      <c r="F371">
        <v>270107</v>
      </c>
      <c r="G371" s="2" t="s">
        <v>13522</v>
      </c>
      <c r="H371">
        <v>270107005</v>
      </c>
      <c r="I371" s="2" t="s">
        <v>13637</v>
      </c>
      <c r="J371">
        <v>278</v>
      </c>
      <c r="K371" s="2">
        <v>2011</v>
      </c>
      <c r="M371" s="2"/>
      <c r="O371" s="2"/>
      <c r="Q371" s="2"/>
      <c r="S371" s="2"/>
      <c r="T371" s="2"/>
    </row>
    <row r="372" spans="1:20" x14ac:dyDescent="0.25">
      <c r="A372" s="2" t="s">
        <v>798</v>
      </c>
      <c r="B372" s="1">
        <v>5</v>
      </c>
      <c r="C372" s="2" t="s">
        <v>13645</v>
      </c>
      <c r="D372">
        <v>1</v>
      </c>
      <c r="E372" s="2" t="s">
        <v>13668</v>
      </c>
      <c r="F372">
        <v>270107</v>
      </c>
      <c r="G372" s="2" t="s">
        <v>13522</v>
      </c>
      <c r="H372">
        <v>270107001</v>
      </c>
      <c r="I372" s="2" t="s">
        <v>13523</v>
      </c>
      <c r="K372" s="2">
        <v>2011</v>
      </c>
      <c r="M372" s="2"/>
      <c r="O372" s="2"/>
      <c r="Q372" s="2"/>
      <c r="S372" s="2"/>
      <c r="T372" s="2"/>
    </row>
    <row r="373" spans="1:20" x14ac:dyDescent="0.25">
      <c r="A373" s="2" t="s">
        <v>798</v>
      </c>
      <c r="B373" s="1">
        <v>5</v>
      </c>
      <c r="C373" s="2" t="s">
        <v>13645</v>
      </c>
      <c r="D373">
        <v>1</v>
      </c>
      <c r="E373" s="2" t="s">
        <v>13668</v>
      </c>
      <c r="F373">
        <v>270107</v>
      </c>
      <c r="G373" s="2" t="s">
        <v>13522</v>
      </c>
      <c r="H373">
        <v>270107002</v>
      </c>
      <c r="I373" s="2" t="s">
        <v>13526</v>
      </c>
      <c r="J373">
        <v>4</v>
      </c>
      <c r="K373" s="2">
        <v>2011</v>
      </c>
      <c r="M373" s="2"/>
      <c r="O373" s="2"/>
      <c r="Q373" s="2"/>
      <c r="S373" s="2"/>
      <c r="T373" s="2"/>
    </row>
    <row r="374" spans="1:20" x14ac:dyDescent="0.25">
      <c r="A374" s="2" t="s">
        <v>798</v>
      </c>
      <c r="B374" s="1">
        <v>5</v>
      </c>
      <c r="C374" s="2" t="s">
        <v>13645</v>
      </c>
      <c r="D374">
        <v>1</v>
      </c>
      <c r="E374" s="2" t="s">
        <v>13668</v>
      </c>
      <c r="F374">
        <v>270107</v>
      </c>
      <c r="G374" s="2" t="s">
        <v>13522</v>
      </c>
      <c r="H374">
        <v>270107003</v>
      </c>
      <c r="I374" s="2" t="s">
        <v>10392</v>
      </c>
      <c r="J374">
        <v>0</v>
      </c>
      <c r="K374" s="2">
        <v>2011</v>
      </c>
      <c r="M374" s="2"/>
      <c r="O374" s="2"/>
      <c r="Q374" s="2"/>
      <c r="S374" s="2"/>
      <c r="T374" s="2"/>
    </row>
    <row r="375" spans="1:20" x14ac:dyDescent="0.25">
      <c r="A375" s="2" t="s">
        <v>798</v>
      </c>
      <c r="B375" s="1">
        <v>5</v>
      </c>
      <c r="C375" s="2" t="s">
        <v>13645</v>
      </c>
      <c r="D375">
        <v>1</v>
      </c>
      <c r="E375" s="2" t="s">
        <v>13668</v>
      </c>
      <c r="F375">
        <v>270107</v>
      </c>
      <c r="G375" s="2" t="s">
        <v>13522</v>
      </c>
      <c r="H375">
        <v>270107004</v>
      </c>
      <c r="I375" s="2" t="s">
        <v>13636</v>
      </c>
      <c r="J375">
        <v>1</v>
      </c>
      <c r="K375" s="2">
        <v>2011</v>
      </c>
      <c r="M375" s="2"/>
      <c r="O375" s="2"/>
      <c r="Q375" s="2"/>
      <c r="S375" s="2"/>
      <c r="T375" s="2"/>
    </row>
    <row r="376" spans="1:20" x14ac:dyDescent="0.25">
      <c r="A376" s="2" t="s">
        <v>798</v>
      </c>
      <c r="B376" s="1">
        <v>5</v>
      </c>
      <c r="C376" s="2" t="s">
        <v>13645</v>
      </c>
      <c r="D376">
        <v>1</v>
      </c>
      <c r="E376" s="2" t="s">
        <v>13668</v>
      </c>
      <c r="F376">
        <v>270107</v>
      </c>
      <c r="G376" s="2" t="s">
        <v>13522</v>
      </c>
      <c r="H376">
        <v>270107005</v>
      </c>
      <c r="I376" s="2" t="s">
        <v>13637</v>
      </c>
      <c r="J376">
        <v>198</v>
      </c>
      <c r="K376" s="2">
        <v>2011</v>
      </c>
      <c r="M376" s="2"/>
      <c r="O376" s="2"/>
      <c r="Q376" s="2"/>
      <c r="S376" s="2"/>
      <c r="T376" s="2"/>
    </row>
    <row r="377" spans="1:20" x14ac:dyDescent="0.25">
      <c r="A377" s="2" t="s">
        <v>798</v>
      </c>
      <c r="B377" s="1">
        <v>5</v>
      </c>
      <c r="C377" s="2" t="s">
        <v>13645</v>
      </c>
      <c r="D377">
        <v>1</v>
      </c>
      <c r="E377" s="2" t="s">
        <v>10384</v>
      </c>
      <c r="F377">
        <v>270107</v>
      </c>
      <c r="G377" s="2" t="s">
        <v>13522</v>
      </c>
      <c r="H377">
        <v>270107001</v>
      </c>
      <c r="I377" s="2" t="s">
        <v>13523</v>
      </c>
      <c r="J377">
        <v>6</v>
      </c>
      <c r="K377" s="2">
        <v>2011</v>
      </c>
      <c r="M377" s="2"/>
      <c r="O377" s="2"/>
      <c r="Q377" s="2"/>
      <c r="S377" s="2"/>
      <c r="T377" s="2"/>
    </row>
    <row r="378" spans="1:20" x14ac:dyDescent="0.25">
      <c r="A378" s="2" t="s">
        <v>798</v>
      </c>
      <c r="B378" s="1">
        <v>5</v>
      </c>
      <c r="C378" s="2" t="s">
        <v>13645</v>
      </c>
      <c r="D378">
        <v>1</v>
      </c>
      <c r="E378" s="2" t="s">
        <v>10384</v>
      </c>
      <c r="F378">
        <v>270107</v>
      </c>
      <c r="G378" s="2" t="s">
        <v>13522</v>
      </c>
      <c r="H378">
        <v>270107002</v>
      </c>
      <c r="I378" s="2" t="s">
        <v>13526</v>
      </c>
      <c r="J378">
        <v>38</v>
      </c>
      <c r="K378" s="2">
        <v>2011</v>
      </c>
      <c r="M378" s="2"/>
      <c r="O378" s="2"/>
      <c r="Q378" s="2"/>
      <c r="S378" s="2"/>
      <c r="T378" s="2"/>
    </row>
    <row r="379" spans="1:20" x14ac:dyDescent="0.25">
      <c r="A379" s="2" t="s">
        <v>798</v>
      </c>
      <c r="B379" s="1">
        <v>5</v>
      </c>
      <c r="C379" s="2" t="s">
        <v>13645</v>
      </c>
      <c r="D379">
        <v>1</v>
      </c>
      <c r="E379" s="2" t="s">
        <v>10384</v>
      </c>
      <c r="F379">
        <v>270107</v>
      </c>
      <c r="G379" s="2" t="s">
        <v>13522</v>
      </c>
      <c r="H379">
        <v>270107003</v>
      </c>
      <c r="I379" s="2" t="s">
        <v>10392</v>
      </c>
      <c r="J379">
        <v>2</v>
      </c>
      <c r="K379" s="2">
        <v>2011</v>
      </c>
      <c r="M379" s="2"/>
      <c r="O379" s="2"/>
      <c r="Q379" s="2"/>
      <c r="S379" s="2"/>
      <c r="T379" s="2"/>
    </row>
    <row r="380" spans="1:20" x14ac:dyDescent="0.25">
      <c r="A380" s="2" t="s">
        <v>798</v>
      </c>
      <c r="B380" s="1">
        <v>5</v>
      </c>
      <c r="C380" s="2" t="s">
        <v>13645</v>
      </c>
      <c r="D380">
        <v>1</v>
      </c>
      <c r="E380" s="2" t="s">
        <v>10384</v>
      </c>
      <c r="F380">
        <v>270107</v>
      </c>
      <c r="G380" s="2" t="s">
        <v>13522</v>
      </c>
      <c r="H380">
        <v>270107004</v>
      </c>
      <c r="I380" s="2" t="s">
        <v>13636</v>
      </c>
      <c r="J380">
        <v>14</v>
      </c>
      <c r="K380" s="2">
        <v>2011</v>
      </c>
      <c r="M380" s="2"/>
      <c r="O380" s="2"/>
      <c r="Q380" s="2"/>
      <c r="S380" s="2"/>
      <c r="T380" s="2"/>
    </row>
    <row r="381" spans="1:20" x14ac:dyDescent="0.25">
      <c r="A381" s="2" t="s">
        <v>798</v>
      </c>
      <c r="B381" s="1">
        <v>5</v>
      </c>
      <c r="C381" s="2" t="s">
        <v>13645</v>
      </c>
      <c r="D381">
        <v>1</v>
      </c>
      <c r="E381" s="2" t="s">
        <v>10384</v>
      </c>
      <c r="F381">
        <v>270107</v>
      </c>
      <c r="G381" s="2" t="s">
        <v>13522</v>
      </c>
      <c r="H381">
        <v>270107005</v>
      </c>
      <c r="I381" s="2" t="s">
        <v>13637</v>
      </c>
      <c r="J381">
        <v>277</v>
      </c>
      <c r="K381" s="2">
        <v>2011</v>
      </c>
      <c r="M381" s="2"/>
      <c r="O381" s="2"/>
      <c r="Q381" s="2"/>
      <c r="S381" s="2"/>
      <c r="T381" s="2"/>
    </row>
    <row r="382" spans="1:20" x14ac:dyDescent="0.25">
      <c r="A382" s="2" t="s">
        <v>13646</v>
      </c>
      <c r="B382" s="1">
        <v>13</v>
      </c>
      <c r="C382" s="2" t="s">
        <v>13647</v>
      </c>
      <c r="D382">
        <v>19</v>
      </c>
      <c r="E382" s="2" t="s">
        <v>13668</v>
      </c>
      <c r="F382">
        <v>270107</v>
      </c>
      <c r="G382" s="2" t="s">
        <v>13522</v>
      </c>
      <c r="H382">
        <v>270107001</v>
      </c>
      <c r="I382" s="2" t="s">
        <v>13523</v>
      </c>
      <c r="K382" s="2">
        <v>2011</v>
      </c>
      <c r="M382" s="2"/>
      <c r="O382" s="2"/>
      <c r="Q382" s="2"/>
      <c r="S382" s="2"/>
      <c r="T382" s="2"/>
    </row>
    <row r="383" spans="1:20" x14ac:dyDescent="0.25">
      <c r="A383" s="2" t="s">
        <v>13646</v>
      </c>
      <c r="B383" s="1">
        <v>13</v>
      </c>
      <c r="C383" s="2" t="s">
        <v>13647</v>
      </c>
      <c r="D383">
        <v>19</v>
      </c>
      <c r="E383" s="2" t="s">
        <v>13668</v>
      </c>
      <c r="F383">
        <v>270107</v>
      </c>
      <c r="G383" s="2" t="s">
        <v>13522</v>
      </c>
      <c r="H383">
        <v>270107002</v>
      </c>
      <c r="I383" s="2" t="s">
        <v>13526</v>
      </c>
      <c r="J383">
        <v>1</v>
      </c>
      <c r="K383" s="2">
        <v>2011</v>
      </c>
      <c r="M383" s="2"/>
      <c r="O383" s="2"/>
      <c r="Q383" s="2"/>
      <c r="S383" s="2"/>
      <c r="T383" s="2"/>
    </row>
    <row r="384" spans="1:20" x14ac:dyDescent="0.25">
      <c r="A384" s="2" t="s">
        <v>13646</v>
      </c>
      <c r="B384" s="1">
        <v>13</v>
      </c>
      <c r="C384" s="2" t="s">
        <v>13647</v>
      </c>
      <c r="D384">
        <v>19</v>
      </c>
      <c r="E384" s="2" t="s">
        <v>13668</v>
      </c>
      <c r="F384">
        <v>270107</v>
      </c>
      <c r="G384" s="2" t="s">
        <v>13522</v>
      </c>
      <c r="H384">
        <v>270107003</v>
      </c>
      <c r="I384" s="2" t="s">
        <v>10392</v>
      </c>
      <c r="J384">
        <v>0</v>
      </c>
      <c r="K384" s="2">
        <v>2011</v>
      </c>
      <c r="M384" s="2"/>
      <c r="O384" s="2"/>
      <c r="Q384" s="2"/>
      <c r="S384" s="2"/>
      <c r="T384" s="2"/>
    </row>
    <row r="385" spans="1:20" x14ac:dyDescent="0.25">
      <c r="A385" s="2" t="s">
        <v>13646</v>
      </c>
      <c r="B385" s="1">
        <v>13</v>
      </c>
      <c r="C385" s="2" t="s">
        <v>13647</v>
      </c>
      <c r="D385">
        <v>19</v>
      </c>
      <c r="E385" s="2" t="s">
        <v>13668</v>
      </c>
      <c r="F385">
        <v>270107</v>
      </c>
      <c r="G385" s="2" t="s">
        <v>13522</v>
      </c>
      <c r="H385">
        <v>270107004</v>
      </c>
      <c r="I385" s="2" t="s">
        <v>13636</v>
      </c>
      <c r="J385">
        <v>5</v>
      </c>
      <c r="K385" s="2">
        <v>2011</v>
      </c>
      <c r="M385" s="2"/>
      <c r="O385" s="2"/>
      <c r="Q385" s="2"/>
      <c r="S385" s="2"/>
      <c r="T385" s="2"/>
    </row>
    <row r="386" spans="1:20" x14ac:dyDescent="0.25">
      <c r="A386" s="2" t="s">
        <v>13646</v>
      </c>
      <c r="B386" s="1">
        <v>13</v>
      </c>
      <c r="C386" s="2" t="s">
        <v>13647</v>
      </c>
      <c r="D386">
        <v>19</v>
      </c>
      <c r="E386" s="2" t="s">
        <v>13668</v>
      </c>
      <c r="F386">
        <v>270107</v>
      </c>
      <c r="G386" s="2" t="s">
        <v>13522</v>
      </c>
      <c r="H386">
        <v>270107005</v>
      </c>
      <c r="I386" s="2" t="s">
        <v>13637</v>
      </c>
      <c r="J386">
        <v>1054</v>
      </c>
      <c r="K386" s="2">
        <v>2011</v>
      </c>
      <c r="M386" s="2"/>
      <c r="O386" s="2"/>
      <c r="Q386" s="2"/>
      <c r="S386" s="2"/>
      <c r="T386" s="2"/>
    </row>
    <row r="387" spans="1:20" x14ac:dyDescent="0.25">
      <c r="A387" s="2" t="s">
        <v>13646</v>
      </c>
      <c r="B387" s="1">
        <v>13</v>
      </c>
      <c r="C387" s="2" t="s">
        <v>13647</v>
      </c>
      <c r="D387">
        <v>19</v>
      </c>
      <c r="E387" s="2" t="s">
        <v>10384</v>
      </c>
      <c r="F387">
        <v>270107</v>
      </c>
      <c r="G387" s="2" t="s">
        <v>13522</v>
      </c>
      <c r="H387">
        <v>270107001</v>
      </c>
      <c r="I387" s="2" t="s">
        <v>13523</v>
      </c>
      <c r="J387">
        <v>468</v>
      </c>
      <c r="K387" s="2">
        <v>2011</v>
      </c>
      <c r="M387" s="2"/>
      <c r="O387" s="2"/>
      <c r="Q387" s="2"/>
      <c r="S387" s="2"/>
      <c r="T387" s="2"/>
    </row>
    <row r="388" spans="1:20" x14ac:dyDescent="0.25">
      <c r="A388" s="2" t="s">
        <v>13646</v>
      </c>
      <c r="B388" s="1">
        <v>13</v>
      </c>
      <c r="C388" s="2" t="s">
        <v>13647</v>
      </c>
      <c r="D388">
        <v>19</v>
      </c>
      <c r="E388" s="2" t="s">
        <v>10384</v>
      </c>
      <c r="F388">
        <v>270107</v>
      </c>
      <c r="G388" s="2" t="s">
        <v>13522</v>
      </c>
      <c r="H388">
        <v>270107002</v>
      </c>
      <c r="I388" s="2" t="s">
        <v>13526</v>
      </c>
      <c r="J388">
        <v>1</v>
      </c>
      <c r="K388" s="2">
        <v>2011</v>
      </c>
      <c r="M388" s="2"/>
      <c r="O388" s="2"/>
      <c r="Q388" s="2"/>
      <c r="S388" s="2"/>
      <c r="T388" s="2"/>
    </row>
    <row r="389" spans="1:20" x14ac:dyDescent="0.25">
      <c r="A389" s="2" t="s">
        <v>13646</v>
      </c>
      <c r="B389" s="1">
        <v>13</v>
      </c>
      <c r="C389" s="2" t="s">
        <v>13647</v>
      </c>
      <c r="D389">
        <v>19</v>
      </c>
      <c r="E389" s="2" t="s">
        <v>10384</v>
      </c>
      <c r="F389">
        <v>270107</v>
      </c>
      <c r="G389" s="2" t="s">
        <v>13522</v>
      </c>
      <c r="H389">
        <v>270107003</v>
      </c>
      <c r="I389" s="2" t="s">
        <v>10392</v>
      </c>
      <c r="J389">
        <v>2</v>
      </c>
      <c r="K389" s="2">
        <v>2011</v>
      </c>
      <c r="M389" s="2"/>
      <c r="O389" s="2"/>
      <c r="Q389" s="2"/>
      <c r="S389" s="2"/>
      <c r="T389" s="2"/>
    </row>
    <row r="390" spans="1:20" x14ac:dyDescent="0.25">
      <c r="A390" s="2" t="s">
        <v>13646</v>
      </c>
      <c r="B390" s="1">
        <v>13</v>
      </c>
      <c r="C390" s="2" t="s">
        <v>13647</v>
      </c>
      <c r="D390">
        <v>19</v>
      </c>
      <c r="E390" s="2" t="s">
        <v>10384</v>
      </c>
      <c r="F390">
        <v>270107</v>
      </c>
      <c r="G390" s="2" t="s">
        <v>13522</v>
      </c>
      <c r="H390">
        <v>270107004</v>
      </c>
      <c r="I390" s="2" t="s">
        <v>13636</v>
      </c>
      <c r="J390">
        <v>24</v>
      </c>
      <c r="K390" s="2">
        <v>2011</v>
      </c>
      <c r="M390" s="2"/>
      <c r="O390" s="2"/>
      <c r="Q390" s="2"/>
      <c r="S390" s="2"/>
      <c r="T390" s="2"/>
    </row>
    <row r="391" spans="1:20" x14ac:dyDescent="0.25">
      <c r="A391" s="2" t="s">
        <v>13646</v>
      </c>
      <c r="B391" s="1">
        <v>13</v>
      </c>
      <c r="C391" s="2" t="s">
        <v>13647</v>
      </c>
      <c r="D391">
        <v>19</v>
      </c>
      <c r="E391" s="2" t="s">
        <v>10384</v>
      </c>
      <c r="F391">
        <v>270107</v>
      </c>
      <c r="G391" s="2" t="s">
        <v>13522</v>
      </c>
      <c r="H391">
        <v>270107005</v>
      </c>
      <c r="I391" s="2" t="s">
        <v>13637</v>
      </c>
      <c r="J391">
        <v>1488</v>
      </c>
      <c r="K391" s="2">
        <v>2011</v>
      </c>
      <c r="M391" s="2"/>
      <c r="O391" s="2"/>
      <c r="Q391" s="2"/>
      <c r="S391" s="2"/>
      <c r="T391" s="2"/>
    </row>
    <row r="392" spans="1:20" x14ac:dyDescent="0.25">
      <c r="A392" s="2" t="s">
        <v>13646</v>
      </c>
      <c r="B392" s="1">
        <v>13</v>
      </c>
      <c r="C392" s="2" t="s">
        <v>13648</v>
      </c>
      <c r="D392">
        <v>20</v>
      </c>
      <c r="E392" s="2" t="s">
        <v>13668</v>
      </c>
      <c r="F392">
        <v>270107</v>
      </c>
      <c r="G392" s="2" t="s">
        <v>13522</v>
      </c>
      <c r="H392">
        <v>270107001</v>
      </c>
      <c r="I392" s="2" t="s">
        <v>13523</v>
      </c>
      <c r="K392" s="2">
        <v>2011</v>
      </c>
      <c r="M392" s="2"/>
      <c r="O392" s="2"/>
      <c r="Q392" s="2"/>
      <c r="S392" s="2"/>
      <c r="T392" s="2"/>
    </row>
    <row r="393" spans="1:20" x14ac:dyDescent="0.25">
      <c r="A393" s="2" t="s">
        <v>13646</v>
      </c>
      <c r="B393" s="1">
        <v>13</v>
      </c>
      <c r="C393" s="2" t="s">
        <v>13648</v>
      </c>
      <c r="D393">
        <v>20</v>
      </c>
      <c r="E393" s="2" t="s">
        <v>13668</v>
      </c>
      <c r="F393">
        <v>270107</v>
      </c>
      <c r="G393" s="2" t="s">
        <v>13522</v>
      </c>
      <c r="H393">
        <v>270107002</v>
      </c>
      <c r="I393" s="2" t="s">
        <v>13526</v>
      </c>
      <c r="J393">
        <v>1</v>
      </c>
      <c r="K393" s="2">
        <v>2011</v>
      </c>
      <c r="M393" s="2"/>
      <c r="O393" s="2"/>
      <c r="Q393" s="2"/>
      <c r="S393" s="2"/>
      <c r="T393" s="2"/>
    </row>
    <row r="394" spans="1:20" x14ac:dyDescent="0.25">
      <c r="A394" s="2" t="s">
        <v>13646</v>
      </c>
      <c r="B394" s="1">
        <v>13</v>
      </c>
      <c r="C394" s="2" t="s">
        <v>13648</v>
      </c>
      <c r="D394">
        <v>20</v>
      </c>
      <c r="E394" s="2" t="s">
        <v>13668</v>
      </c>
      <c r="F394">
        <v>270107</v>
      </c>
      <c r="G394" s="2" t="s">
        <v>13522</v>
      </c>
      <c r="H394">
        <v>270107003</v>
      </c>
      <c r="I394" s="2" t="s">
        <v>10392</v>
      </c>
      <c r="J394">
        <v>0</v>
      </c>
      <c r="K394" s="2">
        <v>2011</v>
      </c>
      <c r="M394" s="2"/>
      <c r="O394" s="2"/>
      <c r="Q394" s="2"/>
      <c r="S394" s="2"/>
      <c r="T394" s="2"/>
    </row>
    <row r="395" spans="1:20" x14ac:dyDescent="0.25">
      <c r="A395" s="2" t="s">
        <v>13646</v>
      </c>
      <c r="B395" s="1">
        <v>13</v>
      </c>
      <c r="C395" s="2" t="s">
        <v>13648</v>
      </c>
      <c r="D395">
        <v>20</v>
      </c>
      <c r="E395" s="2" t="s">
        <v>13668</v>
      </c>
      <c r="F395">
        <v>270107</v>
      </c>
      <c r="G395" s="2" t="s">
        <v>13522</v>
      </c>
      <c r="H395">
        <v>270107004</v>
      </c>
      <c r="I395" s="2" t="s">
        <v>13636</v>
      </c>
      <c r="J395">
        <v>19</v>
      </c>
      <c r="K395" s="2">
        <v>2011</v>
      </c>
      <c r="M395" s="2"/>
      <c r="O395" s="2"/>
      <c r="Q395" s="2"/>
      <c r="S395" s="2"/>
      <c r="T395" s="2"/>
    </row>
    <row r="396" spans="1:20" x14ac:dyDescent="0.25">
      <c r="A396" s="2" t="s">
        <v>13646</v>
      </c>
      <c r="B396" s="1">
        <v>13</v>
      </c>
      <c r="C396" s="2" t="s">
        <v>13648</v>
      </c>
      <c r="D396">
        <v>20</v>
      </c>
      <c r="E396" s="2" t="s">
        <v>13668</v>
      </c>
      <c r="F396">
        <v>270107</v>
      </c>
      <c r="G396" s="2" t="s">
        <v>13522</v>
      </c>
      <c r="H396">
        <v>270107005</v>
      </c>
      <c r="I396" s="2" t="s">
        <v>13637</v>
      </c>
      <c r="J396">
        <v>1129</v>
      </c>
      <c r="K396" s="2">
        <v>2011</v>
      </c>
      <c r="M396" s="2"/>
      <c r="O396" s="2"/>
      <c r="Q396" s="2"/>
      <c r="S396" s="2"/>
      <c r="T396" s="2"/>
    </row>
    <row r="397" spans="1:20" x14ac:dyDescent="0.25">
      <c r="A397" s="2" t="s">
        <v>13646</v>
      </c>
      <c r="B397" s="1">
        <v>13</v>
      </c>
      <c r="C397" s="2" t="s">
        <v>13648</v>
      </c>
      <c r="D397">
        <v>20</v>
      </c>
      <c r="E397" s="2" t="s">
        <v>10384</v>
      </c>
      <c r="F397">
        <v>270107</v>
      </c>
      <c r="G397" s="2" t="s">
        <v>13522</v>
      </c>
      <c r="H397">
        <v>270107001</v>
      </c>
      <c r="I397" s="2" t="s">
        <v>13523</v>
      </c>
      <c r="J397">
        <v>8</v>
      </c>
      <c r="K397" s="2">
        <v>2011</v>
      </c>
      <c r="M397" s="2"/>
      <c r="O397" s="2"/>
      <c r="Q397" s="2"/>
      <c r="S397" s="2"/>
      <c r="T397" s="2"/>
    </row>
    <row r="398" spans="1:20" x14ac:dyDescent="0.25">
      <c r="A398" s="2" t="s">
        <v>13646</v>
      </c>
      <c r="B398" s="1">
        <v>13</v>
      </c>
      <c r="C398" s="2" t="s">
        <v>13648</v>
      </c>
      <c r="D398">
        <v>20</v>
      </c>
      <c r="E398" s="2" t="s">
        <v>10384</v>
      </c>
      <c r="F398">
        <v>270107</v>
      </c>
      <c r="G398" s="2" t="s">
        <v>13522</v>
      </c>
      <c r="H398">
        <v>270107002</v>
      </c>
      <c r="I398" s="2" t="s">
        <v>13526</v>
      </c>
      <c r="J398">
        <v>4</v>
      </c>
      <c r="K398" s="2">
        <v>2011</v>
      </c>
      <c r="M398" s="2"/>
      <c r="O398" s="2"/>
      <c r="Q398" s="2"/>
      <c r="S398" s="2"/>
      <c r="T398" s="2"/>
    </row>
    <row r="399" spans="1:20" x14ac:dyDescent="0.25">
      <c r="A399" s="2" t="s">
        <v>13646</v>
      </c>
      <c r="B399" s="1">
        <v>13</v>
      </c>
      <c r="C399" s="2" t="s">
        <v>13648</v>
      </c>
      <c r="D399">
        <v>20</v>
      </c>
      <c r="E399" s="2" t="s">
        <v>10384</v>
      </c>
      <c r="F399">
        <v>270107</v>
      </c>
      <c r="G399" s="2" t="s">
        <v>13522</v>
      </c>
      <c r="H399">
        <v>270107003</v>
      </c>
      <c r="I399" s="2" t="s">
        <v>10392</v>
      </c>
      <c r="J399">
        <v>4</v>
      </c>
      <c r="K399" s="2">
        <v>2011</v>
      </c>
      <c r="M399" s="2"/>
      <c r="O399" s="2"/>
      <c r="Q399" s="2"/>
      <c r="S399" s="2"/>
      <c r="T399" s="2"/>
    </row>
    <row r="400" spans="1:20" x14ac:dyDescent="0.25">
      <c r="A400" s="2" t="s">
        <v>13646</v>
      </c>
      <c r="B400" s="1">
        <v>13</v>
      </c>
      <c r="C400" s="2" t="s">
        <v>13648</v>
      </c>
      <c r="D400">
        <v>20</v>
      </c>
      <c r="E400" s="2" t="s">
        <v>10384</v>
      </c>
      <c r="F400">
        <v>270107</v>
      </c>
      <c r="G400" s="2" t="s">
        <v>13522</v>
      </c>
      <c r="H400">
        <v>270107004</v>
      </c>
      <c r="I400" s="2" t="s">
        <v>13636</v>
      </c>
      <c r="J400">
        <v>54</v>
      </c>
      <c r="K400" s="2">
        <v>2011</v>
      </c>
      <c r="M400" s="2"/>
      <c r="O400" s="2"/>
      <c r="Q400" s="2"/>
      <c r="S400" s="2"/>
      <c r="T400" s="2"/>
    </row>
    <row r="401" spans="1:20" x14ac:dyDescent="0.25">
      <c r="A401" s="2" t="s">
        <v>13646</v>
      </c>
      <c r="B401" s="1">
        <v>13</v>
      </c>
      <c r="C401" s="2" t="s">
        <v>13648</v>
      </c>
      <c r="D401">
        <v>20</v>
      </c>
      <c r="E401" s="2" t="s">
        <v>10384</v>
      </c>
      <c r="F401">
        <v>270107</v>
      </c>
      <c r="G401" s="2" t="s">
        <v>13522</v>
      </c>
      <c r="H401">
        <v>270107005</v>
      </c>
      <c r="I401" s="2" t="s">
        <v>13637</v>
      </c>
      <c r="J401">
        <v>1067</v>
      </c>
      <c r="K401" s="2">
        <v>2011</v>
      </c>
      <c r="M401" s="2"/>
      <c r="O401" s="2"/>
      <c r="Q401" s="2"/>
      <c r="S401" s="2"/>
      <c r="T401" s="2"/>
    </row>
    <row r="402" spans="1:20" x14ac:dyDescent="0.25">
      <c r="A402" s="2" t="s">
        <v>13646</v>
      </c>
      <c r="B402" s="1">
        <v>13</v>
      </c>
      <c r="C402" s="2" t="s">
        <v>13649</v>
      </c>
      <c r="D402">
        <v>18</v>
      </c>
      <c r="E402" s="2" t="s">
        <v>13668</v>
      </c>
      <c r="F402">
        <v>270107</v>
      </c>
      <c r="G402" s="2" t="s">
        <v>13522</v>
      </c>
      <c r="H402">
        <v>270107001</v>
      </c>
      <c r="I402" s="2" t="s">
        <v>13523</v>
      </c>
      <c r="K402" s="2">
        <v>2011</v>
      </c>
      <c r="M402" s="2"/>
      <c r="O402" s="2"/>
      <c r="Q402" s="2"/>
      <c r="S402" s="2"/>
      <c r="T402" s="2"/>
    </row>
    <row r="403" spans="1:20" x14ac:dyDescent="0.25">
      <c r="A403" s="2" t="s">
        <v>13646</v>
      </c>
      <c r="B403" s="1">
        <v>13</v>
      </c>
      <c r="C403" s="2" t="s">
        <v>13649</v>
      </c>
      <c r="D403">
        <v>18</v>
      </c>
      <c r="E403" s="2" t="s">
        <v>13668</v>
      </c>
      <c r="F403">
        <v>270107</v>
      </c>
      <c r="G403" s="2" t="s">
        <v>13522</v>
      </c>
      <c r="H403">
        <v>270107002</v>
      </c>
      <c r="I403" s="2" t="s">
        <v>13526</v>
      </c>
      <c r="J403">
        <v>0</v>
      </c>
      <c r="K403" s="2">
        <v>2011</v>
      </c>
      <c r="M403" s="2"/>
      <c r="O403" s="2"/>
      <c r="Q403" s="2"/>
      <c r="S403" s="2"/>
      <c r="T403" s="2"/>
    </row>
    <row r="404" spans="1:20" x14ac:dyDescent="0.25">
      <c r="A404" s="2" t="s">
        <v>13646</v>
      </c>
      <c r="B404" s="1">
        <v>13</v>
      </c>
      <c r="C404" s="2" t="s">
        <v>13649</v>
      </c>
      <c r="D404">
        <v>18</v>
      </c>
      <c r="E404" s="2" t="s">
        <v>13668</v>
      </c>
      <c r="F404">
        <v>270107</v>
      </c>
      <c r="G404" s="2" t="s">
        <v>13522</v>
      </c>
      <c r="H404">
        <v>270107003</v>
      </c>
      <c r="I404" s="2" t="s">
        <v>10392</v>
      </c>
      <c r="J404">
        <v>0</v>
      </c>
      <c r="K404" s="2">
        <v>2011</v>
      </c>
      <c r="M404" s="2"/>
      <c r="O404" s="2"/>
      <c r="Q404" s="2"/>
      <c r="S404" s="2"/>
      <c r="T404" s="2"/>
    </row>
    <row r="405" spans="1:20" x14ac:dyDescent="0.25">
      <c r="A405" s="2" t="s">
        <v>13646</v>
      </c>
      <c r="B405" s="1">
        <v>13</v>
      </c>
      <c r="C405" s="2" t="s">
        <v>13649</v>
      </c>
      <c r="D405">
        <v>18</v>
      </c>
      <c r="E405" s="2" t="s">
        <v>13668</v>
      </c>
      <c r="F405">
        <v>270107</v>
      </c>
      <c r="G405" s="2" t="s">
        <v>13522</v>
      </c>
      <c r="H405">
        <v>270107004</v>
      </c>
      <c r="I405" s="2" t="s">
        <v>13636</v>
      </c>
      <c r="J405">
        <v>2</v>
      </c>
      <c r="K405" s="2">
        <v>2011</v>
      </c>
      <c r="M405" s="2"/>
      <c r="O405" s="2"/>
      <c r="Q405" s="2"/>
      <c r="S405" s="2"/>
      <c r="T405" s="2"/>
    </row>
    <row r="406" spans="1:20" x14ac:dyDescent="0.25">
      <c r="A406" s="2" t="s">
        <v>13646</v>
      </c>
      <c r="B406" s="1">
        <v>13</v>
      </c>
      <c r="C406" s="2" t="s">
        <v>13649</v>
      </c>
      <c r="D406">
        <v>18</v>
      </c>
      <c r="E406" s="2" t="s">
        <v>13668</v>
      </c>
      <c r="F406">
        <v>270107</v>
      </c>
      <c r="G406" s="2" t="s">
        <v>13522</v>
      </c>
      <c r="H406">
        <v>270107005</v>
      </c>
      <c r="I406" s="2" t="s">
        <v>13637</v>
      </c>
      <c r="J406">
        <v>143</v>
      </c>
      <c r="K406" s="2">
        <v>2011</v>
      </c>
      <c r="M406" s="2"/>
      <c r="O406" s="2"/>
      <c r="Q406" s="2"/>
      <c r="S406" s="2"/>
      <c r="T406" s="2"/>
    </row>
    <row r="407" spans="1:20" x14ac:dyDescent="0.25">
      <c r="A407" s="2" t="s">
        <v>13646</v>
      </c>
      <c r="B407" s="1">
        <v>13</v>
      </c>
      <c r="C407" s="2" t="s">
        <v>13649</v>
      </c>
      <c r="D407">
        <v>18</v>
      </c>
      <c r="E407" s="2" t="s">
        <v>10384</v>
      </c>
      <c r="F407">
        <v>270107</v>
      </c>
      <c r="G407" s="2" t="s">
        <v>13522</v>
      </c>
      <c r="H407">
        <v>270107001</v>
      </c>
      <c r="I407" s="2" t="s">
        <v>13523</v>
      </c>
      <c r="J407">
        <v>1</v>
      </c>
      <c r="K407" s="2">
        <v>2011</v>
      </c>
      <c r="M407" s="2"/>
      <c r="O407" s="2"/>
      <c r="Q407" s="2"/>
      <c r="S407" s="2"/>
      <c r="T407" s="2"/>
    </row>
    <row r="408" spans="1:20" x14ac:dyDescent="0.25">
      <c r="A408" s="2" t="s">
        <v>13646</v>
      </c>
      <c r="B408" s="1">
        <v>13</v>
      </c>
      <c r="C408" s="2" t="s">
        <v>13649</v>
      </c>
      <c r="D408">
        <v>18</v>
      </c>
      <c r="E408" s="2" t="s">
        <v>10384</v>
      </c>
      <c r="F408">
        <v>270107</v>
      </c>
      <c r="G408" s="2" t="s">
        <v>13522</v>
      </c>
      <c r="H408">
        <v>270107002</v>
      </c>
      <c r="I408" s="2" t="s">
        <v>13526</v>
      </c>
      <c r="J408">
        <v>3</v>
      </c>
      <c r="K408" s="2">
        <v>2011</v>
      </c>
      <c r="M408" s="2"/>
      <c r="O408" s="2"/>
      <c r="Q408" s="2"/>
      <c r="S408" s="2"/>
      <c r="T408" s="2"/>
    </row>
    <row r="409" spans="1:20" x14ac:dyDescent="0.25">
      <c r="A409" s="2" t="s">
        <v>13646</v>
      </c>
      <c r="B409" s="1">
        <v>13</v>
      </c>
      <c r="C409" s="2" t="s">
        <v>13649</v>
      </c>
      <c r="D409">
        <v>18</v>
      </c>
      <c r="E409" s="2" t="s">
        <v>10384</v>
      </c>
      <c r="F409">
        <v>270107</v>
      </c>
      <c r="G409" s="2" t="s">
        <v>13522</v>
      </c>
      <c r="H409">
        <v>270107003</v>
      </c>
      <c r="I409" s="2" t="s">
        <v>10392</v>
      </c>
      <c r="J409">
        <v>0</v>
      </c>
      <c r="K409" s="2">
        <v>2011</v>
      </c>
      <c r="M409" s="2"/>
      <c r="O409" s="2"/>
      <c r="Q409" s="2"/>
      <c r="S409" s="2"/>
      <c r="T409" s="2"/>
    </row>
    <row r="410" spans="1:20" x14ac:dyDescent="0.25">
      <c r="A410" s="2" t="s">
        <v>13646</v>
      </c>
      <c r="B410" s="1">
        <v>13</v>
      </c>
      <c r="C410" s="2" t="s">
        <v>13649</v>
      </c>
      <c r="D410">
        <v>18</v>
      </c>
      <c r="E410" s="2" t="s">
        <v>10384</v>
      </c>
      <c r="F410">
        <v>270107</v>
      </c>
      <c r="G410" s="2" t="s">
        <v>13522</v>
      </c>
      <c r="H410">
        <v>270107004</v>
      </c>
      <c r="I410" s="2" t="s">
        <v>13636</v>
      </c>
      <c r="J410">
        <v>15</v>
      </c>
      <c r="K410" s="2">
        <v>2011</v>
      </c>
      <c r="M410" s="2"/>
      <c r="O410" s="2"/>
      <c r="Q410" s="2"/>
      <c r="S410" s="2"/>
      <c r="T410" s="2"/>
    </row>
    <row r="411" spans="1:20" x14ac:dyDescent="0.25">
      <c r="A411" s="2" t="s">
        <v>13646</v>
      </c>
      <c r="B411" s="1">
        <v>13</v>
      </c>
      <c r="C411" s="2" t="s">
        <v>13649</v>
      </c>
      <c r="D411">
        <v>18</v>
      </c>
      <c r="E411" s="2" t="s">
        <v>10384</v>
      </c>
      <c r="F411">
        <v>270107</v>
      </c>
      <c r="G411" s="2" t="s">
        <v>13522</v>
      </c>
      <c r="H411">
        <v>270107005</v>
      </c>
      <c r="I411" s="2" t="s">
        <v>13637</v>
      </c>
      <c r="J411">
        <v>294</v>
      </c>
      <c r="K411" s="2">
        <v>2011</v>
      </c>
      <c r="M411" s="2"/>
      <c r="O411" s="2"/>
      <c r="Q411" s="2"/>
      <c r="S411" s="2"/>
      <c r="T411" s="2"/>
    </row>
    <row r="412" spans="1:20" x14ac:dyDescent="0.25">
      <c r="A412" s="2" t="s">
        <v>13646</v>
      </c>
      <c r="B412" s="1">
        <v>13</v>
      </c>
      <c r="C412" s="2" t="s">
        <v>13650</v>
      </c>
      <c r="D412">
        <v>21</v>
      </c>
      <c r="E412" s="2" t="s">
        <v>13668</v>
      </c>
      <c r="F412">
        <v>270107</v>
      </c>
      <c r="G412" s="2" t="s">
        <v>13522</v>
      </c>
      <c r="H412">
        <v>270107001</v>
      </c>
      <c r="I412" s="2" t="s">
        <v>13523</v>
      </c>
      <c r="K412" s="2">
        <v>2011</v>
      </c>
      <c r="M412" s="2"/>
      <c r="O412" s="2"/>
      <c r="Q412" s="2"/>
      <c r="S412" s="2"/>
      <c r="T412" s="2"/>
    </row>
    <row r="413" spans="1:20" x14ac:dyDescent="0.25">
      <c r="A413" s="2" t="s">
        <v>13646</v>
      </c>
      <c r="B413" s="1">
        <v>13</v>
      </c>
      <c r="C413" s="2" t="s">
        <v>13650</v>
      </c>
      <c r="D413">
        <v>21</v>
      </c>
      <c r="E413" s="2" t="s">
        <v>13668</v>
      </c>
      <c r="F413">
        <v>270107</v>
      </c>
      <c r="G413" s="2" t="s">
        <v>13522</v>
      </c>
      <c r="H413">
        <v>270107002</v>
      </c>
      <c r="I413" s="2" t="s">
        <v>13526</v>
      </c>
      <c r="J413">
        <v>0</v>
      </c>
      <c r="K413" s="2">
        <v>2011</v>
      </c>
      <c r="M413" s="2"/>
      <c r="O413" s="2"/>
      <c r="Q413" s="2"/>
      <c r="S413" s="2"/>
      <c r="T413" s="2"/>
    </row>
    <row r="414" spans="1:20" x14ac:dyDescent="0.25">
      <c r="A414" s="2" t="s">
        <v>13646</v>
      </c>
      <c r="B414" s="1">
        <v>13</v>
      </c>
      <c r="C414" s="2" t="s">
        <v>13650</v>
      </c>
      <c r="D414">
        <v>21</v>
      </c>
      <c r="E414" s="2" t="s">
        <v>13668</v>
      </c>
      <c r="F414">
        <v>270107</v>
      </c>
      <c r="G414" s="2" t="s">
        <v>13522</v>
      </c>
      <c r="H414">
        <v>270107003</v>
      </c>
      <c r="I414" s="2" t="s">
        <v>10392</v>
      </c>
      <c r="J414">
        <v>0</v>
      </c>
      <c r="K414" s="2">
        <v>2011</v>
      </c>
      <c r="M414" s="2"/>
      <c r="O414" s="2"/>
      <c r="Q414" s="2"/>
      <c r="S414" s="2"/>
      <c r="T414" s="2"/>
    </row>
    <row r="415" spans="1:20" x14ac:dyDescent="0.25">
      <c r="A415" s="2" t="s">
        <v>13646</v>
      </c>
      <c r="B415" s="1">
        <v>13</v>
      </c>
      <c r="C415" s="2" t="s">
        <v>13650</v>
      </c>
      <c r="D415">
        <v>21</v>
      </c>
      <c r="E415" s="2" t="s">
        <v>13668</v>
      </c>
      <c r="F415">
        <v>270107</v>
      </c>
      <c r="G415" s="2" t="s">
        <v>13522</v>
      </c>
      <c r="H415">
        <v>270107004</v>
      </c>
      <c r="I415" s="2" t="s">
        <v>13636</v>
      </c>
      <c r="J415">
        <v>0</v>
      </c>
      <c r="K415" s="2">
        <v>2011</v>
      </c>
      <c r="M415" s="2"/>
      <c r="O415" s="2"/>
      <c r="Q415" s="2"/>
      <c r="S415" s="2"/>
      <c r="T415" s="2"/>
    </row>
    <row r="416" spans="1:20" x14ac:dyDescent="0.25">
      <c r="A416" s="2" t="s">
        <v>13646</v>
      </c>
      <c r="B416" s="1">
        <v>13</v>
      </c>
      <c r="C416" s="2" t="s">
        <v>13650</v>
      </c>
      <c r="D416">
        <v>21</v>
      </c>
      <c r="E416" s="2" t="s">
        <v>13668</v>
      </c>
      <c r="F416">
        <v>270107</v>
      </c>
      <c r="G416" s="2" t="s">
        <v>13522</v>
      </c>
      <c r="H416">
        <v>270107005</v>
      </c>
      <c r="I416" s="2" t="s">
        <v>13637</v>
      </c>
      <c r="J416">
        <v>59</v>
      </c>
      <c r="K416" s="2">
        <v>2011</v>
      </c>
      <c r="M416" s="2"/>
      <c r="O416" s="2"/>
      <c r="Q416" s="2"/>
      <c r="S416" s="2"/>
      <c r="T416" s="2"/>
    </row>
    <row r="417" spans="1:20" x14ac:dyDescent="0.25">
      <c r="A417" s="2" t="s">
        <v>13646</v>
      </c>
      <c r="B417" s="1">
        <v>13</v>
      </c>
      <c r="C417" s="2" t="s">
        <v>13650</v>
      </c>
      <c r="D417">
        <v>21</v>
      </c>
      <c r="E417" s="2" t="s">
        <v>10384</v>
      </c>
      <c r="F417">
        <v>270107</v>
      </c>
      <c r="G417" s="2" t="s">
        <v>13522</v>
      </c>
      <c r="H417">
        <v>270107001</v>
      </c>
      <c r="I417" s="2" t="s">
        <v>13523</v>
      </c>
      <c r="J417">
        <v>1</v>
      </c>
      <c r="K417" s="2">
        <v>2011</v>
      </c>
      <c r="M417" s="2"/>
      <c r="O417" s="2"/>
      <c r="Q417" s="2"/>
      <c r="S417" s="2"/>
      <c r="T417" s="2"/>
    </row>
    <row r="418" spans="1:20" x14ac:dyDescent="0.25">
      <c r="A418" s="2" t="s">
        <v>13646</v>
      </c>
      <c r="B418" s="1">
        <v>13</v>
      </c>
      <c r="C418" s="2" t="s">
        <v>13650</v>
      </c>
      <c r="D418">
        <v>21</v>
      </c>
      <c r="E418" s="2" t="s">
        <v>10384</v>
      </c>
      <c r="F418">
        <v>270107</v>
      </c>
      <c r="G418" s="2" t="s">
        <v>13522</v>
      </c>
      <c r="H418">
        <v>270107002</v>
      </c>
      <c r="I418" s="2" t="s">
        <v>13526</v>
      </c>
      <c r="J418">
        <v>0</v>
      </c>
      <c r="K418" s="2">
        <v>2011</v>
      </c>
      <c r="M418" s="2"/>
      <c r="O418" s="2"/>
      <c r="Q418" s="2"/>
      <c r="S418" s="2"/>
      <c r="T418" s="2"/>
    </row>
    <row r="419" spans="1:20" x14ac:dyDescent="0.25">
      <c r="A419" s="2" t="s">
        <v>13646</v>
      </c>
      <c r="B419" s="1">
        <v>13</v>
      </c>
      <c r="C419" s="2" t="s">
        <v>13650</v>
      </c>
      <c r="D419">
        <v>21</v>
      </c>
      <c r="E419" s="2" t="s">
        <v>10384</v>
      </c>
      <c r="F419">
        <v>270107</v>
      </c>
      <c r="G419" s="2" t="s">
        <v>13522</v>
      </c>
      <c r="H419">
        <v>270107003</v>
      </c>
      <c r="I419" s="2" t="s">
        <v>10392</v>
      </c>
      <c r="J419">
        <v>0</v>
      </c>
      <c r="K419" s="2">
        <v>2011</v>
      </c>
      <c r="M419" s="2"/>
      <c r="O419" s="2"/>
      <c r="Q419" s="2"/>
      <c r="S419" s="2"/>
      <c r="T419" s="2"/>
    </row>
    <row r="420" spans="1:20" x14ac:dyDescent="0.25">
      <c r="A420" s="2" t="s">
        <v>13646</v>
      </c>
      <c r="B420" s="1">
        <v>13</v>
      </c>
      <c r="C420" s="2" t="s">
        <v>13650</v>
      </c>
      <c r="D420">
        <v>21</v>
      </c>
      <c r="E420" s="2" t="s">
        <v>10384</v>
      </c>
      <c r="F420">
        <v>270107</v>
      </c>
      <c r="G420" s="2" t="s">
        <v>13522</v>
      </c>
      <c r="H420">
        <v>270107004</v>
      </c>
      <c r="I420" s="2" t="s">
        <v>13636</v>
      </c>
      <c r="J420">
        <v>3</v>
      </c>
      <c r="K420" s="2">
        <v>2011</v>
      </c>
      <c r="M420" s="2"/>
      <c r="O420" s="2"/>
      <c r="Q420" s="2"/>
      <c r="S420" s="2"/>
      <c r="T420" s="2"/>
    </row>
    <row r="421" spans="1:20" x14ac:dyDescent="0.25">
      <c r="A421" s="2" t="s">
        <v>13646</v>
      </c>
      <c r="B421" s="1">
        <v>13</v>
      </c>
      <c r="C421" s="2" t="s">
        <v>13650</v>
      </c>
      <c r="D421">
        <v>21</v>
      </c>
      <c r="E421" s="2" t="s">
        <v>10384</v>
      </c>
      <c r="F421">
        <v>270107</v>
      </c>
      <c r="G421" s="2" t="s">
        <v>13522</v>
      </c>
      <c r="H421">
        <v>270107005</v>
      </c>
      <c r="I421" s="2" t="s">
        <v>13637</v>
      </c>
      <c r="J421">
        <v>184</v>
      </c>
      <c r="K421" s="2">
        <v>2011</v>
      </c>
      <c r="M421" s="2"/>
      <c r="O421" s="2"/>
      <c r="Q421" s="2"/>
      <c r="S421" s="2"/>
      <c r="T421" s="2"/>
    </row>
    <row r="422" spans="1:20" x14ac:dyDescent="0.25">
      <c r="A422" s="2" t="s">
        <v>13646</v>
      </c>
      <c r="B422" s="1">
        <v>13</v>
      </c>
      <c r="C422" s="2" t="s">
        <v>13651</v>
      </c>
      <c r="D422">
        <v>22</v>
      </c>
      <c r="E422" s="2" t="s">
        <v>13668</v>
      </c>
      <c r="F422">
        <v>270107</v>
      </c>
      <c r="G422" s="2" t="s">
        <v>13522</v>
      </c>
      <c r="H422">
        <v>270107001</v>
      </c>
      <c r="I422" s="2" t="s">
        <v>13523</v>
      </c>
      <c r="K422" s="2">
        <v>2011</v>
      </c>
      <c r="M422" s="2"/>
      <c r="O422" s="2"/>
      <c r="Q422" s="2"/>
      <c r="S422" s="2"/>
      <c r="T422" s="2"/>
    </row>
    <row r="423" spans="1:20" x14ac:dyDescent="0.25">
      <c r="A423" s="2" t="s">
        <v>13646</v>
      </c>
      <c r="B423" s="1">
        <v>13</v>
      </c>
      <c r="C423" s="2" t="s">
        <v>13651</v>
      </c>
      <c r="D423">
        <v>22</v>
      </c>
      <c r="E423" s="2" t="s">
        <v>13668</v>
      </c>
      <c r="F423">
        <v>270107</v>
      </c>
      <c r="G423" s="2" t="s">
        <v>13522</v>
      </c>
      <c r="H423">
        <v>270107002</v>
      </c>
      <c r="I423" s="2" t="s">
        <v>13526</v>
      </c>
      <c r="J423">
        <v>0</v>
      </c>
      <c r="K423" s="2">
        <v>2011</v>
      </c>
      <c r="M423" s="2"/>
      <c r="O423" s="2"/>
      <c r="Q423" s="2"/>
      <c r="S423" s="2"/>
      <c r="T423" s="2"/>
    </row>
    <row r="424" spans="1:20" x14ac:dyDescent="0.25">
      <c r="A424" s="2" t="s">
        <v>13646</v>
      </c>
      <c r="B424" s="1">
        <v>13</v>
      </c>
      <c r="C424" s="2" t="s">
        <v>13651</v>
      </c>
      <c r="D424">
        <v>22</v>
      </c>
      <c r="E424" s="2" t="s">
        <v>13668</v>
      </c>
      <c r="F424">
        <v>270107</v>
      </c>
      <c r="G424" s="2" t="s">
        <v>13522</v>
      </c>
      <c r="H424">
        <v>270107003</v>
      </c>
      <c r="I424" s="2" t="s">
        <v>10392</v>
      </c>
      <c r="J424">
        <v>0</v>
      </c>
      <c r="K424" s="2">
        <v>2011</v>
      </c>
      <c r="M424" s="2"/>
      <c r="O424" s="2"/>
      <c r="Q424" s="2"/>
      <c r="S424" s="2"/>
      <c r="T424" s="2"/>
    </row>
    <row r="425" spans="1:20" x14ac:dyDescent="0.25">
      <c r="A425" s="2" t="s">
        <v>13646</v>
      </c>
      <c r="B425" s="1">
        <v>13</v>
      </c>
      <c r="C425" s="2" t="s">
        <v>13651</v>
      </c>
      <c r="D425">
        <v>22</v>
      </c>
      <c r="E425" s="2" t="s">
        <v>13668</v>
      </c>
      <c r="F425">
        <v>270107</v>
      </c>
      <c r="G425" s="2" t="s">
        <v>13522</v>
      </c>
      <c r="H425">
        <v>270107004</v>
      </c>
      <c r="I425" s="2" t="s">
        <v>13636</v>
      </c>
      <c r="J425">
        <v>40</v>
      </c>
      <c r="K425" s="2">
        <v>2011</v>
      </c>
      <c r="M425" s="2"/>
      <c r="O425" s="2"/>
      <c r="Q425" s="2"/>
      <c r="S425" s="2"/>
      <c r="T425" s="2"/>
    </row>
    <row r="426" spans="1:20" x14ac:dyDescent="0.25">
      <c r="A426" s="2" t="s">
        <v>13646</v>
      </c>
      <c r="B426" s="1">
        <v>13</v>
      </c>
      <c r="C426" s="2" t="s">
        <v>13651</v>
      </c>
      <c r="D426">
        <v>22</v>
      </c>
      <c r="E426" s="2" t="s">
        <v>13668</v>
      </c>
      <c r="F426">
        <v>270107</v>
      </c>
      <c r="G426" s="2" t="s">
        <v>13522</v>
      </c>
      <c r="H426">
        <v>270107005</v>
      </c>
      <c r="I426" s="2" t="s">
        <v>13637</v>
      </c>
      <c r="J426">
        <v>1344</v>
      </c>
      <c r="K426" s="2">
        <v>2011</v>
      </c>
      <c r="M426" s="2"/>
      <c r="O426" s="2"/>
      <c r="Q426" s="2"/>
      <c r="S426" s="2"/>
      <c r="T426" s="2"/>
    </row>
    <row r="427" spans="1:20" x14ac:dyDescent="0.25">
      <c r="A427" s="2" t="s">
        <v>13646</v>
      </c>
      <c r="B427" s="1">
        <v>13</v>
      </c>
      <c r="C427" s="2" t="s">
        <v>13651</v>
      </c>
      <c r="D427">
        <v>22</v>
      </c>
      <c r="E427" s="2" t="s">
        <v>10384</v>
      </c>
      <c r="F427">
        <v>270107</v>
      </c>
      <c r="G427" s="2" t="s">
        <v>13522</v>
      </c>
      <c r="H427">
        <v>270107001</v>
      </c>
      <c r="I427" s="2" t="s">
        <v>13523</v>
      </c>
      <c r="J427">
        <v>3</v>
      </c>
      <c r="K427" s="2">
        <v>2011</v>
      </c>
      <c r="M427" s="2"/>
      <c r="O427" s="2"/>
      <c r="Q427" s="2"/>
      <c r="S427" s="2"/>
      <c r="T427" s="2"/>
    </row>
    <row r="428" spans="1:20" x14ac:dyDescent="0.25">
      <c r="A428" s="2" t="s">
        <v>13646</v>
      </c>
      <c r="B428" s="1">
        <v>13</v>
      </c>
      <c r="C428" s="2" t="s">
        <v>13651</v>
      </c>
      <c r="D428">
        <v>22</v>
      </c>
      <c r="E428" s="2" t="s">
        <v>10384</v>
      </c>
      <c r="F428">
        <v>270107</v>
      </c>
      <c r="G428" s="2" t="s">
        <v>13522</v>
      </c>
      <c r="H428">
        <v>270107002</v>
      </c>
      <c r="I428" s="2" t="s">
        <v>13526</v>
      </c>
      <c r="J428">
        <v>1</v>
      </c>
      <c r="K428" s="2">
        <v>2011</v>
      </c>
      <c r="M428" s="2"/>
      <c r="O428" s="2"/>
      <c r="Q428" s="2"/>
      <c r="S428" s="2"/>
      <c r="T428" s="2"/>
    </row>
    <row r="429" spans="1:20" x14ac:dyDescent="0.25">
      <c r="A429" s="2" t="s">
        <v>13646</v>
      </c>
      <c r="B429" s="1">
        <v>13</v>
      </c>
      <c r="C429" s="2" t="s">
        <v>13651</v>
      </c>
      <c r="D429">
        <v>22</v>
      </c>
      <c r="E429" s="2" t="s">
        <v>10384</v>
      </c>
      <c r="F429">
        <v>270107</v>
      </c>
      <c r="G429" s="2" t="s">
        <v>13522</v>
      </c>
      <c r="H429">
        <v>270107003</v>
      </c>
      <c r="I429" s="2" t="s">
        <v>10392</v>
      </c>
      <c r="J429">
        <v>0</v>
      </c>
      <c r="K429" s="2">
        <v>2011</v>
      </c>
      <c r="M429" s="2"/>
      <c r="O429" s="2"/>
      <c r="Q429" s="2"/>
      <c r="S429" s="2"/>
      <c r="T429" s="2"/>
    </row>
    <row r="430" spans="1:20" x14ac:dyDescent="0.25">
      <c r="A430" s="2" t="s">
        <v>13646</v>
      </c>
      <c r="B430" s="1">
        <v>13</v>
      </c>
      <c r="C430" s="2" t="s">
        <v>13651</v>
      </c>
      <c r="D430">
        <v>22</v>
      </c>
      <c r="E430" s="2" t="s">
        <v>10384</v>
      </c>
      <c r="F430">
        <v>270107</v>
      </c>
      <c r="G430" s="2" t="s">
        <v>13522</v>
      </c>
      <c r="H430">
        <v>270107004</v>
      </c>
      <c r="I430" s="2" t="s">
        <v>13636</v>
      </c>
      <c r="J430">
        <v>48</v>
      </c>
      <c r="K430" s="2">
        <v>2011</v>
      </c>
      <c r="M430" s="2"/>
      <c r="O430" s="2"/>
      <c r="Q430" s="2"/>
      <c r="S430" s="2"/>
      <c r="T430" s="2"/>
    </row>
    <row r="431" spans="1:20" x14ac:dyDescent="0.25">
      <c r="A431" s="2" t="s">
        <v>13646</v>
      </c>
      <c r="B431" s="1">
        <v>13</v>
      </c>
      <c r="C431" s="2" t="s">
        <v>13651</v>
      </c>
      <c r="D431">
        <v>22</v>
      </c>
      <c r="E431" s="2" t="s">
        <v>10384</v>
      </c>
      <c r="F431">
        <v>270107</v>
      </c>
      <c r="G431" s="2" t="s">
        <v>13522</v>
      </c>
      <c r="H431">
        <v>270107005</v>
      </c>
      <c r="I431" s="2" t="s">
        <v>13637</v>
      </c>
      <c r="J431">
        <v>1463</v>
      </c>
      <c r="K431" s="2">
        <v>2011</v>
      </c>
      <c r="M431" s="2"/>
      <c r="O431" s="2"/>
      <c r="Q431" s="2"/>
      <c r="S431" s="2"/>
      <c r="T431" s="2"/>
    </row>
    <row r="432" spans="1:20" x14ac:dyDescent="0.25">
      <c r="A432" s="2" t="s">
        <v>13646</v>
      </c>
      <c r="B432" s="1">
        <v>13</v>
      </c>
      <c r="C432" s="2" t="s">
        <v>13652</v>
      </c>
      <c r="D432">
        <v>23</v>
      </c>
      <c r="E432" s="2" t="s">
        <v>13668</v>
      </c>
      <c r="F432">
        <v>270107</v>
      </c>
      <c r="G432" s="2" t="s">
        <v>13522</v>
      </c>
      <c r="H432">
        <v>270107001</v>
      </c>
      <c r="I432" s="2" t="s">
        <v>13523</v>
      </c>
      <c r="K432" s="2">
        <v>2011</v>
      </c>
      <c r="M432" s="2"/>
      <c r="O432" s="2"/>
      <c r="Q432" s="2"/>
      <c r="S432" s="2"/>
      <c r="T432" s="2"/>
    </row>
    <row r="433" spans="1:20" x14ac:dyDescent="0.25">
      <c r="A433" s="2" t="s">
        <v>13646</v>
      </c>
      <c r="B433" s="1">
        <v>13</v>
      </c>
      <c r="C433" s="2" t="s">
        <v>13652</v>
      </c>
      <c r="D433">
        <v>23</v>
      </c>
      <c r="E433" s="2" t="s">
        <v>13668</v>
      </c>
      <c r="F433">
        <v>270107</v>
      </c>
      <c r="G433" s="2" t="s">
        <v>13522</v>
      </c>
      <c r="H433">
        <v>270107002</v>
      </c>
      <c r="I433" s="2" t="s">
        <v>13526</v>
      </c>
      <c r="J433">
        <v>0</v>
      </c>
      <c r="K433" s="2">
        <v>2011</v>
      </c>
      <c r="M433" s="2"/>
      <c r="O433" s="2"/>
      <c r="Q433" s="2"/>
      <c r="S433" s="2"/>
      <c r="T433" s="2"/>
    </row>
    <row r="434" spans="1:20" x14ac:dyDescent="0.25">
      <c r="A434" s="2" t="s">
        <v>13646</v>
      </c>
      <c r="B434" s="1">
        <v>13</v>
      </c>
      <c r="C434" s="2" t="s">
        <v>13652</v>
      </c>
      <c r="D434">
        <v>23</v>
      </c>
      <c r="E434" s="2" t="s">
        <v>13668</v>
      </c>
      <c r="F434">
        <v>270107</v>
      </c>
      <c r="G434" s="2" t="s">
        <v>13522</v>
      </c>
      <c r="H434">
        <v>270107003</v>
      </c>
      <c r="I434" s="2" t="s">
        <v>10392</v>
      </c>
      <c r="J434">
        <v>0</v>
      </c>
      <c r="K434" s="2">
        <v>2011</v>
      </c>
      <c r="M434" s="2"/>
      <c r="O434" s="2"/>
      <c r="Q434" s="2"/>
      <c r="S434" s="2"/>
      <c r="T434" s="2"/>
    </row>
    <row r="435" spans="1:20" x14ac:dyDescent="0.25">
      <c r="A435" s="2" t="s">
        <v>13646</v>
      </c>
      <c r="B435" s="1">
        <v>13</v>
      </c>
      <c r="C435" s="2" t="s">
        <v>13652</v>
      </c>
      <c r="D435">
        <v>23</v>
      </c>
      <c r="E435" s="2" t="s">
        <v>13668</v>
      </c>
      <c r="F435">
        <v>270107</v>
      </c>
      <c r="G435" s="2" t="s">
        <v>13522</v>
      </c>
      <c r="H435">
        <v>270107004</v>
      </c>
      <c r="I435" s="2" t="s">
        <v>13636</v>
      </c>
      <c r="J435">
        <v>2</v>
      </c>
      <c r="K435" s="2">
        <v>2011</v>
      </c>
      <c r="M435" s="2"/>
      <c r="O435" s="2"/>
      <c r="Q435" s="2"/>
      <c r="S435" s="2"/>
      <c r="T435" s="2"/>
    </row>
    <row r="436" spans="1:20" x14ac:dyDescent="0.25">
      <c r="A436" s="2" t="s">
        <v>13646</v>
      </c>
      <c r="B436" s="1">
        <v>13</v>
      </c>
      <c r="C436" s="2" t="s">
        <v>13652</v>
      </c>
      <c r="D436">
        <v>23</v>
      </c>
      <c r="E436" s="2" t="s">
        <v>13668</v>
      </c>
      <c r="F436">
        <v>270107</v>
      </c>
      <c r="G436" s="2" t="s">
        <v>13522</v>
      </c>
      <c r="H436">
        <v>270107005</v>
      </c>
      <c r="I436" s="2" t="s">
        <v>13637</v>
      </c>
      <c r="J436">
        <v>1312</v>
      </c>
      <c r="K436" s="2">
        <v>2011</v>
      </c>
      <c r="M436" s="2"/>
      <c r="O436" s="2"/>
      <c r="Q436" s="2"/>
      <c r="S436" s="2"/>
      <c r="T436" s="2"/>
    </row>
    <row r="437" spans="1:20" x14ac:dyDescent="0.25">
      <c r="A437" s="2" t="s">
        <v>13646</v>
      </c>
      <c r="B437" s="1">
        <v>13</v>
      </c>
      <c r="C437" s="2" t="s">
        <v>13652</v>
      </c>
      <c r="D437">
        <v>23</v>
      </c>
      <c r="E437" s="2" t="s">
        <v>10384</v>
      </c>
      <c r="F437">
        <v>270107</v>
      </c>
      <c r="G437" s="2" t="s">
        <v>13522</v>
      </c>
      <c r="H437">
        <v>270107001</v>
      </c>
      <c r="I437" s="2" t="s">
        <v>13523</v>
      </c>
      <c r="J437">
        <v>0</v>
      </c>
      <c r="K437" s="2">
        <v>2011</v>
      </c>
      <c r="M437" s="2"/>
      <c r="O437" s="2"/>
      <c r="Q437" s="2"/>
      <c r="S437" s="2"/>
      <c r="T437" s="2"/>
    </row>
    <row r="438" spans="1:20" x14ac:dyDescent="0.25">
      <c r="A438" s="2" t="s">
        <v>13646</v>
      </c>
      <c r="B438" s="1">
        <v>13</v>
      </c>
      <c r="C438" s="2" t="s">
        <v>13652</v>
      </c>
      <c r="D438">
        <v>23</v>
      </c>
      <c r="E438" s="2" t="s">
        <v>10384</v>
      </c>
      <c r="F438">
        <v>270107</v>
      </c>
      <c r="G438" s="2" t="s">
        <v>13522</v>
      </c>
      <c r="H438">
        <v>270107002</v>
      </c>
      <c r="I438" s="2" t="s">
        <v>13526</v>
      </c>
      <c r="J438">
        <v>0</v>
      </c>
      <c r="K438" s="2">
        <v>2011</v>
      </c>
      <c r="M438" s="2"/>
      <c r="O438" s="2"/>
      <c r="Q438" s="2"/>
      <c r="S438" s="2"/>
      <c r="T438" s="2"/>
    </row>
    <row r="439" spans="1:20" x14ac:dyDescent="0.25">
      <c r="A439" s="2" t="s">
        <v>13646</v>
      </c>
      <c r="B439" s="1">
        <v>13</v>
      </c>
      <c r="C439" s="2" t="s">
        <v>13652</v>
      </c>
      <c r="D439">
        <v>23</v>
      </c>
      <c r="E439" s="2" t="s">
        <v>10384</v>
      </c>
      <c r="F439">
        <v>270107</v>
      </c>
      <c r="G439" s="2" t="s">
        <v>13522</v>
      </c>
      <c r="H439">
        <v>270107003</v>
      </c>
      <c r="I439" s="2" t="s">
        <v>10392</v>
      </c>
      <c r="J439">
        <v>0</v>
      </c>
      <c r="K439" s="2">
        <v>2011</v>
      </c>
      <c r="M439" s="2"/>
      <c r="O439" s="2"/>
      <c r="Q439" s="2"/>
      <c r="S439" s="2"/>
      <c r="T439" s="2"/>
    </row>
    <row r="440" spans="1:20" x14ac:dyDescent="0.25">
      <c r="A440" s="2" t="s">
        <v>13646</v>
      </c>
      <c r="B440" s="1">
        <v>13</v>
      </c>
      <c r="C440" s="2" t="s">
        <v>13652</v>
      </c>
      <c r="D440">
        <v>23</v>
      </c>
      <c r="E440" s="2" t="s">
        <v>10384</v>
      </c>
      <c r="F440">
        <v>270107</v>
      </c>
      <c r="G440" s="2" t="s">
        <v>13522</v>
      </c>
      <c r="H440">
        <v>270107004</v>
      </c>
      <c r="I440" s="2" t="s">
        <v>13636</v>
      </c>
      <c r="J440">
        <v>3</v>
      </c>
      <c r="K440" s="2">
        <v>2011</v>
      </c>
      <c r="M440" s="2"/>
      <c r="O440" s="2"/>
      <c r="Q440" s="2"/>
      <c r="S440" s="2"/>
      <c r="T440" s="2"/>
    </row>
    <row r="441" spans="1:20" x14ac:dyDescent="0.25">
      <c r="A441" s="2" t="s">
        <v>13646</v>
      </c>
      <c r="B441" s="1">
        <v>13</v>
      </c>
      <c r="C441" s="2" t="s">
        <v>13652</v>
      </c>
      <c r="D441">
        <v>23</v>
      </c>
      <c r="E441" s="2" t="s">
        <v>10384</v>
      </c>
      <c r="F441">
        <v>270107</v>
      </c>
      <c r="G441" s="2" t="s">
        <v>13522</v>
      </c>
      <c r="H441">
        <v>270107005</v>
      </c>
      <c r="I441" s="2" t="s">
        <v>13637</v>
      </c>
      <c r="J441">
        <v>1297</v>
      </c>
      <c r="K441" s="2">
        <v>2011</v>
      </c>
      <c r="M441" s="2"/>
      <c r="O441" s="2"/>
      <c r="Q441" s="2"/>
      <c r="S441" s="2"/>
      <c r="T441" s="2"/>
    </row>
    <row r="442" spans="1:20" x14ac:dyDescent="0.25">
      <c r="A442" s="2" t="s">
        <v>13670</v>
      </c>
      <c r="B442" s="1">
        <v>6</v>
      </c>
      <c r="C442" s="2" t="s">
        <v>13653</v>
      </c>
      <c r="D442">
        <v>13</v>
      </c>
      <c r="E442" s="2" t="s">
        <v>13668</v>
      </c>
      <c r="F442">
        <v>270107</v>
      </c>
      <c r="G442" s="2" t="s">
        <v>13522</v>
      </c>
      <c r="H442">
        <v>270107001</v>
      </c>
      <c r="I442" s="2" t="s">
        <v>13523</v>
      </c>
      <c r="K442" s="2">
        <v>2011</v>
      </c>
      <c r="M442" s="2"/>
      <c r="O442" s="2"/>
      <c r="Q442" s="2"/>
      <c r="S442" s="2"/>
      <c r="T442" s="2"/>
    </row>
    <row r="443" spans="1:20" x14ac:dyDescent="0.25">
      <c r="A443" s="2" t="s">
        <v>13670</v>
      </c>
      <c r="B443" s="1">
        <v>6</v>
      </c>
      <c r="C443" s="2" t="s">
        <v>13653</v>
      </c>
      <c r="D443">
        <v>13</v>
      </c>
      <c r="E443" s="2" t="s">
        <v>13668</v>
      </c>
      <c r="F443">
        <v>270107</v>
      </c>
      <c r="G443" s="2" t="s">
        <v>13522</v>
      </c>
      <c r="H443">
        <v>270107002</v>
      </c>
      <c r="I443" s="2" t="s">
        <v>13526</v>
      </c>
      <c r="J443">
        <v>1</v>
      </c>
      <c r="K443" s="2">
        <v>2011</v>
      </c>
      <c r="M443" s="2"/>
      <c r="O443" s="2"/>
      <c r="Q443" s="2"/>
      <c r="S443" s="2"/>
      <c r="T443" s="2"/>
    </row>
    <row r="444" spans="1:20" x14ac:dyDescent="0.25">
      <c r="A444" s="2" t="s">
        <v>13670</v>
      </c>
      <c r="B444" s="1">
        <v>6</v>
      </c>
      <c r="C444" s="2" t="s">
        <v>13653</v>
      </c>
      <c r="D444">
        <v>13</v>
      </c>
      <c r="E444" s="2" t="s">
        <v>13668</v>
      </c>
      <c r="F444">
        <v>270107</v>
      </c>
      <c r="G444" s="2" t="s">
        <v>13522</v>
      </c>
      <c r="H444">
        <v>270107003</v>
      </c>
      <c r="I444" s="2" t="s">
        <v>10392</v>
      </c>
      <c r="J444">
        <v>0</v>
      </c>
      <c r="K444" s="2">
        <v>2011</v>
      </c>
      <c r="M444" s="2"/>
      <c r="O444" s="2"/>
      <c r="Q444" s="2"/>
      <c r="S444" s="2"/>
      <c r="T444" s="2"/>
    </row>
    <row r="445" spans="1:20" x14ac:dyDescent="0.25">
      <c r="A445" s="2" t="s">
        <v>13670</v>
      </c>
      <c r="B445" s="1">
        <v>6</v>
      </c>
      <c r="C445" s="2" t="s">
        <v>13653</v>
      </c>
      <c r="D445">
        <v>13</v>
      </c>
      <c r="E445" s="2" t="s">
        <v>13668</v>
      </c>
      <c r="F445">
        <v>270107</v>
      </c>
      <c r="G445" s="2" t="s">
        <v>13522</v>
      </c>
      <c r="H445">
        <v>270107004</v>
      </c>
      <c r="I445" s="2" t="s">
        <v>13636</v>
      </c>
      <c r="J445">
        <v>9</v>
      </c>
      <c r="K445" s="2">
        <v>2011</v>
      </c>
      <c r="M445" s="2"/>
      <c r="O445" s="2"/>
      <c r="Q445" s="2"/>
      <c r="S445" s="2"/>
      <c r="T445" s="2"/>
    </row>
    <row r="446" spans="1:20" x14ac:dyDescent="0.25">
      <c r="A446" s="2" t="s">
        <v>13670</v>
      </c>
      <c r="B446" s="1">
        <v>6</v>
      </c>
      <c r="C446" s="2" t="s">
        <v>13653</v>
      </c>
      <c r="D446">
        <v>13</v>
      </c>
      <c r="E446" s="2" t="s">
        <v>13668</v>
      </c>
      <c r="F446">
        <v>270107</v>
      </c>
      <c r="G446" s="2" t="s">
        <v>13522</v>
      </c>
      <c r="H446">
        <v>270107005</v>
      </c>
      <c r="I446" s="2" t="s">
        <v>13637</v>
      </c>
      <c r="J446">
        <v>153</v>
      </c>
      <c r="K446" s="2">
        <v>2011</v>
      </c>
      <c r="M446" s="2"/>
      <c r="O446" s="2"/>
      <c r="Q446" s="2"/>
      <c r="S446" s="2"/>
      <c r="T446" s="2"/>
    </row>
    <row r="447" spans="1:20" x14ac:dyDescent="0.25">
      <c r="A447" s="2" t="s">
        <v>13670</v>
      </c>
      <c r="B447" s="1">
        <v>6</v>
      </c>
      <c r="C447" s="2" t="s">
        <v>13653</v>
      </c>
      <c r="D447">
        <v>13</v>
      </c>
      <c r="E447" s="2" t="s">
        <v>10384</v>
      </c>
      <c r="F447">
        <v>270107</v>
      </c>
      <c r="G447" s="2" t="s">
        <v>13522</v>
      </c>
      <c r="H447">
        <v>270107001</v>
      </c>
      <c r="I447" s="2" t="s">
        <v>13523</v>
      </c>
      <c r="J447">
        <v>16</v>
      </c>
      <c r="K447" s="2">
        <v>2011</v>
      </c>
      <c r="M447" s="2"/>
      <c r="O447" s="2"/>
      <c r="Q447" s="2"/>
      <c r="S447" s="2"/>
      <c r="T447" s="2"/>
    </row>
    <row r="448" spans="1:20" x14ac:dyDescent="0.25">
      <c r="A448" s="2" t="s">
        <v>13670</v>
      </c>
      <c r="B448" s="1">
        <v>6</v>
      </c>
      <c r="C448" s="2" t="s">
        <v>13653</v>
      </c>
      <c r="D448">
        <v>13</v>
      </c>
      <c r="E448" s="2" t="s">
        <v>10384</v>
      </c>
      <c r="F448">
        <v>270107</v>
      </c>
      <c r="G448" s="2" t="s">
        <v>13522</v>
      </c>
      <c r="H448">
        <v>270107002</v>
      </c>
      <c r="I448" s="2" t="s">
        <v>13526</v>
      </c>
      <c r="J448">
        <v>14</v>
      </c>
      <c r="K448" s="2">
        <v>2011</v>
      </c>
      <c r="M448" s="2"/>
      <c r="O448" s="2"/>
      <c r="Q448" s="2"/>
      <c r="S448" s="2"/>
      <c r="T448" s="2"/>
    </row>
    <row r="449" spans="1:20" x14ac:dyDescent="0.25">
      <c r="A449" s="2" t="s">
        <v>13670</v>
      </c>
      <c r="B449" s="1">
        <v>6</v>
      </c>
      <c r="C449" s="2" t="s">
        <v>13653</v>
      </c>
      <c r="D449">
        <v>13</v>
      </c>
      <c r="E449" s="2" t="s">
        <v>10384</v>
      </c>
      <c r="F449">
        <v>270107</v>
      </c>
      <c r="G449" s="2" t="s">
        <v>13522</v>
      </c>
      <c r="H449">
        <v>270107003</v>
      </c>
      <c r="I449" s="2" t="s">
        <v>10392</v>
      </c>
      <c r="J449">
        <v>1</v>
      </c>
      <c r="K449" s="2">
        <v>2011</v>
      </c>
      <c r="M449" s="2"/>
      <c r="O449" s="2"/>
      <c r="Q449" s="2"/>
      <c r="S449" s="2"/>
      <c r="T449" s="2"/>
    </row>
    <row r="450" spans="1:20" x14ac:dyDescent="0.25">
      <c r="A450" s="2" t="s">
        <v>13670</v>
      </c>
      <c r="B450" s="1">
        <v>6</v>
      </c>
      <c r="C450" s="2" t="s">
        <v>13653</v>
      </c>
      <c r="D450">
        <v>13</v>
      </c>
      <c r="E450" s="2" t="s">
        <v>10384</v>
      </c>
      <c r="F450">
        <v>270107</v>
      </c>
      <c r="G450" s="2" t="s">
        <v>13522</v>
      </c>
      <c r="H450">
        <v>270107004</v>
      </c>
      <c r="I450" s="2" t="s">
        <v>13636</v>
      </c>
      <c r="J450">
        <v>39</v>
      </c>
      <c r="K450" s="2">
        <v>2011</v>
      </c>
      <c r="M450" s="2"/>
      <c r="O450" s="2"/>
      <c r="Q450" s="2"/>
      <c r="S450" s="2"/>
      <c r="T450" s="2"/>
    </row>
    <row r="451" spans="1:20" x14ac:dyDescent="0.25">
      <c r="A451" s="2" t="s">
        <v>13670</v>
      </c>
      <c r="B451" s="1">
        <v>6</v>
      </c>
      <c r="C451" s="2" t="s">
        <v>13653</v>
      </c>
      <c r="D451">
        <v>13</v>
      </c>
      <c r="E451" s="2" t="s">
        <v>10384</v>
      </c>
      <c r="F451">
        <v>270107</v>
      </c>
      <c r="G451" s="2" t="s">
        <v>13522</v>
      </c>
      <c r="H451">
        <v>270107005</v>
      </c>
      <c r="I451" s="2" t="s">
        <v>13637</v>
      </c>
      <c r="J451">
        <v>426</v>
      </c>
      <c r="K451" s="2">
        <v>2011</v>
      </c>
      <c r="M451" s="2"/>
      <c r="O451" s="2"/>
      <c r="Q451" s="2"/>
      <c r="S451" s="2"/>
      <c r="T451" s="2"/>
    </row>
    <row r="452" spans="1:20" x14ac:dyDescent="0.25">
      <c r="A452" s="2" t="s">
        <v>786</v>
      </c>
      <c r="B452" s="1">
        <v>7</v>
      </c>
      <c r="C452" s="2" t="s">
        <v>13654</v>
      </c>
      <c r="D452">
        <v>14</v>
      </c>
      <c r="E452" s="2" t="s">
        <v>13668</v>
      </c>
      <c r="F452">
        <v>270107</v>
      </c>
      <c r="G452" s="2" t="s">
        <v>13522</v>
      </c>
      <c r="H452">
        <v>270107001</v>
      </c>
      <c r="I452" s="2" t="s">
        <v>13523</v>
      </c>
      <c r="K452" s="2">
        <v>2011</v>
      </c>
      <c r="M452" s="2"/>
      <c r="O452" s="2"/>
      <c r="Q452" s="2"/>
      <c r="S452" s="2"/>
      <c r="T452" s="2"/>
    </row>
    <row r="453" spans="1:20" x14ac:dyDescent="0.25">
      <c r="A453" s="2" t="s">
        <v>786</v>
      </c>
      <c r="B453" s="1">
        <v>7</v>
      </c>
      <c r="C453" s="2" t="s">
        <v>13654</v>
      </c>
      <c r="D453">
        <v>14</v>
      </c>
      <c r="E453" s="2" t="s">
        <v>13668</v>
      </c>
      <c r="F453">
        <v>270107</v>
      </c>
      <c r="G453" s="2" t="s">
        <v>13522</v>
      </c>
      <c r="H453">
        <v>270107002</v>
      </c>
      <c r="I453" s="2" t="s">
        <v>13526</v>
      </c>
      <c r="J453">
        <v>0</v>
      </c>
      <c r="K453" s="2">
        <v>2011</v>
      </c>
      <c r="M453" s="2"/>
      <c r="O453" s="2"/>
      <c r="Q453" s="2"/>
      <c r="S453" s="2"/>
      <c r="T453" s="2"/>
    </row>
    <row r="454" spans="1:20" x14ac:dyDescent="0.25">
      <c r="A454" s="2" t="s">
        <v>786</v>
      </c>
      <c r="B454" s="1">
        <v>7</v>
      </c>
      <c r="C454" s="2" t="s">
        <v>13654</v>
      </c>
      <c r="D454">
        <v>14</v>
      </c>
      <c r="E454" s="2" t="s">
        <v>13668</v>
      </c>
      <c r="F454">
        <v>270107</v>
      </c>
      <c r="G454" s="2" t="s">
        <v>13522</v>
      </c>
      <c r="H454">
        <v>270107003</v>
      </c>
      <c r="I454" s="2" t="s">
        <v>10392</v>
      </c>
      <c r="J454">
        <v>0</v>
      </c>
      <c r="K454" s="2">
        <v>2011</v>
      </c>
      <c r="M454" s="2"/>
      <c r="O454" s="2"/>
      <c r="Q454" s="2"/>
      <c r="S454" s="2"/>
      <c r="T454" s="2"/>
    </row>
    <row r="455" spans="1:20" x14ac:dyDescent="0.25">
      <c r="A455" s="2" t="s">
        <v>786</v>
      </c>
      <c r="B455" s="1">
        <v>7</v>
      </c>
      <c r="C455" s="2" t="s">
        <v>13654</v>
      </c>
      <c r="D455">
        <v>14</v>
      </c>
      <c r="E455" s="2" t="s">
        <v>13668</v>
      </c>
      <c r="F455">
        <v>270107</v>
      </c>
      <c r="G455" s="2" t="s">
        <v>13522</v>
      </c>
      <c r="H455">
        <v>270107004</v>
      </c>
      <c r="I455" s="2" t="s">
        <v>13636</v>
      </c>
      <c r="J455">
        <v>7</v>
      </c>
      <c r="K455" s="2">
        <v>2011</v>
      </c>
      <c r="M455" s="2"/>
      <c r="O455" s="2"/>
      <c r="Q455" s="2"/>
      <c r="S455" s="2"/>
      <c r="T455" s="2"/>
    </row>
    <row r="456" spans="1:20" x14ac:dyDescent="0.25">
      <c r="A456" s="2" t="s">
        <v>786</v>
      </c>
      <c r="B456" s="1">
        <v>7</v>
      </c>
      <c r="C456" s="2" t="s">
        <v>13654</v>
      </c>
      <c r="D456">
        <v>14</v>
      </c>
      <c r="E456" s="2" t="s">
        <v>13668</v>
      </c>
      <c r="F456">
        <v>270107</v>
      </c>
      <c r="G456" s="2" t="s">
        <v>13522</v>
      </c>
      <c r="H456">
        <v>270107005</v>
      </c>
      <c r="I456" s="2" t="s">
        <v>13637</v>
      </c>
      <c r="J456">
        <v>1249</v>
      </c>
      <c r="K456" s="2">
        <v>2011</v>
      </c>
      <c r="M456" s="2"/>
      <c r="O456" s="2"/>
      <c r="Q456" s="2"/>
      <c r="S456" s="2"/>
      <c r="T456" s="2"/>
    </row>
    <row r="457" spans="1:20" x14ac:dyDescent="0.25">
      <c r="A457" s="2" t="s">
        <v>786</v>
      </c>
      <c r="B457" s="1">
        <v>7</v>
      </c>
      <c r="C457" s="2" t="s">
        <v>13654</v>
      </c>
      <c r="D457">
        <v>14</v>
      </c>
      <c r="E457" s="2" t="s">
        <v>10384</v>
      </c>
      <c r="F457">
        <v>270107</v>
      </c>
      <c r="G457" s="2" t="s">
        <v>13522</v>
      </c>
      <c r="H457">
        <v>270107001</v>
      </c>
      <c r="I457" s="2" t="s">
        <v>13523</v>
      </c>
      <c r="J457">
        <v>27</v>
      </c>
      <c r="K457" s="2">
        <v>2011</v>
      </c>
      <c r="M457" s="2"/>
      <c r="O457" s="2"/>
      <c r="Q457" s="2"/>
      <c r="S457" s="2"/>
      <c r="T457" s="2"/>
    </row>
    <row r="458" spans="1:20" x14ac:dyDescent="0.25">
      <c r="A458" s="2" t="s">
        <v>786</v>
      </c>
      <c r="B458" s="1">
        <v>7</v>
      </c>
      <c r="C458" s="2" t="s">
        <v>13654</v>
      </c>
      <c r="D458">
        <v>14</v>
      </c>
      <c r="E458" s="2" t="s">
        <v>10384</v>
      </c>
      <c r="F458">
        <v>270107</v>
      </c>
      <c r="G458" s="2" t="s">
        <v>13522</v>
      </c>
      <c r="H458">
        <v>270107002</v>
      </c>
      <c r="I458" s="2" t="s">
        <v>13526</v>
      </c>
      <c r="J458">
        <v>31</v>
      </c>
      <c r="K458" s="2">
        <v>2011</v>
      </c>
      <c r="M458" s="2"/>
      <c r="O458" s="2"/>
      <c r="Q458" s="2"/>
      <c r="S458" s="2"/>
      <c r="T458" s="2"/>
    </row>
    <row r="459" spans="1:20" x14ac:dyDescent="0.25">
      <c r="A459" s="2" t="s">
        <v>786</v>
      </c>
      <c r="B459" s="1">
        <v>7</v>
      </c>
      <c r="C459" s="2" t="s">
        <v>13654</v>
      </c>
      <c r="D459">
        <v>14</v>
      </c>
      <c r="E459" s="2" t="s">
        <v>10384</v>
      </c>
      <c r="F459">
        <v>270107</v>
      </c>
      <c r="G459" s="2" t="s">
        <v>13522</v>
      </c>
      <c r="H459">
        <v>270107003</v>
      </c>
      <c r="I459" s="2" t="s">
        <v>10392</v>
      </c>
      <c r="J459">
        <v>5</v>
      </c>
      <c r="K459" s="2">
        <v>2011</v>
      </c>
      <c r="M459" s="2"/>
      <c r="O459" s="2"/>
      <c r="Q459" s="2"/>
      <c r="S459" s="2"/>
      <c r="T459" s="2"/>
    </row>
    <row r="460" spans="1:20" x14ac:dyDescent="0.25">
      <c r="A460" s="2" t="s">
        <v>786</v>
      </c>
      <c r="B460" s="1">
        <v>7</v>
      </c>
      <c r="C460" s="2" t="s">
        <v>13654</v>
      </c>
      <c r="D460">
        <v>14</v>
      </c>
      <c r="E460" s="2" t="s">
        <v>10384</v>
      </c>
      <c r="F460">
        <v>270107</v>
      </c>
      <c r="G460" s="2" t="s">
        <v>13522</v>
      </c>
      <c r="H460">
        <v>270107004</v>
      </c>
      <c r="I460" s="2" t="s">
        <v>13636</v>
      </c>
      <c r="J460">
        <v>57</v>
      </c>
      <c r="K460" s="2">
        <v>2011</v>
      </c>
      <c r="M460" s="2"/>
      <c r="O460" s="2"/>
      <c r="Q460" s="2"/>
      <c r="S460" s="2"/>
      <c r="T460" s="2"/>
    </row>
    <row r="461" spans="1:20" x14ac:dyDescent="0.25">
      <c r="A461" s="2" t="s">
        <v>786</v>
      </c>
      <c r="B461" s="1">
        <v>7</v>
      </c>
      <c r="C461" s="2" t="s">
        <v>13654</v>
      </c>
      <c r="D461">
        <v>14</v>
      </c>
      <c r="E461" s="2" t="s">
        <v>10384</v>
      </c>
      <c r="F461">
        <v>270107</v>
      </c>
      <c r="G461" s="2" t="s">
        <v>13522</v>
      </c>
      <c r="H461">
        <v>270107005</v>
      </c>
      <c r="I461" s="2" t="s">
        <v>13637</v>
      </c>
      <c r="J461">
        <v>870</v>
      </c>
      <c r="K461" s="2">
        <v>2011</v>
      </c>
      <c r="M461" s="2"/>
      <c r="O461" s="2"/>
      <c r="Q461" s="2"/>
      <c r="S461" s="2"/>
      <c r="T461" s="2"/>
    </row>
    <row r="462" spans="1:20" x14ac:dyDescent="0.25">
      <c r="A462" s="2" t="s">
        <v>789</v>
      </c>
      <c r="B462" s="1">
        <v>16</v>
      </c>
      <c r="C462" s="2" t="s">
        <v>13655</v>
      </c>
      <c r="D462">
        <v>24</v>
      </c>
      <c r="E462" s="2" t="s">
        <v>13668</v>
      </c>
      <c r="F462">
        <v>270107</v>
      </c>
      <c r="G462" s="2" t="s">
        <v>13522</v>
      </c>
      <c r="H462">
        <v>270107001</v>
      </c>
      <c r="I462" s="2" t="s">
        <v>13523</v>
      </c>
      <c r="K462" s="2">
        <v>2011</v>
      </c>
      <c r="M462" s="2"/>
      <c r="O462" s="2"/>
      <c r="Q462" s="2"/>
      <c r="S462" s="2"/>
      <c r="T462" s="2"/>
    </row>
    <row r="463" spans="1:20" x14ac:dyDescent="0.25">
      <c r="A463" s="2" t="s">
        <v>789</v>
      </c>
      <c r="B463" s="1">
        <v>16</v>
      </c>
      <c r="C463" s="2" t="s">
        <v>13655</v>
      </c>
      <c r="D463">
        <v>24</v>
      </c>
      <c r="E463" s="2" t="s">
        <v>13668</v>
      </c>
      <c r="F463">
        <v>270107</v>
      </c>
      <c r="G463" s="2" t="s">
        <v>13522</v>
      </c>
      <c r="H463">
        <v>270107002</v>
      </c>
      <c r="I463" s="2" t="s">
        <v>13526</v>
      </c>
      <c r="J463">
        <v>4</v>
      </c>
      <c r="K463" s="2">
        <v>2011</v>
      </c>
      <c r="M463" s="2"/>
      <c r="O463" s="2"/>
      <c r="Q463" s="2"/>
      <c r="S463" s="2"/>
      <c r="T463" s="2"/>
    </row>
    <row r="464" spans="1:20" x14ac:dyDescent="0.25">
      <c r="A464" s="2" t="s">
        <v>789</v>
      </c>
      <c r="B464" s="1">
        <v>16</v>
      </c>
      <c r="C464" s="2" t="s">
        <v>13655</v>
      </c>
      <c r="D464">
        <v>24</v>
      </c>
      <c r="E464" s="2" t="s">
        <v>13668</v>
      </c>
      <c r="F464">
        <v>270107</v>
      </c>
      <c r="G464" s="2" t="s">
        <v>13522</v>
      </c>
      <c r="H464">
        <v>270107003</v>
      </c>
      <c r="I464" s="2" t="s">
        <v>10392</v>
      </c>
      <c r="J464">
        <v>0</v>
      </c>
      <c r="K464" s="2">
        <v>2011</v>
      </c>
      <c r="M464" s="2"/>
      <c r="O464" s="2"/>
      <c r="Q464" s="2"/>
      <c r="S464" s="2"/>
      <c r="T464" s="2"/>
    </row>
    <row r="465" spans="1:20" x14ac:dyDescent="0.25">
      <c r="A465" s="2" t="s">
        <v>789</v>
      </c>
      <c r="B465" s="1">
        <v>16</v>
      </c>
      <c r="C465" s="2" t="s">
        <v>13655</v>
      </c>
      <c r="D465">
        <v>24</v>
      </c>
      <c r="E465" s="2" t="s">
        <v>13668</v>
      </c>
      <c r="F465">
        <v>270107</v>
      </c>
      <c r="G465" s="2" t="s">
        <v>13522</v>
      </c>
      <c r="H465">
        <v>270107004</v>
      </c>
      <c r="I465" s="2" t="s">
        <v>13636</v>
      </c>
      <c r="J465">
        <v>7</v>
      </c>
      <c r="K465" s="2">
        <v>2011</v>
      </c>
      <c r="M465" s="2"/>
      <c r="O465" s="2"/>
      <c r="Q465" s="2"/>
      <c r="S465" s="2"/>
      <c r="T465" s="2"/>
    </row>
    <row r="466" spans="1:20" x14ac:dyDescent="0.25">
      <c r="A466" s="2" t="s">
        <v>789</v>
      </c>
      <c r="B466" s="1">
        <v>16</v>
      </c>
      <c r="C466" s="2" t="s">
        <v>13655</v>
      </c>
      <c r="D466">
        <v>24</v>
      </c>
      <c r="E466" s="2" t="s">
        <v>13668</v>
      </c>
      <c r="F466">
        <v>270107</v>
      </c>
      <c r="G466" s="2" t="s">
        <v>13522</v>
      </c>
      <c r="H466">
        <v>270107005</v>
      </c>
      <c r="I466" s="2" t="s">
        <v>13637</v>
      </c>
      <c r="J466">
        <v>128</v>
      </c>
      <c r="K466" s="2">
        <v>2011</v>
      </c>
      <c r="M466" s="2"/>
      <c r="O466" s="2"/>
      <c r="Q466" s="2"/>
      <c r="S466" s="2"/>
      <c r="T466" s="2"/>
    </row>
    <row r="467" spans="1:20" x14ac:dyDescent="0.25">
      <c r="A467" s="2" t="s">
        <v>789</v>
      </c>
      <c r="B467" s="1">
        <v>16</v>
      </c>
      <c r="C467" s="2" t="s">
        <v>13655</v>
      </c>
      <c r="D467">
        <v>24</v>
      </c>
      <c r="E467" s="2" t="s">
        <v>10384</v>
      </c>
      <c r="F467">
        <v>270107</v>
      </c>
      <c r="G467" s="2" t="s">
        <v>13522</v>
      </c>
      <c r="H467">
        <v>270107001</v>
      </c>
      <c r="I467" s="2" t="s">
        <v>13523</v>
      </c>
      <c r="J467">
        <v>6</v>
      </c>
      <c r="K467" s="2">
        <v>2011</v>
      </c>
      <c r="M467" s="2"/>
      <c r="O467" s="2"/>
      <c r="Q467" s="2"/>
      <c r="S467" s="2"/>
      <c r="T467" s="2"/>
    </row>
    <row r="468" spans="1:20" x14ac:dyDescent="0.25">
      <c r="A468" s="2" t="s">
        <v>789</v>
      </c>
      <c r="B468" s="1">
        <v>16</v>
      </c>
      <c r="C468" s="2" t="s">
        <v>13655</v>
      </c>
      <c r="D468">
        <v>24</v>
      </c>
      <c r="E468" s="2" t="s">
        <v>10384</v>
      </c>
      <c r="F468">
        <v>270107</v>
      </c>
      <c r="G468" s="2" t="s">
        <v>13522</v>
      </c>
      <c r="H468">
        <v>270107002</v>
      </c>
      <c r="I468" s="2" t="s">
        <v>13526</v>
      </c>
      <c r="J468">
        <v>15</v>
      </c>
      <c r="K468" s="2">
        <v>2011</v>
      </c>
      <c r="M468" s="2"/>
      <c r="O468" s="2"/>
      <c r="Q468" s="2"/>
      <c r="S468" s="2"/>
      <c r="T468" s="2"/>
    </row>
    <row r="469" spans="1:20" x14ac:dyDescent="0.25">
      <c r="A469" s="2" t="s">
        <v>789</v>
      </c>
      <c r="B469" s="1">
        <v>16</v>
      </c>
      <c r="C469" s="2" t="s">
        <v>13655</v>
      </c>
      <c r="D469">
        <v>24</v>
      </c>
      <c r="E469" s="2" t="s">
        <v>10384</v>
      </c>
      <c r="F469">
        <v>270107</v>
      </c>
      <c r="G469" s="2" t="s">
        <v>13522</v>
      </c>
      <c r="H469">
        <v>270107003</v>
      </c>
      <c r="I469" s="2" t="s">
        <v>10392</v>
      </c>
      <c r="J469">
        <v>0</v>
      </c>
      <c r="K469" s="2">
        <v>2011</v>
      </c>
      <c r="M469" s="2"/>
      <c r="O469" s="2"/>
      <c r="Q469" s="2"/>
      <c r="S469" s="2"/>
      <c r="T469" s="2"/>
    </row>
    <row r="470" spans="1:20" x14ac:dyDescent="0.25">
      <c r="A470" s="2" t="s">
        <v>789</v>
      </c>
      <c r="B470" s="1">
        <v>16</v>
      </c>
      <c r="C470" s="2" t="s">
        <v>13655</v>
      </c>
      <c r="D470">
        <v>24</v>
      </c>
      <c r="E470" s="2" t="s">
        <v>10384</v>
      </c>
      <c r="F470">
        <v>270107</v>
      </c>
      <c r="G470" s="2" t="s">
        <v>13522</v>
      </c>
      <c r="H470">
        <v>270107004</v>
      </c>
      <c r="I470" s="2" t="s">
        <v>13636</v>
      </c>
      <c r="J470">
        <v>81</v>
      </c>
      <c r="K470" s="2">
        <v>2011</v>
      </c>
      <c r="M470" s="2"/>
      <c r="O470" s="2"/>
      <c r="Q470" s="2"/>
      <c r="S470" s="2"/>
      <c r="T470" s="2"/>
    </row>
    <row r="471" spans="1:20" x14ac:dyDescent="0.25">
      <c r="A471" s="2" t="s">
        <v>789</v>
      </c>
      <c r="B471" s="1">
        <v>16</v>
      </c>
      <c r="C471" s="2" t="s">
        <v>13655</v>
      </c>
      <c r="D471">
        <v>24</v>
      </c>
      <c r="E471" s="2" t="s">
        <v>10384</v>
      </c>
      <c r="F471">
        <v>270107</v>
      </c>
      <c r="G471" s="2" t="s">
        <v>13522</v>
      </c>
      <c r="H471">
        <v>270107005</v>
      </c>
      <c r="I471" s="2" t="s">
        <v>13637</v>
      </c>
      <c r="J471">
        <v>245</v>
      </c>
      <c r="K471" s="2">
        <v>2011</v>
      </c>
      <c r="M471" s="2"/>
      <c r="O471" s="2"/>
      <c r="Q471" s="2"/>
      <c r="S471" s="2"/>
      <c r="T471" s="2"/>
    </row>
    <row r="472" spans="1:20" x14ac:dyDescent="0.25">
      <c r="A472" s="2" t="s">
        <v>768</v>
      </c>
      <c r="B472" s="1">
        <v>8</v>
      </c>
      <c r="C472" s="2" t="s">
        <v>13656</v>
      </c>
      <c r="D472">
        <v>11</v>
      </c>
      <c r="E472" s="2" t="s">
        <v>13668</v>
      </c>
      <c r="F472">
        <v>270107</v>
      </c>
      <c r="G472" s="2" t="s">
        <v>13522</v>
      </c>
      <c r="H472">
        <v>270107001</v>
      </c>
      <c r="I472" s="2" t="s">
        <v>13523</v>
      </c>
      <c r="K472" s="2">
        <v>2011</v>
      </c>
      <c r="M472" s="2"/>
      <c r="O472" s="2"/>
      <c r="Q472" s="2"/>
      <c r="S472" s="2"/>
      <c r="T472" s="2"/>
    </row>
    <row r="473" spans="1:20" x14ac:dyDescent="0.25">
      <c r="A473" s="2" t="s">
        <v>768</v>
      </c>
      <c r="B473" s="1">
        <v>8</v>
      </c>
      <c r="C473" s="2" t="s">
        <v>13656</v>
      </c>
      <c r="D473">
        <v>11</v>
      </c>
      <c r="E473" s="2" t="s">
        <v>13668</v>
      </c>
      <c r="F473">
        <v>270107</v>
      </c>
      <c r="G473" s="2" t="s">
        <v>13522</v>
      </c>
      <c r="H473">
        <v>270107002</v>
      </c>
      <c r="I473" s="2" t="s">
        <v>13526</v>
      </c>
      <c r="J473">
        <v>0</v>
      </c>
      <c r="K473" s="2">
        <v>2011</v>
      </c>
      <c r="M473" s="2"/>
      <c r="O473" s="2"/>
      <c r="Q473" s="2"/>
      <c r="S473" s="2"/>
      <c r="T473" s="2"/>
    </row>
    <row r="474" spans="1:20" x14ac:dyDescent="0.25">
      <c r="A474" s="2" t="s">
        <v>768</v>
      </c>
      <c r="B474" s="1">
        <v>8</v>
      </c>
      <c r="C474" s="2" t="s">
        <v>13656</v>
      </c>
      <c r="D474">
        <v>11</v>
      </c>
      <c r="E474" s="2" t="s">
        <v>13668</v>
      </c>
      <c r="F474">
        <v>270107</v>
      </c>
      <c r="G474" s="2" t="s">
        <v>13522</v>
      </c>
      <c r="H474">
        <v>270107003</v>
      </c>
      <c r="I474" s="2" t="s">
        <v>10392</v>
      </c>
      <c r="J474">
        <v>0</v>
      </c>
      <c r="K474" s="2">
        <v>2011</v>
      </c>
      <c r="M474" s="2"/>
      <c r="O474" s="2"/>
      <c r="Q474" s="2"/>
      <c r="S474" s="2"/>
      <c r="T474" s="2"/>
    </row>
    <row r="475" spans="1:20" x14ac:dyDescent="0.25">
      <c r="A475" s="2" t="s">
        <v>768</v>
      </c>
      <c r="B475" s="1">
        <v>8</v>
      </c>
      <c r="C475" s="2" t="s">
        <v>13656</v>
      </c>
      <c r="D475">
        <v>11</v>
      </c>
      <c r="E475" s="2" t="s">
        <v>13668</v>
      </c>
      <c r="F475">
        <v>270107</v>
      </c>
      <c r="G475" s="2" t="s">
        <v>13522</v>
      </c>
      <c r="H475">
        <v>270107004</v>
      </c>
      <c r="I475" s="2" t="s">
        <v>13636</v>
      </c>
      <c r="J475">
        <v>0</v>
      </c>
      <c r="K475" s="2">
        <v>2011</v>
      </c>
      <c r="M475" s="2"/>
      <c r="O475" s="2"/>
      <c r="Q475" s="2"/>
      <c r="S475" s="2"/>
      <c r="T475" s="2"/>
    </row>
    <row r="476" spans="1:20" x14ac:dyDescent="0.25">
      <c r="A476" s="2" t="s">
        <v>768</v>
      </c>
      <c r="B476" s="1">
        <v>8</v>
      </c>
      <c r="C476" s="2" t="s">
        <v>13656</v>
      </c>
      <c r="D476">
        <v>11</v>
      </c>
      <c r="E476" s="2" t="s">
        <v>13668</v>
      </c>
      <c r="F476">
        <v>270107</v>
      </c>
      <c r="G476" s="2" t="s">
        <v>13522</v>
      </c>
      <c r="H476">
        <v>270107005</v>
      </c>
      <c r="I476" s="2" t="s">
        <v>13637</v>
      </c>
      <c r="J476">
        <v>305</v>
      </c>
      <c r="K476" s="2">
        <v>2011</v>
      </c>
      <c r="M476" s="2"/>
      <c r="O476" s="2"/>
      <c r="Q476" s="2"/>
      <c r="S476" s="2"/>
      <c r="T476" s="2"/>
    </row>
    <row r="477" spans="1:20" x14ac:dyDescent="0.25">
      <c r="A477" s="2" t="s">
        <v>768</v>
      </c>
      <c r="B477" s="1">
        <v>8</v>
      </c>
      <c r="C477" s="2" t="s">
        <v>13656</v>
      </c>
      <c r="D477">
        <v>11</v>
      </c>
      <c r="E477" s="2" t="s">
        <v>10384</v>
      </c>
      <c r="F477">
        <v>270107</v>
      </c>
      <c r="G477" s="2" t="s">
        <v>13522</v>
      </c>
      <c r="H477">
        <v>270107001</v>
      </c>
      <c r="I477" s="2" t="s">
        <v>13523</v>
      </c>
      <c r="J477">
        <v>42</v>
      </c>
      <c r="K477" s="2">
        <v>2011</v>
      </c>
      <c r="M477" s="2"/>
      <c r="O477" s="2"/>
      <c r="Q477" s="2"/>
      <c r="S477" s="2"/>
      <c r="T477" s="2"/>
    </row>
    <row r="478" spans="1:20" x14ac:dyDescent="0.25">
      <c r="A478" s="2" t="s">
        <v>768</v>
      </c>
      <c r="B478" s="1">
        <v>8</v>
      </c>
      <c r="C478" s="2" t="s">
        <v>13656</v>
      </c>
      <c r="D478">
        <v>11</v>
      </c>
      <c r="E478" s="2" t="s">
        <v>10384</v>
      </c>
      <c r="F478">
        <v>270107</v>
      </c>
      <c r="G478" s="2" t="s">
        <v>13522</v>
      </c>
      <c r="H478">
        <v>270107002</v>
      </c>
      <c r="I478" s="2" t="s">
        <v>13526</v>
      </c>
      <c r="J478">
        <v>3</v>
      </c>
      <c r="K478" s="2">
        <v>2011</v>
      </c>
      <c r="M478" s="2"/>
      <c r="O478" s="2"/>
      <c r="Q478" s="2"/>
      <c r="S478" s="2"/>
      <c r="T478" s="2"/>
    </row>
    <row r="479" spans="1:20" x14ac:dyDescent="0.25">
      <c r="A479" s="2" t="s">
        <v>768</v>
      </c>
      <c r="B479" s="1">
        <v>8</v>
      </c>
      <c r="C479" s="2" t="s">
        <v>13656</v>
      </c>
      <c r="D479">
        <v>11</v>
      </c>
      <c r="E479" s="2" t="s">
        <v>10384</v>
      </c>
      <c r="F479">
        <v>270107</v>
      </c>
      <c r="G479" s="2" t="s">
        <v>13522</v>
      </c>
      <c r="H479">
        <v>270107003</v>
      </c>
      <c r="I479" s="2" t="s">
        <v>10392</v>
      </c>
      <c r="J479">
        <v>1</v>
      </c>
      <c r="K479" s="2">
        <v>2011</v>
      </c>
      <c r="M479" s="2"/>
      <c r="O479" s="2"/>
      <c r="Q479" s="2"/>
      <c r="S479" s="2"/>
      <c r="T479" s="2"/>
    </row>
    <row r="480" spans="1:20" x14ac:dyDescent="0.25">
      <c r="A480" s="2" t="s">
        <v>768</v>
      </c>
      <c r="B480" s="1">
        <v>8</v>
      </c>
      <c r="C480" s="2" t="s">
        <v>13656</v>
      </c>
      <c r="D480">
        <v>11</v>
      </c>
      <c r="E480" s="2" t="s">
        <v>10384</v>
      </c>
      <c r="F480">
        <v>270107</v>
      </c>
      <c r="G480" s="2" t="s">
        <v>13522</v>
      </c>
      <c r="H480">
        <v>270107004</v>
      </c>
      <c r="I480" s="2" t="s">
        <v>13636</v>
      </c>
      <c r="J480">
        <v>11</v>
      </c>
      <c r="K480" s="2">
        <v>2011</v>
      </c>
      <c r="M480" s="2"/>
      <c r="O480" s="2"/>
      <c r="Q480" s="2"/>
      <c r="S480" s="2"/>
      <c r="T480" s="2"/>
    </row>
    <row r="481" spans="1:20" x14ac:dyDescent="0.25">
      <c r="A481" s="2" t="s">
        <v>768</v>
      </c>
      <c r="B481" s="1">
        <v>8</v>
      </c>
      <c r="C481" s="2" t="s">
        <v>13656</v>
      </c>
      <c r="D481">
        <v>11</v>
      </c>
      <c r="E481" s="2" t="s">
        <v>10384</v>
      </c>
      <c r="F481">
        <v>270107</v>
      </c>
      <c r="G481" s="2" t="s">
        <v>13522</v>
      </c>
      <c r="H481">
        <v>270107005</v>
      </c>
      <c r="I481" s="2" t="s">
        <v>13637</v>
      </c>
      <c r="J481">
        <v>671</v>
      </c>
      <c r="K481" s="2">
        <v>2011</v>
      </c>
      <c r="M481" s="2"/>
      <c r="O481" s="2"/>
      <c r="Q481" s="2"/>
      <c r="S481" s="2"/>
      <c r="T481" s="2"/>
    </row>
    <row r="482" spans="1:20" x14ac:dyDescent="0.25">
      <c r="A482" s="2" t="s">
        <v>768</v>
      </c>
      <c r="B482" s="1">
        <v>8</v>
      </c>
      <c r="C482" s="2" t="s">
        <v>13657</v>
      </c>
      <c r="D482">
        <v>6</v>
      </c>
      <c r="E482" s="2" t="s">
        <v>13668</v>
      </c>
      <c r="F482">
        <v>270107</v>
      </c>
      <c r="G482" s="2" t="s">
        <v>13522</v>
      </c>
      <c r="H482">
        <v>270107001</v>
      </c>
      <c r="I482" s="2" t="s">
        <v>13523</v>
      </c>
      <c r="K482" s="2">
        <v>2011</v>
      </c>
      <c r="M482" s="2"/>
      <c r="O482" s="2"/>
      <c r="Q482" s="2"/>
      <c r="S482" s="2"/>
      <c r="T482" s="2"/>
    </row>
    <row r="483" spans="1:20" x14ac:dyDescent="0.25">
      <c r="A483" s="2" t="s">
        <v>768</v>
      </c>
      <c r="B483" s="1">
        <v>8</v>
      </c>
      <c r="C483" s="2" t="s">
        <v>13657</v>
      </c>
      <c r="D483">
        <v>6</v>
      </c>
      <c r="E483" s="2" t="s">
        <v>13668</v>
      </c>
      <c r="F483">
        <v>270107</v>
      </c>
      <c r="G483" s="2" t="s">
        <v>13522</v>
      </c>
      <c r="H483">
        <v>270107002</v>
      </c>
      <c r="I483" s="2" t="s">
        <v>13526</v>
      </c>
      <c r="J483">
        <v>4</v>
      </c>
      <c r="K483" s="2">
        <v>2011</v>
      </c>
      <c r="M483" s="2"/>
      <c r="O483" s="2"/>
      <c r="Q483" s="2"/>
      <c r="S483" s="2"/>
      <c r="T483" s="2"/>
    </row>
    <row r="484" spans="1:20" x14ac:dyDescent="0.25">
      <c r="A484" s="2" t="s">
        <v>768</v>
      </c>
      <c r="B484" s="1">
        <v>8</v>
      </c>
      <c r="C484" s="2" t="s">
        <v>13657</v>
      </c>
      <c r="D484">
        <v>6</v>
      </c>
      <c r="E484" s="2" t="s">
        <v>13668</v>
      </c>
      <c r="F484">
        <v>270107</v>
      </c>
      <c r="G484" s="2" t="s">
        <v>13522</v>
      </c>
      <c r="H484">
        <v>270107003</v>
      </c>
      <c r="I484" s="2" t="s">
        <v>10392</v>
      </c>
      <c r="J484">
        <v>0</v>
      </c>
      <c r="K484" s="2">
        <v>2011</v>
      </c>
      <c r="M484" s="2"/>
      <c r="O484" s="2"/>
      <c r="Q484" s="2"/>
      <c r="S484" s="2"/>
      <c r="T484" s="2"/>
    </row>
    <row r="485" spans="1:20" x14ac:dyDescent="0.25">
      <c r="A485" s="2" t="s">
        <v>768</v>
      </c>
      <c r="B485" s="1">
        <v>8</v>
      </c>
      <c r="C485" s="2" t="s">
        <v>13657</v>
      </c>
      <c r="D485">
        <v>6</v>
      </c>
      <c r="E485" s="2" t="s">
        <v>13668</v>
      </c>
      <c r="F485">
        <v>270107</v>
      </c>
      <c r="G485" s="2" t="s">
        <v>13522</v>
      </c>
      <c r="H485">
        <v>270107004</v>
      </c>
      <c r="I485" s="2" t="s">
        <v>13636</v>
      </c>
      <c r="J485">
        <v>3</v>
      </c>
      <c r="K485" s="2">
        <v>2011</v>
      </c>
      <c r="M485" s="2"/>
      <c r="O485" s="2"/>
      <c r="Q485" s="2"/>
      <c r="S485" s="2"/>
      <c r="T485" s="2"/>
    </row>
    <row r="486" spans="1:20" x14ac:dyDescent="0.25">
      <c r="A486" s="2" t="s">
        <v>768</v>
      </c>
      <c r="B486" s="1">
        <v>8</v>
      </c>
      <c r="C486" s="2" t="s">
        <v>13657</v>
      </c>
      <c r="D486">
        <v>6</v>
      </c>
      <c r="E486" s="2" t="s">
        <v>13668</v>
      </c>
      <c r="F486">
        <v>270107</v>
      </c>
      <c r="G486" s="2" t="s">
        <v>13522</v>
      </c>
      <c r="H486">
        <v>270107005</v>
      </c>
      <c r="I486" s="2" t="s">
        <v>13637</v>
      </c>
      <c r="J486">
        <v>22</v>
      </c>
      <c r="K486" s="2">
        <v>2011</v>
      </c>
      <c r="M486" s="2"/>
      <c r="O486" s="2"/>
      <c r="Q486" s="2"/>
      <c r="S486" s="2"/>
      <c r="T486" s="2"/>
    </row>
    <row r="487" spans="1:20" x14ac:dyDescent="0.25">
      <c r="A487" s="2" t="s">
        <v>768</v>
      </c>
      <c r="B487" s="1">
        <v>8</v>
      </c>
      <c r="C487" s="2" t="s">
        <v>13657</v>
      </c>
      <c r="D487">
        <v>6</v>
      </c>
      <c r="E487" s="2" t="s">
        <v>10384</v>
      </c>
      <c r="F487">
        <v>270107</v>
      </c>
      <c r="G487" s="2" t="s">
        <v>13522</v>
      </c>
      <c r="H487">
        <v>270107001</v>
      </c>
      <c r="I487" s="2" t="s">
        <v>13523</v>
      </c>
      <c r="J487">
        <v>4</v>
      </c>
      <c r="K487" s="2">
        <v>2011</v>
      </c>
      <c r="M487" s="2"/>
      <c r="O487" s="2"/>
      <c r="Q487" s="2"/>
      <c r="S487" s="2"/>
      <c r="T487" s="2"/>
    </row>
    <row r="488" spans="1:20" x14ac:dyDescent="0.25">
      <c r="A488" s="2" t="s">
        <v>768</v>
      </c>
      <c r="B488" s="1">
        <v>8</v>
      </c>
      <c r="C488" s="2" t="s">
        <v>13657</v>
      </c>
      <c r="D488">
        <v>6</v>
      </c>
      <c r="E488" s="2" t="s">
        <v>10384</v>
      </c>
      <c r="F488">
        <v>270107</v>
      </c>
      <c r="G488" s="2" t="s">
        <v>13522</v>
      </c>
      <c r="H488">
        <v>270107002</v>
      </c>
      <c r="I488" s="2" t="s">
        <v>13526</v>
      </c>
      <c r="J488">
        <v>5</v>
      </c>
      <c r="K488" s="2">
        <v>2011</v>
      </c>
      <c r="M488" s="2"/>
      <c r="O488" s="2"/>
      <c r="Q488" s="2"/>
      <c r="S488" s="2"/>
      <c r="T488" s="2"/>
    </row>
    <row r="489" spans="1:20" x14ac:dyDescent="0.25">
      <c r="A489" s="2" t="s">
        <v>768</v>
      </c>
      <c r="B489" s="1">
        <v>8</v>
      </c>
      <c r="C489" s="2" t="s">
        <v>13657</v>
      </c>
      <c r="D489">
        <v>6</v>
      </c>
      <c r="E489" s="2" t="s">
        <v>10384</v>
      </c>
      <c r="F489">
        <v>270107</v>
      </c>
      <c r="G489" s="2" t="s">
        <v>13522</v>
      </c>
      <c r="H489">
        <v>270107003</v>
      </c>
      <c r="I489" s="2" t="s">
        <v>10392</v>
      </c>
      <c r="J489">
        <v>0</v>
      </c>
      <c r="K489" s="2">
        <v>2011</v>
      </c>
      <c r="M489" s="2"/>
      <c r="O489" s="2"/>
      <c r="Q489" s="2"/>
      <c r="S489" s="2"/>
      <c r="T489" s="2"/>
    </row>
    <row r="490" spans="1:20" x14ac:dyDescent="0.25">
      <c r="A490" s="2" t="s">
        <v>768</v>
      </c>
      <c r="B490" s="1">
        <v>8</v>
      </c>
      <c r="C490" s="2" t="s">
        <v>13657</v>
      </c>
      <c r="D490">
        <v>6</v>
      </c>
      <c r="E490" s="2" t="s">
        <v>10384</v>
      </c>
      <c r="F490">
        <v>270107</v>
      </c>
      <c r="G490" s="2" t="s">
        <v>13522</v>
      </c>
      <c r="H490">
        <v>270107004</v>
      </c>
      <c r="I490" s="2" t="s">
        <v>13636</v>
      </c>
      <c r="J490">
        <v>12</v>
      </c>
      <c r="K490" s="2">
        <v>2011</v>
      </c>
      <c r="M490" s="2"/>
      <c r="O490" s="2"/>
      <c r="Q490" s="2"/>
      <c r="S490" s="2"/>
      <c r="T490" s="2"/>
    </row>
    <row r="491" spans="1:20" x14ac:dyDescent="0.25">
      <c r="A491" s="2" t="s">
        <v>768</v>
      </c>
      <c r="B491" s="1">
        <v>8</v>
      </c>
      <c r="C491" s="2" t="s">
        <v>13657</v>
      </c>
      <c r="D491">
        <v>6</v>
      </c>
      <c r="E491" s="2" t="s">
        <v>10384</v>
      </c>
      <c r="F491">
        <v>270107</v>
      </c>
      <c r="G491" s="2" t="s">
        <v>13522</v>
      </c>
      <c r="H491">
        <v>270107005</v>
      </c>
      <c r="I491" s="2" t="s">
        <v>13637</v>
      </c>
      <c r="J491">
        <v>34</v>
      </c>
      <c r="K491" s="2">
        <v>2011</v>
      </c>
      <c r="M491" s="2"/>
      <c r="O491" s="2"/>
      <c r="Q491" s="2"/>
      <c r="S491" s="2"/>
      <c r="T491" s="2"/>
    </row>
    <row r="492" spans="1:20" x14ac:dyDescent="0.25">
      <c r="A492" s="2" t="s">
        <v>768</v>
      </c>
      <c r="B492" s="1">
        <v>8</v>
      </c>
      <c r="C492" s="2" t="s">
        <v>13658</v>
      </c>
      <c r="D492">
        <v>26</v>
      </c>
      <c r="E492" s="2" t="s">
        <v>13668</v>
      </c>
      <c r="F492">
        <v>270107</v>
      </c>
      <c r="G492" s="2" t="s">
        <v>13522</v>
      </c>
      <c r="H492">
        <v>270107001</v>
      </c>
      <c r="I492" s="2" t="s">
        <v>13523</v>
      </c>
      <c r="K492" s="2">
        <v>2011</v>
      </c>
      <c r="M492" s="2"/>
      <c r="O492" s="2"/>
      <c r="Q492" s="2"/>
      <c r="S492" s="2"/>
      <c r="T492" s="2"/>
    </row>
    <row r="493" spans="1:20" x14ac:dyDescent="0.25">
      <c r="A493" s="2" t="s">
        <v>768</v>
      </c>
      <c r="B493" s="1">
        <v>8</v>
      </c>
      <c r="C493" s="2" t="s">
        <v>13658</v>
      </c>
      <c r="D493">
        <v>26</v>
      </c>
      <c r="E493" s="2" t="s">
        <v>13668</v>
      </c>
      <c r="F493">
        <v>270107</v>
      </c>
      <c r="G493" s="2" t="s">
        <v>13522</v>
      </c>
      <c r="H493">
        <v>270107002</v>
      </c>
      <c r="I493" s="2" t="s">
        <v>13526</v>
      </c>
      <c r="J493">
        <v>0</v>
      </c>
      <c r="K493" s="2">
        <v>2011</v>
      </c>
      <c r="M493" s="2"/>
      <c r="O493" s="2"/>
      <c r="Q493" s="2"/>
      <c r="S493" s="2"/>
      <c r="T493" s="2"/>
    </row>
    <row r="494" spans="1:20" x14ac:dyDescent="0.25">
      <c r="A494" s="2" t="s">
        <v>768</v>
      </c>
      <c r="B494" s="1">
        <v>8</v>
      </c>
      <c r="C494" s="2" t="s">
        <v>13658</v>
      </c>
      <c r="D494">
        <v>26</v>
      </c>
      <c r="E494" s="2" t="s">
        <v>13668</v>
      </c>
      <c r="F494">
        <v>270107</v>
      </c>
      <c r="G494" s="2" t="s">
        <v>13522</v>
      </c>
      <c r="H494">
        <v>270107003</v>
      </c>
      <c r="I494" s="2" t="s">
        <v>10392</v>
      </c>
      <c r="J494">
        <v>0</v>
      </c>
      <c r="K494" s="2">
        <v>2011</v>
      </c>
      <c r="M494" s="2"/>
      <c r="O494" s="2"/>
      <c r="Q494" s="2"/>
      <c r="S494" s="2"/>
      <c r="T494" s="2"/>
    </row>
    <row r="495" spans="1:20" x14ac:dyDescent="0.25">
      <c r="A495" s="2" t="s">
        <v>768</v>
      </c>
      <c r="B495" s="1">
        <v>8</v>
      </c>
      <c r="C495" s="2" t="s">
        <v>13658</v>
      </c>
      <c r="D495">
        <v>26</v>
      </c>
      <c r="E495" s="2" t="s">
        <v>13668</v>
      </c>
      <c r="F495">
        <v>270107</v>
      </c>
      <c r="G495" s="2" t="s">
        <v>13522</v>
      </c>
      <c r="H495">
        <v>270107004</v>
      </c>
      <c r="I495" s="2" t="s">
        <v>13636</v>
      </c>
      <c r="J495">
        <v>0</v>
      </c>
      <c r="K495" s="2">
        <v>2011</v>
      </c>
      <c r="M495" s="2"/>
      <c r="O495" s="2"/>
      <c r="Q495" s="2"/>
      <c r="S495" s="2"/>
      <c r="T495" s="2"/>
    </row>
    <row r="496" spans="1:20" x14ac:dyDescent="0.25">
      <c r="A496" s="2" t="s">
        <v>768</v>
      </c>
      <c r="B496" s="1">
        <v>8</v>
      </c>
      <c r="C496" s="2" t="s">
        <v>13658</v>
      </c>
      <c r="D496">
        <v>26</v>
      </c>
      <c r="E496" s="2" t="s">
        <v>13668</v>
      </c>
      <c r="F496">
        <v>270107</v>
      </c>
      <c r="G496" s="2" t="s">
        <v>13522</v>
      </c>
      <c r="H496">
        <v>270107005</v>
      </c>
      <c r="I496" s="2" t="s">
        <v>13637</v>
      </c>
      <c r="J496">
        <v>6</v>
      </c>
      <c r="K496" s="2">
        <v>2011</v>
      </c>
      <c r="M496" s="2"/>
      <c r="O496" s="2"/>
      <c r="Q496" s="2"/>
      <c r="S496" s="2"/>
      <c r="T496" s="2"/>
    </row>
    <row r="497" spans="1:20" x14ac:dyDescent="0.25">
      <c r="A497" s="2" t="s">
        <v>768</v>
      </c>
      <c r="B497" s="1">
        <v>8</v>
      </c>
      <c r="C497" s="2" t="s">
        <v>13658</v>
      </c>
      <c r="D497">
        <v>26</v>
      </c>
      <c r="E497" s="2" t="s">
        <v>10384</v>
      </c>
      <c r="F497">
        <v>270107</v>
      </c>
      <c r="G497" s="2" t="s">
        <v>13522</v>
      </c>
      <c r="H497">
        <v>270107001</v>
      </c>
      <c r="I497" s="2" t="s">
        <v>13523</v>
      </c>
      <c r="J497">
        <v>1</v>
      </c>
      <c r="K497" s="2">
        <v>2011</v>
      </c>
      <c r="M497" s="2"/>
      <c r="O497" s="2"/>
      <c r="Q497" s="2"/>
      <c r="S497" s="2"/>
      <c r="T497" s="2"/>
    </row>
    <row r="498" spans="1:20" x14ac:dyDescent="0.25">
      <c r="A498" s="2" t="s">
        <v>768</v>
      </c>
      <c r="B498" s="1">
        <v>8</v>
      </c>
      <c r="C498" s="2" t="s">
        <v>13658</v>
      </c>
      <c r="D498">
        <v>26</v>
      </c>
      <c r="E498" s="2" t="s">
        <v>10384</v>
      </c>
      <c r="F498">
        <v>270107</v>
      </c>
      <c r="G498" s="2" t="s">
        <v>13522</v>
      </c>
      <c r="H498">
        <v>270107002</v>
      </c>
      <c r="I498" s="2" t="s">
        <v>13526</v>
      </c>
      <c r="J498">
        <v>0</v>
      </c>
      <c r="K498" s="2">
        <v>2011</v>
      </c>
      <c r="M498" s="2"/>
      <c r="O498" s="2"/>
      <c r="Q498" s="2"/>
      <c r="S498" s="2"/>
      <c r="T498" s="2"/>
    </row>
    <row r="499" spans="1:20" x14ac:dyDescent="0.25">
      <c r="A499" s="2" t="s">
        <v>768</v>
      </c>
      <c r="B499" s="1">
        <v>8</v>
      </c>
      <c r="C499" s="2" t="s">
        <v>13658</v>
      </c>
      <c r="D499">
        <v>26</v>
      </c>
      <c r="E499" s="2" t="s">
        <v>10384</v>
      </c>
      <c r="F499">
        <v>270107</v>
      </c>
      <c r="G499" s="2" t="s">
        <v>13522</v>
      </c>
      <c r="H499">
        <v>270107003</v>
      </c>
      <c r="I499" s="2" t="s">
        <v>10392</v>
      </c>
      <c r="J499">
        <v>0</v>
      </c>
      <c r="K499" s="2">
        <v>2011</v>
      </c>
      <c r="M499" s="2"/>
      <c r="O499" s="2"/>
      <c r="Q499" s="2"/>
      <c r="S499" s="2"/>
      <c r="T499" s="2"/>
    </row>
    <row r="500" spans="1:20" x14ac:dyDescent="0.25">
      <c r="A500" s="2" t="s">
        <v>768</v>
      </c>
      <c r="B500" s="1">
        <v>8</v>
      </c>
      <c r="C500" s="2" t="s">
        <v>13658</v>
      </c>
      <c r="D500">
        <v>26</v>
      </c>
      <c r="E500" s="2" t="s">
        <v>10384</v>
      </c>
      <c r="F500">
        <v>270107</v>
      </c>
      <c r="G500" s="2" t="s">
        <v>13522</v>
      </c>
      <c r="H500">
        <v>270107004</v>
      </c>
      <c r="I500" s="2" t="s">
        <v>13636</v>
      </c>
      <c r="J500">
        <v>0</v>
      </c>
      <c r="K500" s="2">
        <v>2011</v>
      </c>
      <c r="M500" s="2"/>
      <c r="O500" s="2"/>
      <c r="Q500" s="2"/>
      <c r="S500" s="2"/>
      <c r="T500" s="2"/>
    </row>
    <row r="501" spans="1:20" x14ac:dyDescent="0.25">
      <c r="A501" s="2" t="s">
        <v>768</v>
      </c>
      <c r="B501" s="1">
        <v>8</v>
      </c>
      <c r="C501" s="2" t="s">
        <v>13658</v>
      </c>
      <c r="D501">
        <v>26</v>
      </c>
      <c r="E501" s="2" t="s">
        <v>10384</v>
      </c>
      <c r="F501">
        <v>270107</v>
      </c>
      <c r="G501" s="2" t="s">
        <v>13522</v>
      </c>
      <c r="H501">
        <v>270107005</v>
      </c>
      <c r="I501" s="2" t="s">
        <v>13637</v>
      </c>
      <c r="J501">
        <v>28</v>
      </c>
      <c r="K501" s="2">
        <v>2011</v>
      </c>
      <c r="M501" s="2"/>
      <c r="O501" s="2"/>
      <c r="Q501" s="2"/>
      <c r="S501" s="2"/>
      <c r="T501" s="2"/>
    </row>
    <row r="502" spans="1:20" x14ac:dyDescent="0.25">
      <c r="A502" s="2" t="s">
        <v>768</v>
      </c>
      <c r="B502" s="1">
        <v>8</v>
      </c>
      <c r="C502" s="2" t="s">
        <v>13659</v>
      </c>
      <c r="D502">
        <v>9</v>
      </c>
      <c r="E502" s="2" t="s">
        <v>13668</v>
      </c>
      <c r="F502">
        <v>270107</v>
      </c>
      <c r="G502" s="2" t="s">
        <v>13522</v>
      </c>
      <c r="H502">
        <v>270107001</v>
      </c>
      <c r="I502" s="2" t="s">
        <v>13523</v>
      </c>
      <c r="K502" s="2">
        <v>2011</v>
      </c>
      <c r="M502" s="2"/>
      <c r="O502" s="2"/>
      <c r="Q502" s="2"/>
      <c r="S502" s="2"/>
      <c r="T502" s="2"/>
    </row>
    <row r="503" spans="1:20" x14ac:dyDescent="0.25">
      <c r="A503" s="2" t="s">
        <v>768</v>
      </c>
      <c r="B503" s="1">
        <v>8</v>
      </c>
      <c r="C503" s="2" t="s">
        <v>13659</v>
      </c>
      <c r="D503">
        <v>9</v>
      </c>
      <c r="E503" s="2" t="s">
        <v>13668</v>
      </c>
      <c r="F503">
        <v>270107</v>
      </c>
      <c r="G503" s="2" t="s">
        <v>13522</v>
      </c>
      <c r="H503">
        <v>270107002</v>
      </c>
      <c r="I503" s="2" t="s">
        <v>13526</v>
      </c>
      <c r="J503">
        <v>3</v>
      </c>
      <c r="K503" s="2">
        <v>2011</v>
      </c>
      <c r="M503" s="2"/>
      <c r="O503" s="2"/>
      <c r="Q503" s="2"/>
      <c r="S503" s="2"/>
      <c r="T503" s="2"/>
    </row>
    <row r="504" spans="1:20" x14ac:dyDescent="0.25">
      <c r="A504" s="2" t="s">
        <v>768</v>
      </c>
      <c r="B504" s="1">
        <v>8</v>
      </c>
      <c r="C504" s="2" t="s">
        <v>13659</v>
      </c>
      <c r="D504">
        <v>9</v>
      </c>
      <c r="E504" s="2" t="s">
        <v>13668</v>
      </c>
      <c r="F504">
        <v>270107</v>
      </c>
      <c r="G504" s="2" t="s">
        <v>13522</v>
      </c>
      <c r="H504">
        <v>270107003</v>
      </c>
      <c r="I504" s="2" t="s">
        <v>10392</v>
      </c>
      <c r="J504">
        <v>3</v>
      </c>
      <c r="K504" s="2">
        <v>2011</v>
      </c>
      <c r="M504" s="2"/>
      <c r="O504" s="2"/>
      <c r="Q504" s="2"/>
      <c r="S504" s="2"/>
      <c r="T504" s="2"/>
    </row>
    <row r="505" spans="1:20" x14ac:dyDescent="0.25">
      <c r="A505" s="2" t="s">
        <v>768</v>
      </c>
      <c r="B505" s="1">
        <v>8</v>
      </c>
      <c r="C505" s="2" t="s">
        <v>13659</v>
      </c>
      <c r="D505">
        <v>9</v>
      </c>
      <c r="E505" s="2" t="s">
        <v>13668</v>
      </c>
      <c r="F505">
        <v>270107</v>
      </c>
      <c r="G505" s="2" t="s">
        <v>13522</v>
      </c>
      <c r="H505">
        <v>270107004</v>
      </c>
      <c r="I505" s="2" t="s">
        <v>13636</v>
      </c>
      <c r="J505">
        <v>19</v>
      </c>
      <c r="K505" s="2">
        <v>2011</v>
      </c>
      <c r="M505" s="2"/>
      <c r="O505" s="2"/>
      <c r="Q505" s="2"/>
      <c r="S505" s="2"/>
      <c r="T505" s="2"/>
    </row>
    <row r="506" spans="1:20" x14ac:dyDescent="0.25">
      <c r="A506" s="2" t="s">
        <v>768</v>
      </c>
      <c r="B506" s="1">
        <v>8</v>
      </c>
      <c r="C506" s="2" t="s">
        <v>13659</v>
      </c>
      <c r="D506">
        <v>9</v>
      </c>
      <c r="E506" s="2" t="s">
        <v>13668</v>
      </c>
      <c r="F506">
        <v>270107</v>
      </c>
      <c r="G506" s="2" t="s">
        <v>13522</v>
      </c>
      <c r="H506">
        <v>270107005</v>
      </c>
      <c r="I506" s="2" t="s">
        <v>13637</v>
      </c>
      <c r="J506">
        <v>215</v>
      </c>
      <c r="K506" s="2">
        <v>2011</v>
      </c>
      <c r="M506" s="2"/>
      <c r="O506" s="2"/>
      <c r="Q506" s="2"/>
      <c r="S506" s="2"/>
      <c r="T506" s="2"/>
    </row>
    <row r="507" spans="1:20" x14ac:dyDescent="0.25">
      <c r="A507" s="2" t="s">
        <v>768</v>
      </c>
      <c r="B507" s="1">
        <v>8</v>
      </c>
      <c r="C507" s="2" t="s">
        <v>13659</v>
      </c>
      <c r="D507">
        <v>9</v>
      </c>
      <c r="E507" s="2" t="s">
        <v>10384</v>
      </c>
      <c r="F507">
        <v>270107</v>
      </c>
      <c r="G507" s="2" t="s">
        <v>13522</v>
      </c>
      <c r="H507">
        <v>270107001</v>
      </c>
      <c r="I507" s="2" t="s">
        <v>13523</v>
      </c>
      <c r="J507">
        <v>9</v>
      </c>
      <c r="K507" s="2">
        <v>2011</v>
      </c>
      <c r="M507" s="2"/>
      <c r="O507" s="2"/>
      <c r="Q507" s="2"/>
      <c r="S507" s="2"/>
      <c r="T507" s="2"/>
    </row>
    <row r="508" spans="1:20" x14ac:dyDescent="0.25">
      <c r="A508" s="2" t="s">
        <v>768</v>
      </c>
      <c r="B508" s="1">
        <v>8</v>
      </c>
      <c r="C508" s="2" t="s">
        <v>13659</v>
      </c>
      <c r="D508">
        <v>9</v>
      </c>
      <c r="E508" s="2" t="s">
        <v>10384</v>
      </c>
      <c r="F508">
        <v>270107</v>
      </c>
      <c r="G508" s="2" t="s">
        <v>13522</v>
      </c>
      <c r="H508">
        <v>270107002</v>
      </c>
      <c r="I508" s="2" t="s">
        <v>13526</v>
      </c>
      <c r="J508">
        <v>9</v>
      </c>
      <c r="K508" s="2">
        <v>2011</v>
      </c>
      <c r="M508" s="2"/>
      <c r="O508" s="2"/>
      <c r="Q508" s="2"/>
      <c r="S508" s="2"/>
      <c r="T508" s="2"/>
    </row>
    <row r="509" spans="1:20" x14ac:dyDescent="0.25">
      <c r="A509" s="2" t="s">
        <v>768</v>
      </c>
      <c r="B509" s="1">
        <v>8</v>
      </c>
      <c r="C509" s="2" t="s">
        <v>13659</v>
      </c>
      <c r="D509">
        <v>9</v>
      </c>
      <c r="E509" s="2" t="s">
        <v>10384</v>
      </c>
      <c r="F509">
        <v>270107</v>
      </c>
      <c r="G509" s="2" t="s">
        <v>13522</v>
      </c>
      <c r="H509">
        <v>270107003</v>
      </c>
      <c r="I509" s="2" t="s">
        <v>10392</v>
      </c>
      <c r="J509">
        <v>6</v>
      </c>
      <c r="K509" s="2">
        <v>2011</v>
      </c>
      <c r="M509" s="2"/>
      <c r="O509" s="2"/>
      <c r="Q509" s="2"/>
      <c r="S509" s="2"/>
      <c r="T509" s="2"/>
    </row>
    <row r="510" spans="1:20" x14ac:dyDescent="0.25">
      <c r="A510" s="2" t="s">
        <v>768</v>
      </c>
      <c r="B510" s="1">
        <v>8</v>
      </c>
      <c r="C510" s="2" t="s">
        <v>13659</v>
      </c>
      <c r="D510">
        <v>9</v>
      </c>
      <c r="E510" s="2" t="s">
        <v>10384</v>
      </c>
      <c r="F510">
        <v>270107</v>
      </c>
      <c r="G510" s="2" t="s">
        <v>13522</v>
      </c>
      <c r="H510">
        <v>270107004</v>
      </c>
      <c r="I510" s="2" t="s">
        <v>13636</v>
      </c>
      <c r="J510">
        <v>30</v>
      </c>
      <c r="K510" s="2">
        <v>2011</v>
      </c>
      <c r="M510" s="2"/>
      <c r="O510" s="2"/>
      <c r="Q510" s="2"/>
      <c r="S510" s="2"/>
      <c r="T510" s="2"/>
    </row>
    <row r="511" spans="1:20" x14ac:dyDescent="0.25">
      <c r="A511" s="2" t="s">
        <v>768</v>
      </c>
      <c r="B511" s="1">
        <v>8</v>
      </c>
      <c r="C511" s="2" t="s">
        <v>13659</v>
      </c>
      <c r="D511">
        <v>9</v>
      </c>
      <c r="E511" s="2" t="s">
        <v>10384</v>
      </c>
      <c r="F511">
        <v>270107</v>
      </c>
      <c r="G511" s="2" t="s">
        <v>13522</v>
      </c>
      <c r="H511">
        <v>270107005</v>
      </c>
      <c r="I511" s="2" t="s">
        <v>13637</v>
      </c>
      <c r="J511">
        <v>233</v>
      </c>
      <c r="K511" s="2">
        <v>2011</v>
      </c>
      <c r="M511" s="2"/>
      <c r="O511" s="2"/>
      <c r="Q511" s="2"/>
      <c r="S511" s="2"/>
      <c r="T511" s="2"/>
    </row>
    <row r="512" spans="1:20" x14ac:dyDescent="0.25">
      <c r="A512" s="2" t="s">
        <v>10677</v>
      </c>
      <c r="B512" s="1">
        <v>9</v>
      </c>
      <c r="C512" s="2" t="s">
        <v>13660</v>
      </c>
      <c r="D512">
        <v>4</v>
      </c>
      <c r="E512" s="2" t="s">
        <v>13668</v>
      </c>
      <c r="F512">
        <v>270107</v>
      </c>
      <c r="G512" s="2" t="s">
        <v>13522</v>
      </c>
      <c r="H512">
        <v>270107001</v>
      </c>
      <c r="I512" s="2" t="s">
        <v>13523</v>
      </c>
      <c r="K512" s="2">
        <v>2011</v>
      </c>
      <c r="M512" s="2"/>
      <c r="O512" s="2"/>
      <c r="Q512" s="2"/>
      <c r="S512" s="2"/>
      <c r="T512" s="2"/>
    </row>
    <row r="513" spans="1:20" x14ac:dyDescent="0.25">
      <c r="A513" s="2" t="s">
        <v>10677</v>
      </c>
      <c r="B513" s="1">
        <v>9</v>
      </c>
      <c r="C513" s="2" t="s">
        <v>13660</v>
      </c>
      <c r="D513">
        <v>4</v>
      </c>
      <c r="E513" s="2" t="s">
        <v>13668</v>
      </c>
      <c r="F513">
        <v>270107</v>
      </c>
      <c r="G513" s="2" t="s">
        <v>13522</v>
      </c>
      <c r="H513">
        <v>270107002</v>
      </c>
      <c r="I513" s="2" t="s">
        <v>13526</v>
      </c>
      <c r="J513">
        <v>0</v>
      </c>
      <c r="K513" s="2">
        <v>2011</v>
      </c>
      <c r="M513" s="2"/>
      <c r="O513" s="2"/>
      <c r="Q513" s="2"/>
      <c r="S513" s="2"/>
      <c r="T513" s="2"/>
    </row>
    <row r="514" spans="1:20" x14ac:dyDescent="0.25">
      <c r="A514" s="2" t="s">
        <v>10677</v>
      </c>
      <c r="B514" s="1">
        <v>9</v>
      </c>
      <c r="C514" s="2" t="s">
        <v>13660</v>
      </c>
      <c r="D514">
        <v>4</v>
      </c>
      <c r="E514" s="2" t="s">
        <v>13668</v>
      </c>
      <c r="F514">
        <v>270107</v>
      </c>
      <c r="G514" s="2" t="s">
        <v>13522</v>
      </c>
      <c r="H514">
        <v>270107003</v>
      </c>
      <c r="I514" s="2" t="s">
        <v>10392</v>
      </c>
      <c r="J514">
        <v>0</v>
      </c>
      <c r="K514" s="2">
        <v>2011</v>
      </c>
      <c r="M514" s="2"/>
      <c r="O514" s="2"/>
      <c r="Q514" s="2"/>
      <c r="S514" s="2"/>
      <c r="T514" s="2"/>
    </row>
    <row r="515" spans="1:20" x14ac:dyDescent="0.25">
      <c r="A515" s="2" t="s">
        <v>10677</v>
      </c>
      <c r="B515" s="1">
        <v>9</v>
      </c>
      <c r="C515" s="2" t="s">
        <v>13660</v>
      </c>
      <c r="D515">
        <v>4</v>
      </c>
      <c r="E515" s="2" t="s">
        <v>13668</v>
      </c>
      <c r="F515">
        <v>270107</v>
      </c>
      <c r="G515" s="2" t="s">
        <v>13522</v>
      </c>
      <c r="H515">
        <v>270107004</v>
      </c>
      <c r="I515" s="2" t="s">
        <v>13636</v>
      </c>
      <c r="J515">
        <v>0</v>
      </c>
      <c r="K515" s="2">
        <v>2011</v>
      </c>
      <c r="M515" s="2"/>
      <c r="O515" s="2"/>
      <c r="Q515" s="2"/>
      <c r="S515" s="2"/>
      <c r="T515" s="2"/>
    </row>
    <row r="516" spans="1:20" x14ac:dyDescent="0.25">
      <c r="A516" s="2" t="s">
        <v>10677</v>
      </c>
      <c r="B516" s="1">
        <v>9</v>
      </c>
      <c r="C516" s="2" t="s">
        <v>13660</v>
      </c>
      <c r="D516">
        <v>4</v>
      </c>
      <c r="E516" s="2" t="s">
        <v>13668</v>
      </c>
      <c r="F516">
        <v>270107</v>
      </c>
      <c r="G516" s="2" t="s">
        <v>13522</v>
      </c>
      <c r="H516">
        <v>270107005</v>
      </c>
      <c r="I516" s="2" t="s">
        <v>13637</v>
      </c>
      <c r="J516">
        <v>11</v>
      </c>
      <c r="K516" s="2">
        <v>2011</v>
      </c>
      <c r="M516" s="2"/>
      <c r="O516" s="2"/>
      <c r="Q516" s="2"/>
      <c r="S516" s="2"/>
      <c r="T516" s="2"/>
    </row>
    <row r="517" spans="1:20" x14ac:dyDescent="0.25">
      <c r="A517" s="2" t="s">
        <v>10677</v>
      </c>
      <c r="B517" s="1">
        <v>9</v>
      </c>
      <c r="C517" s="2" t="s">
        <v>13660</v>
      </c>
      <c r="D517">
        <v>4</v>
      </c>
      <c r="E517" s="2" t="s">
        <v>10384</v>
      </c>
      <c r="F517">
        <v>270107</v>
      </c>
      <c r="G517" s="2" t="s">
        <v>13522</v>
      </c>
      <c r="H517">
        <v>270107001</v>
      </c>
      <c r="I517" s="2" t="s">
        <v>13523</v>
      </c>
      <c r="J517">
        <v>2</v>
      </c>
      <c r="K517" s="2">
        <v>2011</v>
      </c>
      <c r="M517" s="2"/>
      <c r="O517" s="2"/>
      <c r="Q517" s="2"/>
      <c r="S517" s="2"/>
      <c r="T517" s="2"/>
    </row>
    <row r="518" spans="1:20" x14ac:dyDescent="0.25">
      <c r="A518" s="2" t="s">
        <v>10677</v>
      </c>
      <c r="B518" s="1">
        <v>9</v>
      </c>
      <c r="C518" s="2" t="s">
        <v>13660</v>
      </c>
      <c r="D518">
        <v>4</v>
      </c>
      <c r="E518" s="2" t="s">
        <v>10384</v>
      </c>
      <c r="F518">
        <v>270107</v>
      </c>
      <c r="G518" s="2" t="s">
        <v>13522</v>
      </c>
      <c r="H518">
        <v>270107002</v>
      </c>
      <c r="I518" s="2" t="s">
        <v>13526</v>
      </c>
      <c r="J518">
        <v>3</v>
      </c>
      <c r="K518" s="2">
        <v>2011</v>
      </c>
      <c r="M518" s="2"/>
      <c r="O518" s="2"/>
      <c r="Q518" s="2"/>
      <c r="S518" s="2"/>
      <c r="T518" s="2"/>
    </row>
    <row r="519" spans="1:20" x14ac:dyDescent="0.25">
      <c r="A519" s="2" t="s">
        <v>10677</v>
      </c>
      <c r="B519" s="1">
        <v>9</v>
      </c>
      <c r="C519" s="2" t="s">
        <v>13660</v>
      </c>
      <c r="D519">
        <v>4</v>
      </c>
      <c r="E519" s="2" t="s">
        <v>10384</v>
      </c>
      <c r="F519">
        <v>270107</v>
      </c>
      <c r="G519" s="2" t="s">
        <v>13522</v>
      </c>
      <c r="H519">
        <v>270107003</v>
      </c>
      <c r="I519" s="2" t="s">
        <v>10392</v>
      </c>
      <c r="J519">
        <v>1</v>
      </c>
      <c r="K519" s="2">
        <v>2011</v>
      </c>
      <c r="M519" s="2"/>
      <c r="O519" s="2"/>
      <c r="Q519" s="2"/>
      <c r="S519" s="2"/>
      <c r="T519" s="2"/>
    </row>
    <row r="520" spans="1:20" x14ac:dyDescent="0.25">
      <c r="A520" s="2" t="s">
        <v>10677</v>
      </c>
      <c r="B520" s="1">
        <v>9</v>
      </c>
      <c r="C520" s="2" t="s">
        <v>13660</v>
      </c>
      <c r="D520">
        <v>4</v>
      </c>
      <c r="E520" s="2" t="s">
        <v>10384</v>
      </c>
      <c r="F520">
        <v>270107</v>
      </c>
      <c r="G520" s="2" t="s">
        <v>13522</v>
      </c>
      <c r="H520">
        <v>270107004</v>
      </c>
      <c r="I520" s="2" t="s">
        <v>13636</v>
      </c>
      <c r="J520">
        <v>11</v>
      </c>
      <c r="K520" s="2">
        <v>2011</v>
      </c>
      <c r="M520" s="2"/>
      <c r="O520" s="2"/>
      <c r="Q520" s="2"/>
      <c r="S520" s="2"/>
      <c r="T520" s="2"/>
    </row>
    <row r="521" spans="1:20" x14ac:dyDescent="0.25">
      <c r="A521" s="2" t="s">
        <v>10677</v>
      </c>
      <c r="B521" s="1">
        <v>9</v>
      </c>
      <c r="C521" s="2" t="s">
        <v>13660</v>
      </c>
      <c r="D521">
        <v>4</v>
      </c>
      <c r="E521" s="2" t="s">
        <v>10384</v>
      </c>
      <c r="F521">
        <v>270107</v>
      </c>
      <c r="G521" s="2" t="s">
        <v>13522</v>
      </c>
      <c r="H521">
        <v>270107005</v>
      </c>
      <c r="I521" s="2" t="s">
        <v>13637</v>
      </c>
      <c r="J521">
        <v>32</v>
      </c>
      <c r="K521" s="2">
        <v>2011</v>
      </c>
      <c r="M521" s="2"/>
      <c r="O521" s="2"/>
      <c r="Q521" s="2"/>
      <c r="S521" s="2"/>
      <c r="T521" s="2"/>
    </row>
    <row r="522" spans="1:20" x14ac:dyDescent="0.25">
      <c r="A522" s="2" t="s">
        <v>10677</v>
      </c>
      <c r="B522" s="1">
        <v>9</v>
      </c>
      <c r="C522" s="2" t="s">
        <v>13661</v>
      </c>
      <c r="D522">
        <v>5</v>
      </c>
      <c r="E522" s="2" t="s">
        <v>13668</v>
      </c>
      <c r="F522">
        <v>270107</v>
      </c>
      <c r="G522" s="2" t="s">
        <v>13522</v>
      </c>
      <c r="H522">
        <v>270107001</v>
      </c>
      <c r="I522" s="2" t="s">
        <v>13523</v>
      </c>
      <c r="K522" s="2">
        <v>2011</v>
      </c>
      <c r="M522" s="2"/>
      <c r="O522" s="2"/>
      <c r="Q522" s="2"/>
      <c r="S522" s="2"/>
      <c r="T522" s="2"/>
    </row>
    <row r="523" spans="1:20" x14ac:dyDescent="0.25">
      <c r="A523" s="2" t="s">
        <v>10677</v>
      </c>
      <c r="B523" s="1">
        <v>9</v>
      </c>
      <c r="C523" s="2" t="s">
        <v>13661</v>
      </c>
      <c r="D523">
        <v>5</v>
      </c>
      <c r="E523" s="2" t="s">
        <v>13668</v>
      </c>
      <c r="F523">
        <v>270107</v>
      </c>
      <c r="G523" s="2" t="s">
        <v>13522</v>
      </c>
      <c r="H523">
        <v>270107002</v>
      </c>
      <c r="I523" s="2" t="s">
        <v>13526</v>
      </c>
      <c r="J523">
        <v>0</v>
      </c>
      <c r="K523" s="2">
        <v>2011</v>
      </c>
      <c r="M523" s="2"/>
      <c r="O523" s="2"/>
      <c r="Q523" s="2"/>
      <c r="S523" s="2"/>
      <c r="T523" s="2"/>
    </row>
    <row r="524" spans="1:20" x14ac:dyDescent="0.25">
      <c r="A524" s="2" t="s">
        <v>10677</v>
      </c>
      <c r="B524" s="1">
        <v>9</v>
      </c>
      <c r="C524" s="2" t="s">
        <v>13661</v>
      </c>
      <c r="D524">
        <v>5</v>
      </c>
      <c r="E524" s="2" t="s">
        <v>13668</v>
      </c>
      <c r="F524">
        <v>270107</v>
      </c>
      <c r="G524" s="2" t="s">
        <v>13522</v>
      </c>
      <c r="H524">
        <v>270107003</v>
      </c>
      <c r="I524" s="2" t="s">
        <v>10392</v>
      </c>
      <c r="J524">
        <v>0</v>
      </c>
      <c r="K524" s="2">
        <v>2011</v>
      </c>
      <c r="M524" s="2"/>
      <c r="O524" s="2"/>
      <c r="Q524" s="2"/>
      <c r="S524" s="2"/>
      <c r="T524" s="2"/>
    </row>
    <row r="525" spans="1:20" x14ac:dyDescent="0.25">
      <c r="A525" s="2" t="s">
        <v>10677</v>
      </c>
      <c r="B525" s="1">
        <v>9</v>
      </c>
      <c r="C525" s="2" t="s">
        <v>13661</v>
      </c>
      <c r="D525">
        <v>5</v>
      </c>
      <c r="E525" s="2" t="s">
        <v>13668</v>
      </c>
      <c r="F525">
        <v>270107</v>
      </c>
      <c r="G525" s="2" t="s">
        <v>13522</v>
      </c>
      <c r="H525">
        <v>270107004</v>
      </c>
      <c r="I525" s="2" t="s">
        <v>13636</v>
      </c>
      <c r="J525">
        <v>0</v>
      </c>
      <c r="K525" s="2">
        <v>2011</v>
      </c>
      <c r="M525" s="2"/>
      <c r="O525" s="2"/>
      <c r="Q525" s="2"/>
      <c r="S525" s="2"/>
      <c r="T525" s="2"/>
    </row>
    <row r="526" spans="1:20" x14ac:dyDescent="0.25">
      <c r="A526" s="2" t="s">
        <v>10677</v>
      </c>
      <c r="B526" s="1">
        <v>9</v>
      </c>
      <c r="C526" s="2" t="s">
        <v>13661</v>
      </c>
      <c r="D526">
        <v>5</v>
      </c>
      <c r="E526" s="2" t="s">
        <v>13668</v>
      </c>
      <c r="F526">
        <v>270107</v>
      </c>
      <c r="G526" s="2" t="s">
        <v>13522</v>
      </c>
      <c r="H526">
        <v>270107005</v>
      </c>
      <c r="I526" s="2" t="s">
        <v>13637</v>
      </c>
      <c r="J526">
        <v>165</v>
      </c>
      <c r="K526" s="2">
        <v>2011</v>
      </c>
      <c r="M526" s="2"/>
      <c r="O526" s="2"/>
      <c r="Q526" s="2"/>
      <c r="S526" s="2"/>
      <c r="T526" s="2"/>
    </row>
    <row r="527" spans="1:20" x14ac:dyDescent="0.25">
      <c r="A527" s="2" t="s">
        <v>10677</v>
      </c>
      <c r="B527" s="1">
        <v>9</v>
      </c>
      <c r="C527" s="2" t="s">
        <v>13661</v>
      </c>
      <c r="D527">
        <v>5</v>
      </c>
      <c r="E527" s="2" t="s">
        <v>10384</v>
      </c>
      <c r="F527">
        <v>270107</v>
      </c>
      <c r="G527" s="2" t="s">
        <v>13522</v>
      </c>
      <c r="H527">
        <v>270107001</v>
      </c>
      <c r="I527" s="2" t="s">
        <v>13523</v>
      </c>
      <c r="J527">
        <v>16</v>
      </c>
      <c r="K527" s="2">
        <v>2011</v>
      </c>
      <c r="M527" s="2"/>
      <c r="O527" s="2"/>
      <c r="Q527" s="2"/>
      <c r="S527" s="2"/>
      <c r="T527" s="2"/>
    </row>
    <row r="528" spans="1:20" x14ac:dyDescent="0.25">
      <c r="A528" s="2" t="s">
        <v>10677</v>
      </c>
      <c r="B528" s="1">
        <v>9</v>
      </c>
      <c r="C528" s="2" t="s">
        <v>13661</v>
      </c>
      <c r="D528">
        <v>5</v>
      </c>
      <c r="E528" s="2" t="s">
        <v>10384</v>
      </c>
      <c r="F528">
        <v>270107</v>
      </c>
      <c r="G528" s="2" t="s">
        <v>13522</v>
      </c>
      <c r="H528">
        <v>270107002</v>
      </c>
      <c r="I528" s="2" t="s">
        <v>13526</v>
      </c>
      <c r="J528">
        <v>28</v>
      </c>
      <c r="K528" s="2">
        <v>2011</v>
      </c>
      <c r="M528" s="2"/>
      <c r="O528" s="2"/>
      <c r="Q528" s="2"/>
      <c r="S528" s="2"/>
      <c r="T528" s="2"/>
    </row>
    <row r="529" spans="1:20" x14ac:dyDescent="0.25">
      <c r="A529" s="2" t="s">
        <v>10677</v>
      </c>
      <c r="B529" s="1">
        <v>9</v>
      </c>
      <c r="C529" s="2" t="s">
        <v>13661</v>
      </c>
      <c r="D529">
        <v>5</v>
      </c>
      <c r="E529" s="2" t="s">
        <v>10384</v>
      </c>
      <c r="F529">
        <v>270107</v>
      </c>
      <c r="G529" s="2" t="s">
        <v>13522</v>
      </c>
      <c r="H529">
        <v>270107003</v>
      </c>
      <c r="I529" s="2" t="s">
        <v>10392</v>
      </c>
      <c r="J529">
        <v>0</v>
      </c>
      <c r="K529" s="2">
        <v>2011</v>
      </c>
      <c r="M529" s="2"/>
      <c r="O529" s="2"/>
      <c r="Q529" s="2"/>
      <c r="S529" s="2"/>
      <c r="T529" s="2"/>
    </row>
    <row r="530" spans="1:20" x14ac:dyDescent="0.25">
      <c r="A530" s="2" t="s">
        <v>10677</v>
      </c>
      <c r="B530" s="1">
        <v>9</v>
      </c>
      <c r="C530" s="2" t="s">
        <v>13661</v>
      </c>
      <c r="D530">
        <v>5</v>
      </c>
      <c r="E530" s="2" t="s">
        <v>10384</v>
      </c>
      <c r="F530">
        <v>270107</v>
      </c>
      <c r="G530" s="2" t="s">
        <v>13522</v>
      </c>
      <c r="H530">
        <v>270107004</v>
      </c>
      <c r="I530" s="2" t="s">
        <v>13636</v>
      </c>
      <c r="J530">
        <v>21</v>
      </c>
      <c r="K530" s="2">
        <v>2011</v>
      </c>
      <c r="M530" s="2"/>
      <c r="O530" s="2"/>
      <c r="Q530" s="2"/>
      <c r="S530" s="2"/>
      <c r="T530" s="2"/>
    </row>
    <row r="531" spans="1:20" x14ac:dyDescent="0.25">
      <c r="A531" s="2" t="s">
        <v>10677</v>
      </c>
      <c r="B531" s="1">
        <v>9</v>
      </c>
      <c r="C531" s="2" t="s">
        <v>13661</v>
      </c>
      <c r="D531">
        <v>5</v>
      </c>
      <c r="E531" s="2" t="s">
        <v>10384</v>
      </c>
      <c r="F531">
        <v>270107</v>
      </c>
      <c r="G531" s="2" t="s">
        <v>13522</v>
      </c>
      <c r="H531">
        <v>270107005</v>
      </c>
      <c r="I531" s="2" t="s">
        <v>13637</v>
      </c>
      <c r="J531">
        <v>415</v>
      </c>
      <c r="K531" s="2">
        <v>2011</v>
      </c>
      <c r="M531" s="2"/>
      <c r="O531" s="2"/>
      <c r="Q531" s="2"/>
      <c r="S531" s="2"/>
      <c r="T531" s="2"/>
    </row>
    <row r="532" spans="1:20" x14ac:dyDescent="0.25">
      <c r="A532" s="2" t="s">
        <v>13671</v>
      </c>
      <c r="B532" s="1">
        <v>14</v>
      </c>
      <c r="C532" s="2" t="s">
        <v>13662</v>
      </c>
      <c r="D532">
        <v>27</v>
      </c>
      <c r="E532" s="2" t="s">
        <v>13668</v>
      </c>
      <c r="F532">
        <v>270107</v>
      </c>
      <c r="G532" s="2" t="s">
        <v>13522</v>
      </c>
      <c r="H532">
        <v>270107001</v>
      </c>
      <c r="I532" s="2" t="s">
        <v>13523</v>
      </c>
      <c r="K532" s="2">
        <v>2011</v>
      </c>
      <c r="M532" s="2"/>
      <c r="O532" s="2"/>
      <c r="Q532" s="2"/>
      <c r="S532" s="2"/>
      <c r="T532" s="2"/>
    </row>
    <row r="533" spans="1:20" x14ac:dyDescent="0.25">
      <c r="A533" s="2" t="s">
        <v>13671</v>
      </c>
      <c r="B533" s="1">
        <v>14</v>
      </c>
      <c r="C533" s="2" t="s">
        <v>13662</v>
      </c>
      <c r="D533">
        <v>27</v>
      </c>
      <c r="E533" s="2" t="s">
        <v>13668</v>
      </c>
      <c r="F533">
        <v>270107</v>
      </c>
      <c r="G533" s="2" t="s">
        <v>13522</v>
      </c>
      <c r="H533">
        <v>270107002</v>
      </c>
      <c r="I533" s="2" t="s">
        <v>13526</v>
      </c>
      <c r="J533">
        <v>0</v>
      </c>
      <c r="K533" s="2">
        <v>2011</v>
      </c>
      <c r="M533" s="2"/>
      <c r="O533" s="2"/>
      <c r="Q533" s="2"/>
      <c r="S533" s="2"/>
      <c r="T533" s="2"/>
    </row>
    <row r="534" spans="1:20" x14ac:dyDescent="0.25">
      <c r="A534" s="2" t="s">
        <v>13671</v>
      </c>
      <c r="B534" s="1">
        <v>14</v>
      </c>
      <c r="C534" s="2" t="s">
        <v>13662</v>
      </c>
      <c r="D534">
        <v>27</v>
      </c>
      <c r="E534" s="2" t="s">
        <v>13668</v>
      </c>
      <c r="F534">
        <v>270107</v>
      </c>
      <c r="G534" s="2" t="s">
        <v>13522</v>
      </c>
      <c r="H534">
        <v>270107003</v>
      </c>
      <c r="I534" s="2" t="s">
        <v>10392</v>
      </c>
      <c r="J534">
        <v>0</v>
      </c>
      <c r="K534" s="2">
        <v>2011</v>
      </c>
      <c r="M534" s="2"/>
      <c r="O534" s="2"/>
      <c r="Q534" s="2"/>
      <c r="S534" s="2"/>
      <c r="T534" s="2"/>
    </row>
    <row r="535" spans="1:20" x14ac:dyDescent="0.25">
      <c r="A535" s="2" t="s">
        <v>13671</v>
      </c>
      <c r="B535" s="1">
        <v>14</v>
      </c>
      <c r="C535" s="2" t="s">
        <v>13662</v>
      </c>
      <c r="D535">
        <v>27</v>
      </c>
      <c r="E535" s="2" t="s">
        <v>13668</v>
      </c>
      <c r="F535">
        <v>270107</v>
      </c>
      <c r="G535" s="2" t="s">
        <v>13522</v>
      </c>
      <c r="H535">
        <v>270107004</v>
      </c>
      <c r="I535" s="2" t="s">
        <v>13636</v>
      </c>
      <c r="J535">
        <v>0</v>
      </c>
      <c r="K535" s="2">
        <v>2011</v>
      </c>
      <c r="M535" s="2"/>
      <c r="O535" s="2"/>
      <c r="Q535" s="2"/>
      <c r="S535" s="2"/>
      <c r="T535" s="2"/>
    </row>
    <row r="536" spans="1:20" x14ac:dyDescent="0.25">
      <c r="A536" s="2" t="s">
        <v>13671</v>
      </c>
      <c r="B536" s="1">
        <v>14</v>
      </c>
      <c r="C536" s="2" t="s">
        <v>13662</v>
      </c>
      <c r="D536">
        <v>27</v>
      </c>
      <c r="E536" s="2" t="s">
        <v>13668</v>
      </c>
      <c r="F536">
        <v>270107</v>
      </c>
      <c r="G536" s="2" t="s">
        <v>13522</v>
      </c>
      <c r="H536">
        <v>270107005</v>
      </c>
      <c r="I536" s="2" t="s">
        <v>13637</v>
      </c>
      <c r="J536">
        <v>110</v>
      </c>
      <c r="K536" s="2">
        <v>2011</v>
      </c>
      <c r="M536" s="2"/>
      <c r="O536" s="2"/>
      <c r="Q536" s="2"/>
      <c r="S536" s="2"/>
      <c r="T536" s="2"/>
    </row>
    <row r="537" spans="1:20" x14ac:dyDescent="0.25">
      <c r="A537" s="2" t="s">
        <v>13671</v>
      </c>
      <c r="B537" s="1">
        <v>14</v>
      </c>
      <c r="C537" s="2" t="s">
        <v>13662</v>
      </c>
      <c r="D537">
        <v>27</v>
      </c>
      <c r="E537" s="2" t="s">
        <v>10384</v>
      </c>
      <c r="F537">
        <v>270107</v>
      </c>
      <c r="G537" s="2" t="s">
        <v>13522</v>
      </c>
      <c r="H537">
        <v>270107001</v>
      </c>
      <c r="I537" s="2" t="s">
        <v>13523</v>
      </c>
      <c r="J537">
        <v>15</v>
      </c>
      <c r="K537" s="2">
        <v>2011</v>
      </c>
      <c r="M537" s="2"/>
      <c r="O537" s="2"/>
      <c r="Q537" s="2"/>
      <c r="S537" s="2"/>
      <c r="T537" s="2"/>
    </row>
    <row r="538" spans="1:20" x14ac:dyDescent="0.25">
      <c r="A538" s="2" t="s">
        <v>13671</v>
      </c>
      <c r="B538" s="1">
        <v>14</v>
      </c>
      <c r="C538" s="2" t="s">
        <v>13662</v>
      </c>
      <c r="D538">
        <v>27</v>
      </c>
      <c r="E538" s="2" t="s">
        <v>10384</v>
      </c>
      <c r="F538">
        <v>270107</v>
      </c>
      <c r="G538" s="2" t="s">
        <v>13522</v>
      </c>
      <c r="H538">
        <v>270107002</v>
      </c>
      <c r="I538" s="2" t="s">
        <v>13526</v>
      </c>
      <c r="J538">
        <v>14</v>
      </c>
      <c r="K538" s="2">
        <v>2011</v>
      </c>
      <c r="M538" s="2"/>
      <c r="O538" s="2"/>
      <c r="Q538" s="2"/>
      <c r="S538" s="2"/>
      <c r="T538" s="2"/>
    </row>
    <row r="539" spans="1:20" x14ac:dyDescent="0.25">
      <c r="A539" s="2" t="s">
        <v>13671</v>
      </c>
      <c r="B539" s="1">
        <v>14</v>
      </c>
      <c r="C539" s="2" t="s">
        <v>13662</v>
      </c>
      <c r="D539">
        <v>27</v>
      </c>
      <c r="E539" s="2" t="s">
        <v>10384</v>
      </c>
      <c r="F539">
        <v>270107</v>
      </c>
      <c r="G539" s="2" t="s">
        <v>13522</v>
      </c>
      <c r="H539">
        <v>270107003</v>
      </c>
      <c r="I539" s="2" t="s">
        <v>10392</v>
      </c>
      <c r="J539">
        <v>11</v>
      </c>
      <c r="K539" s="2">
        <v>2011</v>
      </c>
      <c r="M539" s="2"/>
      <c r="O539" s="2"/>
      <c r="Q539" s="2"/>
      <c r="S539" s="2"/>
      <c r="T539" s="2"/>
    </row>
    <row r="540" spans="1:20" x14ac:dyDescent="0.25">
      <c r="A540" s="2" t="s">
        <v>13671</v>
      </c>
      <c r="B540" s="1">
        <v>14</v>
      </c>
      <c r="C540" s="2" t="s">
        <v>13662</v>
      </c>
      <c r="D540">
        <v>27</v>
      </c>
      <c r="E540" s="2" t="s">
        <v>10384</v>
      </c>
      <c r="F540">
        <v>270107</v>
      </c>
      <c r="G540" s="2" t="s">
        <v>13522</v>
      </c>
      <c r="H540">
        <v>270107004</v>
      </c>
      <c r="I540" s="2" t="s">
        <v>13636</v>
      </c>
      <c r="J540">
        <v>17</v>
      </c>
      <c r="K540" s="2">
        <v>2011</v>
      </c>
      <c r="M540" s="2"/>
      <c r="O540" s="2"/>
      <c r="Q540" s="2"/>
      <c r="S540" s="2"/>
      <c r="T540" s="2"/>
    </row>
    <row r="541" spans="1:20" x14ac:dyDescent="0.25">
      <c r="A541" s="2" t="s">
        <v>13671</v>
      </c>
      <c r="B541" s="1">
        <v>14</v>
      </c>
      <c r="C541" s="2" t="s">
        <v>13662</v>
      </c>
      <c r="D541">
        <v>27</v>
      </c>
      <c r="E541" s="2" t="s">
        <v>10384</v>
      </c>
      <c r="F541">
        <v>270107</v>
      </c>
      <c r="G541" s="2" t="s">
        <v>13522</v>
      </c>
      <c r="H541">
        <v>270107005</v>
      </c>
      <c r="I541" s="2" t="s">
        <v>13637</v>
      </c>
      <c r="J541">
        <v>180</v>
      </c>
      <c r="K541" s="2">
        <v>2011</v>
      </c>
      <c r="M541" s="2"/>
      <c r="O541" s="2"/>
      <c r="Q541" s="2"/>
      <c r="S541" s="2"/>
      <c r="T541" s="2"/>
    </row>
    <row r="542" spans="1:20" x14ac:dyDescent="0.25">
      <c r="A542" s="2" t="s">
        <v>777</v>
      </c>
      <c r="B542" s="1">
        <v>10</v>
      </c>
      <c r="C542" s="2" t="s">
        <v>13663</v>
      </c>
      <c r="D542">
        <v>25</v>
      </c>
      <c r="E542" s="2" t="s">
        <v>13668</v>
      </c>
      <c r="F542">
        <v>270107</v>
      </c>
      <c r="G542" s="2" t="s">
        <v>13522</v>
      </c>
      <c r="H542">
        <v>270107001</v>
      </c>
      <c r="I542" s="2" t="s">
        <v>13523</v>
      </c>
      <c r="K542" s="2">
        <v>2011</v>
      </c>
      <c r="M542" s="2"/>
      <c r="O542" s="2"/>
      <c r="Q542" s="2"/>
      <c r="S542" s="2"/>
      <c r="T542" s="2"/>
    </row>
    <row r="543" spans="1:20" x14ac:dyDescent="0.25">
      <c r="A543" s="2" t="s">
        <v>777</v>
      </c>
      <c r="B543" s="1">
        <v>10</v>
      </c>
      <c r="C543" s="2" t="s">
        <v>13663</v>
      </c>
      <c r="D543">
        <v>25</v>
      </c>
      <c r="E543" s="2" t="s">
        <v>13668</v>
      </c>
      <c r="F543">
        <v>270107</v>
      </c>
      <c r="G543" s="2" t="s">
        <v>13522</v>
      </c>
      <c r="H543">
        <v>270107002</v>
      </c>
      <c r="I543" s="2" t="s">
        <v>13526</v>
      </c>
      <c r="J543">
        <v>3</v>
      </c>
      <c r="K543" s="2">
        <v>2011</v>
      </c>
      <c r="M543" s="2"/>
      <c r="O543" s="2"/>
      <c r="Q543" s="2"/>
      <c r="S543" s="2"/>
      <c r="T543" s="2"/>
    </row>
    <row r="544" spans="1:20" x14ac:dyDescent="0.25">
      <c r="A544" s="2" t="s">
        <v>777</v>
      </c>
      <c r="B544" s="1">
        <v>10</v>
      </c>
      <c r="C544" s="2" t="s">
        <v>13663</v>
      </c>
      <c r="D544">
        <v>25</v>
      </c>
      <c r="E544" s="2" t="s">
        <v>13668</v>
      </c>
      <c r="F544">
        <v>270107</v>
      </c>
      <c r="G544" s="2" t="s">
        <v>13522</v>
      </c>
      <c r="H544">
        <v>270107003</v>
      </c>
      <c r="I544" s="2" t="s">
        <v>10392</v>
      </c>
      <c r="J544">
        <v>1</v>
      </c>
      <c r="K544" s="2">
        <v>2011</v>
      </c>
      <c r="M544" s="2"/>
      <c r="O544" s="2"/>
      <c r="Q544" s="2"/>
      <c r="S544" s="2"/>
      <c r="T544" s="2"/>
    </row>
    <row r="545" spans="1:20" x14ac:dyDescent="0.25">
      <c r="A545" s="2" t="s">
        <v>777</v>
      </c>
      <c r="B545" s="1">
        <v>10</v>
      </c>
      <c r="C545" s="2" t="s">
        <v>13663</v>
      </c>
      <c r="D545">
        <v>25</v>
      </c>
      <c r="E545" s="2" t="s">
        <v>13668</v>
      </c>
      <c r="F545">
        <v>270107</v>
      </c>
      <c r="G545" s="2" t="s">
        <v>13522</v>
      </c>
      <c r="H545">
        <v>270107004</v>
      </c>
      <c r="I545" s="2" t="s">
        <v>13636</v>
      </c>
      <c r="J545">
        <v>2</v>
      </c>
      <c r="K545" s="2">
        <v>2011</v>
      </c>
      <c r="M545" s="2"/>
      <c r="O545" s="2"/>
      <c r="Q545" s="2"/>
      <c r="S545" s="2"/>
      <c r="T545" s="2"/>
    </row>
    <row r="546" spans="1:20" x14ac:dyDescent="0.25">
      <c r="A546" s="2" t="s">
        <v>777</v>
      </c>
      <c r="B546" s="1">
        <v>10</v>
      </c>
      <c r="C546" s="2" t="s">
        <v>13663</v>
      </c>
      <c r="D546">
        <v>25</v>
      </c>
      <c r="E546" s="2" t="s">
        <v>13668</v>
      </c>
      <c r="F546">
        <v>270107</v>
      </c>
      <c r="G546" s="2" t="s">
        <v>13522</v>
      </c>
      <c r="H546">
        <v>270107005</v>
      </c>
      <c r="I546" s="2" t="s">
        <v>13637</v>
      </c>
      <c r="J546">
        <v>60</v>
      </c>
      <c r="K546" s="2">
        <v>2011</v>
      </c>
      <c r="M546" s="2"/>
      <c r="O546" s="2"/>
      <c r="Q546" s="2"/>
      <c r="S546" s="2"/>
      <c r="T546" s="2"/>
    </row>
    <row r="547" spans="1:20" x14ac:dyDescent="0.25">
      <c r="A547" s="2" t="s">
        <v>777</v>
      </c>
      <c r="B547" s="1">
        <v>10</v>
      </c>
      <c r="C547" s="2" t="s">
        <v>13663</v>
      </c>
      <c r="D547">
        <v>25</v>
      </c>
      <c r="E547" s="2" t="s">
        <v>10384</v>
      </c>
      <c r="F547">
        <v>270107</v>
      </c>
      <c r="G547" s="2" t="s">
        <v>13522</v>
      </c>
      <c r="H547">
        <v>270107001</v>
      </c>
      <c r="I547" s="2" t="s">
        <v>13523</v>
      </c>
      <c r="J547">
        <v>30</v>
      </c>
      <c r="K547" s="2">
        <v>2011</v>
      </c>
      <c r="M547" s="2"/>
      <c r="O547" s="2"/>
      <c r="Q547" s="2"/>
      <c r="S547" s="2"/>
      <c r="T547" s="2"/>
    </row>
    <row r="548" spans="1:20" x14ac:dyDescent="0.25">
      <c r="A548" s="2" t="s">
        <v>777</v>
      </c>
      <c r="B548" s="1">
        <v>10</v>
      </c>
      <c r="C548" s="2" t="s">
        <v>13663</v>
      </c>
      <c r="D548">
        <v>25</v>
      </c>
      <c r="E548" s="2" t="s">
        <v>10384</v>
      </c>
      <c r="F548">
        <v>270107</v>
      </c>
      <c r="G548" s="2" t="s">
        <v>13522</v>
      </c>
      <c r="H548">
        <v>270107002</v>
      </c>
      <c r="I548" s="2" t="s">
        <v>13526</v>
      </c>
      <c r="J548">
        <v>13</v>
      </c>
      <c r="K548" s="2">
        <v>2011</v>
      </c>
      <c r="M548" s="2"/>
      <c r="O548" s="2"/>
      <c r="Q548" s="2"/>
      <c r="S548" s="2"/>
      <c r="T548" s="2"/>
    </row>
    <row r="549" spans="1:20" x14ac:dyDescent="0.25">
      <c r="A549" s="2" t="s">
        <v>777</v>
      </c>
      <c r="B549" s="1">
        <v>10</v>
      </c>
      <c r="C549" s="2" t="s">
        <v>13663</v>
      </c>
      <c r="D549">
        <v>25</v>
      </c>
      <c r="E549" s="2" t="s">
        <v>10384</v>
      </c>
      <c r="F549">
        <v>270107</v>
      </c>
      <c r="G549" s="2" t="s">
        <v>13522</v>
      </c>
      <c r="H549">
        <v>270107003</v>
      </c>
      <c r="I549" s="2" t="s">
        <v>10392</v>
      </c>
      <c r="J549">
        <v>15</v>
      </c>
      <c r="K549" s="2">
        <v>2011</v>
      </c>
      <c r="M549" s="2"/>
      <c r="O549" s="2"/>
      <c r="Q549" s="2"/>
      <c r="S549" s="2"/>
      <c r="T549" s="2"/>
    </row>
    <row r="550" spans="1:20" x14ac:dyDescent="0.25">
      <c r="A550" s="2" t="s">
        <v>777</v>
      </c>
      <c r="B550" s="1">
        <v>10</v>
      </c>
      <c r="C550" s="2" t="s">
        <v>13663</v>
      </c>
      <c r="D550">
        <v>25</v>
      </c>
      <c r="E550" s="2" t="s">
        <v>10384</v>
      </c>
      <c r="F550">
        <v>270107</v>
      </c>
      <c r="G550" s="2" t="s">
        <v>13522</v>
      </c>
      <c r="H550">
        <v>270107004</v>
      </c>
      <c r="I550" s="2" t="s">
        <v>13636</v>
      </c>
      <c r="J550">
        <v>25</v>
      </c>
      <c r="K550" s="2">
        <v>2011</v>
      </c>
      <c r="M550" s="2"/>
      <c r="O550" s="2"/>
      <c r="Q550" s="2"/>
      <c r="S550" s="2"/>
      <c r="T550" s="2"/>
    </row>
    <row r="551" spans="1:20" x14ac:dyDescent="0.25">
      <c r="A551" s="2" t="s">
        <v>777</v>
      </c>
      <c r="B551" s="1">
        <v>10</v>
      </c>
      <c r="C551" s="2" t="s">
        <v>13663</v>
      </c>
      <c r="D551">
        <v>25</v>
      </c>
      <c r="E551" s="2" t="s">
        <v>10384</v>
      </c>
      <c r="F551">
        <v>270107</v>
      </c>
      <c r="G551" s="2" t="s">
        <v>13522</v>
      </c>
      <c r="H551">
        <v>270107005</v>
      </c>
      <c r="I551" s="2" t="s">
        <v>13637</v>
      </c>
      <c r="J551">
        <v>191</v>
      </c>
      <c r="K551" s="2">
        <v>2011</v>
      </c>
      <c r="M551" s="2"/>
      <c r="O551" s="2"/>
      <c r="Q551" s="2"/>
      <c r="S551" s="2"/>
      <c r="T551" s="2"/>
    </row>
    <row r="552" spans="1:20" x14ac:dyDescent="0.25">
      <c r="A552" s="2" t="s">
        <v>777</v>
      </c>
      <c r="B552" s="1">
        <v>10</v>
      </c>
      <c r="C552" s="2" t="s">
        <v>13664</v>
      </c>
      <c r="D552">
        <v>15</v>
      </c>
      <c r="E552" s="2" t="s">
        <v>13668</v>
      </c>
      <c r="F552">
        <v>270107</v>
      </c>
      <c r="G552" s="2" t="s">
        <v>13522</v>
      </c>
      <c r="H552">
        <v>270107001</v>
      </c>
      <c r="I552" s="2" t="s">
        <v>13523</v>
      </c>
      <c r="K552" s="2">
        <v>2011</v>
      </c>
      <c r="M552" s="2"/>
      <c r="O552" s="2"/>
      <c r="Q552" s="2"/>
      <c r="S552" s="2"/>
      <c r="T552" s="2"/>
    </row>
    <row r="553" spans="1:20" x14ac:dyDescent="0.25">
      <c r="A553" s="2" t="s">
        <v>777</v>
      </c>
      <c r="B553" s="1">
        <v>10</v>
      </c>
      <c r="C553" s="2" t="s">
        <v>13664</v>
      </c>
      <c r="D553">
        <v>15</v>
      </c>
      <c r="E553" s="2" t="s">
        <v>13668</v>
      </c>
      <c r="F553">
        <v>270107</v>
      </c>
      <c r="G553" s="2" t="s">
        <v>13522</v>
      </c>
      <c r="H553">
        <v>270107002</v>
      </c>
      <c r="I553" s="2" t="s">
        <v>13526</v>
      </c>
      <c r="J553">
        <v>0</v>
      </c>
      <c r="K553" s="2">
        <v>2011</v>
      </c>
      <c r="M553" s="2"/>
      <c r="O553" s="2"/>
      <c r="Q553" s="2"/>
      <c r="S553" s="2"/>
      <c r="T553" s="2"/>
    </row>
    <row r="554" spans="1:20" x14ac:dyDescent="0.25">
      <c r="A554" s="2" t="s">
        <v>777</v>
      </c>
      <c r="B554" s="1">
        <v>10</v>
      </c>
      <c r="C554" s="2" t="s">
        <v>13664</v>
      </c>
      <c r="D554">
        <v>15</v>
      </c>
      <c r="E554" s="2" t="s">
        <v>13668</v>
      </c>
      <c r="F554">
        <v>270107</v>
      </c>
      <c r="G554" s="2" t="s">
        <v>13522</v>
      </c>
      <c r="H554">
        <v>270107003</v>
      </c>
      <c r="I554" s="2" t="s">
        <v>10392</v>
      </c>
      <c r="J554">
        <v>0</v>
      </c>
      <c r="K554" s="2">
        <v>2011</v>
      </c>
      <c r="M554" s="2"/>
      <c r="O554" s="2"/>
      <c r="Q554" s="2"/>
      <c r="S554" s="2"/>
      <c r="T554" s="2"/>
    </row>
    <row r="555" spans="1:20" x14ac:dyDescent="0.25">
      <c r="A555" s="2" t="s">
        <v>777</v>
      </c>
      <c r="B555" s="1">
        <v>10</v>
      </c>
      <c r="C555" s="2" t="s">
        <v>13664</v>
      </c>
      <c r="D555">
        <v>15</v>
      </c>
      <c r="E555" s="2" t="s">
        <v>13668</v>
      </c>
      <c r="F555">
        <v>270107</v>
      </c>
      <c r="G555" s="2" t="s">
        <v>13522</v>
      </c>
      <c r="H555">
        <v>270107004</v>
      </c>
      <c r="I555" s="2" t="s">
        <v>13636</v>
      </c>
      <c r="J555">
        <v>0</v>
      </c>
      <c r="K555" s="2">
        <v>2011</v>
      </c>
      <c r="M555" s="2"/>
      <c r="O555" s="2"/>
      <c r="Q555" s="2"/>
      <c r="S555" s="2"/>
      <c r="T555" s="2"/>
    </row>
    <row r="556" spans="1:20" x14ac:dyDescent="0.25">
      <c r="A556" s="2" t="s">
        <v>777</v>
      </c>
      <c r="B556" s="1">
        <v>10</v>
      </c>
      <c r="C556" s="2" t="s">
        <v>13664</v>
      </c>
      <c r="D556">
        <v>15</v>
      </c>
      <c r="E556" s="2" t="s">
        <v>13668</v>
      </c>
      <c r="F556">
        <v>270107</v>
      </c>
      <c r="G556" s="2" t="s">
        <v>13522</v>
      </c>
      <c r="H556">
        <v>270107005</v>
      </c>
      <c r="I556" s="2" t="s">
        <v>13637</v>
      </c>
      <c r="J556">
        <v>191</v>
      </c>
      <c r="K556" s="2">
        <v>2011</v>
      </c>
      <c r="M556" s="2"/>
      <c r="O556" s="2"/>
      <c r="Q556" s="2"/>
      <c r="S556" s="2"/>
      <c r="T556" s="2"/>
    </row>
    <row r="557" spans="1:20" x14ac:dyDescent="0.25">
      <c r="A557" s="2" t="s">
        <v>777</v>
      </c>
      <c r="B557" s="1">
        <v>10</v>
      </c>
      <c r="C557" s="2" t="s">
        <v>13664</v>
      </c>
      <c r="D557">
        <v>15</v>
      </c>
      <c r="E557" s="2" t="s">
        <v>10384</v>
      </c>
      <c r="F557">
        <v>270107</v>
      </c>
      <c r="G557" s="2" t="s">
        <v>13522</v>
      </c>
      <c r="H557">
        <v>270107001</v>
      </c>
      <c r="I557" s="2" t="s">
        <v>13523</v>
      </c>
      <c r="J557">
        <v>5</v>
      </c>
      <c r="K557" s="2">
        <v>2011</v>
      </c>
      <c r="M557" s="2"/>
      <c r="O557" s="2"/>
      <c r="Q557" s="2"/>
      <c r="S557" s="2"/>
      <c r="T557" s="2"/>
    </row>
    <row r="558" spans="1:20" x14ac:dyDescent="0.25">
      <c r="A558" s="2" t="s">
        <v>777</v>
      </c>
      <c r="B558" s="1">
        <v>10</v>
      </c>
      <c r="C558" s="2" t="s">
        <v>13664</v>
      </c>
      <c r="D558">
        <v>15</v>
      </c>
      <c r="E558" s="2" t="s">
        <v>10384</v>
      </c>
      <c r="F558">
        <v>270107</v>
      </c>
      <c r="G558" s="2" t="s">
        <v>13522</v>
      </c>
      <c r="H558">
        <v>270107002</v>
      </c>
      <c r="I558" s="2" t="s">
        <v>13526</v>
      </c>
      <c r="J558">
        <v>8</v>
      </c>
      <c r="K558" s="2">
        <v>2011</v>
      </c>
      <c r="M558" s="2"/>
      <c r="O558" s="2"/>
      <c r="Q558" s="2"/>
      <c r="S558" s="2"/>
      <c r="T558" s="2"/>
    </row>
    <row r="559" spans="1:20" x14ac:dyDescent="0.25">
      <c r="A559" s="2" t="s">
        <v>777</v>
      </c>
      <c r="B559" s="1">
        <v>10</v>
      </c>
      <c r="C559" s="2" t="s">
        <v>13664</v>
      </c>
      <c r="D559">
        <v>15</v>
      </c>
      <c r="E559" s="2" t="s">
        <v>10384</v>
      </c>
      <c r="F559">
        <v>270107</v>
      </c>
      <c r="G559" s="2" t="s">
        <v>13522</v>
      </c>
      <c r="H559">
        <v>270107003</v>
      </c>
      <c r="I559" s="2" t="s">
        <v>10392</v>
      </c>
      <c r="J559">
        <v>1</v>
      </c>
      <c r="K559" s="2">
        <v>2011</v>
      </c>
      <c r="M559" s="2"/>
      <c r="O559" s="2"/>
      <c r="Q559" s="2"/>
      <c r="S559" s="2"/>
      <c r="T559" s="2"/>
    </row>
    <row r="560" spans="1:20" x14ac:dyDescent="0.25">
      <c r="A560" s="2" t="s">
        <v>777</v>
      </c>
      <c r="B560" s="1">
        <v>10</v>
      </c>
      <c r="C560" s="2" t="s">
        <v>13664</v>
      </c>
      <c r="D560">
        <v>15</v>
      </c>
      <c r="E560" s="2" t="s">
        <v>10384</v>
      </c>
      <c r="F560">
        <v>270107</v>
      </c>
      <c r="G560" s="2" t="s">
        <v>13522</v>
      </c>
      <c r="H560">
        <v>270107004</v>
      </c>
      <c r="I560" s="2" t="s">
        <v>13636</v>
      </c>
      <c r="J560">
        <v>13</v>
      </c>
      <c r="K560" s="2">
        <v>2011</v>
      </c>
      <c r="M560" s="2"/>
      <c r="O560" s="2"/>
      <c r="Q560" s="2"/>
      <c r="S560" s="2"/>
      <c r="T560" s="2"/>
    </row>
    <row r="561" spans="1:20" x14ac:dyDescent="0.25">
      <c r="A561" s="2" t="s">
        <v>777</v>
      </c>
      <c r="B561" s="1">
        <v>10</v>
      </c>
      <c r="C561" s="2" t="s">
        <v>13664</v>
      </c>
      <c r="D561">
        <v>15</v>
      </c>
      <c r="E561" s="2" t="s">
        <v>10384</v>
      </c>
      <c r="F561">
        <v>270107</v>
      </c>
      <c r="G561" s="2" t="s">
        <v>13522</v>
      </c>
      <c r="H561">
        <v>270107005</v>
      </c>
      <c r="I561" s="2" t="s">
        <v>13637</v>
      </c>
      <c r="J561">
        <v>347</v>
      </c>
      <c r="K561" s="2">
        <v>2011</v>
      </c>
      <c r="M561" s="2"/>
      <c r="O561" s="2"/>
      <c r="Q561" s="2"/>
      <c r="S561" s="2"/>
      <c r="T561" s="2"/>
    </row>
    <row r="562" spans="1:20" x14ac:dyDescent="0.25">
      <c r="A562" s="2" t="s">
        <v>777</v>
      </c>
      <c r="B562" s="1">
        <v>10</v>
      </c>
      <c r="C562" s="2" t="s">
        <v>13665</v>
      </c>
      <c r="D562">
        <v>10</v>
      </c>
      <c r="E562" s="2" t="s">
        <v>13668</v>
      </c>
      <c r="F562">
        <v>270107</v>
      </c>
      <c r="G562" s="2" t="s">
        <v>13522</v>
      </c>
      <c r="H562">
        <v>270107001</v>
      </c>
      <c r="I562" s="2" t="s">
        <v>13523</v>
      </c>
      <c r="K562" s="2">
        <v>2011</v>
      </c>
      <c r="M562" s="2"/>
      <c r="O562" s="2"/>
      <c r="Q562" s="2"/>
      <c r="S562" s="2"/>
      <c r="T562" s="2"/>
    </row>
    <row r="563" spans="1:20" x14ac:dyDescent="0.25">
      <c r="A563" s="2" t="s">
        <v>777</v>
      </c>
      <c r="B563" s="1">
        <v>10</v>
      </c>
      <c r="C563" s="2" t="s">
        <v>13665</v>
      </c>
      <c r="D563">
        <v>10</v>
      </c>
      <c r="E563" s="2" t="s">
        <v>13668</v>
      </c>
      <c r="F563">
        <v>270107</v>
      </c>
      <c r="G563" s="2" t="s">
        <v>13522</v>
      </c>
      <c r="H563">
        <v>270107002</v>
      </c>
      <c r="I563" s="2" t="s">
        <v>13526</v>
      </c>
      <c r="J563">
        <v>2</v>
      </c>
      <c r="K563" s="2">
        <v>2011</v>
      </c>
      <c r="M563" s="2"/>
      <c r="O563" s="2"/>
      <c r="Q563" s="2"/>
      <c r="S563" s="2"/>
      <c r="T563" s="2"/>
    </row>
    <row r="564" spans="1:20" x14ac:dyDescent="0.25">
      <c r="A564" s="2" t="s">
        <v>777</v>
      </c>
      <c r="B564" s="1">
        <v>10</v>
      </c>
      <c r="C564" s="2" t="s">
        <v>13665</v>
      </c>
      <c r="D564">
        <v>10</v>
      </c>
      <c r="E564" s="2" t="s">
        <v>13668</v>
      </c>
      <c r="F564">
        <v>270107</v>
      </c>
      <c r="G564" s="2" t="s">
        <v>13522</v>
      </c>
      <c r="H564">
        <v>270107003</v>
      </c>
      <c r="I564" s="2" t="s">
        <v>10392</v>
      </c>
      <c r="J564">
        <v>0</v>
      </c>
      <c r="K564" s="2">
        <v>2011</v>
      </c>
      <c r="M564" s="2"/>
      <c r="O564" s="2"/>
      <c r="Q564" s="2"/>
      <c r="S564" s="2"/>
      <c r="T564" s="2"/>
    </row>
    <row r="565" spans="1:20" x14ac:dyDescent="0.25">
      <c r="A565" s="2" t="s">
        <v>777</v>
      </c>
      <c r="B565" s="1">
        <v>10</v>
      </c>
      <c r="C565" s="2" t="s">
        <v>13665</v>
      </c>
      <c r="D565">
        <v>10</v>
      </c>
      <c r="E565" s="2" t="s">
        <v>13668</v>
      </c>
      <c r="F565">
        <v>270107</v>
      </c>
      <c r="G565" s="2" t="s">
        <v>13522</v>
      </c>
      <c r="H565">
        <v>270107004</v>
      </c>
      <c r="I565" s="2" t="s">
        <v>13636</v>
      </c>
      <c r="J565">
        <v>2</v>
      </c>
      <c r="K565" s="2">
        <v>2011</v>
      </c>
      <c r="M565" s="2"/>
      <c r="O565" s="2"/>
      <c r="Q565" s="2"/>
      <c r="S565" s="2"/>
      <c r="T565" s="2"/>
    </row>
    <row r="566" spans="1:20" x14ac:dyDescent="0.25">
      <c r="A566" s="2" t="s">
        <v>777</v>
      </c>
      <c r="B566" s="1">
        <v>10</v>
      </c>
      <c r="C566" s="2" t="s">
        <v>13665</v>
      </c>
      <c r="D566">
        <v>10</v>
      </c>
      <c r="E566" s="2" t="s">
        <v>13668</v>
      </c>
      <c r="F566">
        <v>270107</v>
      </c>
      <c r="G566" s="2" t="s">
        <v>13522</v>
      </c>
      <c r="H566">
        <v>270107005</v>
      </c>
      <c r="I566" s="2" t="s">
        <v>13637</v>
      </c>
      <c r="J566">
        <v>500</v>
      </c>
      <c r="K566" s="2">
        <v>2011</v>
      </c>
      <c r="M566" s="2"/>
      <c r="O566" s="2"/>
      <c r="Q566" s="2"/>
      <c r="S566" s="2"/>
      <c r="T566" s="2"/>
    </row>
    <row r="567" spans="1:20" x14ac:dyDescent="0.25">
      <c r="A567" s="2" t="s">
        <v>777</v>
      </c>
      <c r="B567" s="1">
        <v>10</v>
      </c>
      <c r="C567" s="2" t="s">
        <v>13665</v>
      </c>
      <c r="D567">
        <v>10</v>
      </c>
      <c r="E567" s="2" t="s">
        <v>10384</v>
      </c>
      <c r="F567">
        <v>270107</v>
      </c>
      <c r="G567" s="2" t="s">
        <v>13522</v>
      </c>
      <c r="H567">
        <v>270107001</v>
      </c>
      <c r="I567" s="2" t="s">
        <v>13523</v>
      </c>
      <c r="J567">
        <v>4</v>
      </c>
      <c r="K567" s="2">
        <v>2011</v>
      </c>
      <c r="M567" s="2"/>
      <c r="O567" s="2"/>
      <c r="Q567" s="2"/>
      <c r="S567" s="2"/>
      <c r="T567" s="2"/>
    </row>
    <row r="568" spans="1:20" x14ac:dyDescent="0.25">
      <c r="A568" s="2" t="s">
        <v>777</v>
      </c>
      <c r="B568" s="1">
        <v>10</v>
      </c>
      <c r="C568" s="2" t="s">
        <v>13665</v>
      </c>
      <c r="D568">
        <v>10</v>
      </c>
      <c r="E568" s="2" t="s">
        <v>10384</v>
      </c>
      <c r="F568">
        <v>270107</v>
      </c>
      <c r="G568" s="2" t="s">
        <v>13522</v>
      </c>
      <c r="H568">
        <v>270107002</v>
      </c>
      <c r="I568" s="2" t="s">
        <v>13526</v>
      </c>
      <c r="J568">
        <v>18</v>
      </c>
      <c r="K568" s="2">
        <v>2011</v>
      </c>
      <c r="M568" s="2"/>
      <c r="O568" s="2"/>
      <c r="Q568" s="2"/>
      <c r="S568" s="2"/>
      <c r="T568" s="2"/>
    </row>
    <row r="569" spans="1:20" x14ac:dyDescent="0.25">
      <c r="A569" s="2" t="s">
        <v>777</v>
      </c>
      <c r="B569" s="1">
        <v>10</v>
      </c>
      <c r="C569" s="2" t="s">
        <v>13665</v>
      </c>
      <c r="D569">
        <v>10</v>
      </c>
      <c r="E569" s="2" t="s">
        <v>10384</v>
      </c>
      <c r="F569">
        <v>270107</v>
      </c>
      <c r="G569" s="2" t="s">
        <v>13522</v>
      </c>
      <c r="H569">
        <v>270107003</v>
      </c>
      <c r="I569" s="2" t="s">
        <v>10392</v>
      </c>
      <c r="J569">
        <v>2</v>
      </c>
      <c r="K569" s="2">
        <v>2011</v>
      </c>
      <c r="M569" s="2"/>
      <c r="O569" s="2"/>
      <c r="Q569" s="2"/>
      <c r="S569" s="2"/>
      <c r="T569" s="2"/>
    </row>
    <row r="570" spans="1:20" x14ac:dyDescent="0.25">
      <c r="A570" s="2" t="s">
        <v>777</v>
      </c>
      <c r="B570" s="1">
        <v>10</v>
      </c>
      <c r="C570" s="2" t="s">
        <v>13665</v>
      </c>
      <c r="D570">
        <v>10</v>
      </c>
      <c r="E570" s="2" t="s">
        <v>10384</v>
      </c>
      <c r="F570">
        <v>270107</v>
      </c>
      <c r="G570" s="2" t="s">
        <v>13522</v>
      </c>
      <c r="H570">
        <v>270107004</v>
      </c>
      <c r="I570" s="2" t="s">
        <v>13636</v>
      </c>
      <c r="J570">
        <v>31</v>
      </c>
      <c r="K570" s="2">
        <v>2011</v>
      </c>
      <c r="M570" s="2"/>
      <c r="O570" s="2"/>
      <c r="Q570" s="2"/>
      <c r="S570" s="2"/>
      <c r="T570" s="2"/>
    </row>
    <row r="571" spans="1:20" x14ac:dyDescent="0.25">
      <c r="A571" s="2" t="s">
        <v>777</v>
      </c>
      <c r="B571" s="1">
        <v>10</v>
      </c>
      <c r="C571" s="2" t="s">
        <v>13665</v>
      </c>
      <c r="D571">
        <v>10</v>
      </c>
      <c r="E571" s="2" t="s">
        <v>10384</v>
      </c>
      <c r="F571">
        <v>270107</v>
      </c>
      <c r="G571" s="2" t="s">
        <v>13522</v>
      </c>
      <c r="H571">
        <v>270107005</v>
      </c>
      <c r="I571" s="2" t="s">
        <v>13637</v>
      </c>
      <c r="J571">
        <v>506</v>
      </c>
      <c r="K571" s="2">
        <v>2011</v>
      </c>
      <c r="M571" s="2"/>
      <c r="O571" s="2"/>
      <c r="Q571" s="2"/>
      <c r="S571" s="2"/>
      <c r="T571" s="2"/>
    </row>
    <row r="572" spans="1:20" x14ac:dyDescent="0.25">
      <c r="A572" s="2" t="s">
        <v>13672</v>
      </c>
      <c r="B572" s="1">
        <v>11</v>
      </c>
      <c r="C572" s="2" t="s">
        <v>13666</v>
      </c>
      <c r="D572">
        <v>2</v>
      </c>
      <c r="E572" s="2" t="s">
        <v>13668</v>
      </c>
      <c r="F572">
        <v>270107</v>
      </c>
      <c r="G572" s="2" t="s">
        <v>13522</v>
      </c>
      <c r="H572">
        <v>270107001</v>
      </c>
      <c r="I572" s="2" t="s">
        <v>13523</v>
      </c>
      <c r="K572" s="2">
        <v>2011</v>
      </c>
      <c r="M572" s="2"/>
      <c r="O572" s="2"/>
      <c r="Q572" s="2"/>
      <c r="S572" s="2"/>
      <c r="T572" s="2"/>
    </row>
    <row r="573" spans="1:20" x14ac:dyDescent="0.25">
      <c r="A573" s="2" t="s">
        <v>13672</v>
      </c>
      <c r="B573" s="1">
        <v>11</v>
      </c>
      <c r="C573" s="2" t="s">
        <v>13666</v>
      </c>
      <c r="D573">
        <v>2</v>
      </c>
      <c r="E573" s="2" t="s">
        <v>13668</v>
      </c>
      <c r="F573">
        <v>270107</v>
      </c>
      <c r="G573" s="2" t="s">
        <v>13522</v>
      </c>
      <c r="H573">
        <v>270107002</v>
      </c>
      <c r="I573" s="2" t="s">
        <v>13526</v>
      </c>
      <c r="J573">
        <v>0</v>
      </c>
      <c r="K573" s="2">
        <v>2011</v>
      </c>
      <c r="M573" s="2"/>
      <c r="O573" s="2"/>
      <c r="Q573" s="2"/>
      <c r="S573" s="2"/>
      <c r="T573" s="2"/>
    </row>
    <row r="574" spans="1:20" x14ac:dyDescent="0.25">
      <c r="A574" s="2" t="s">
        <v>13672</v>
      </c>
      <c r="B574" s="1">
        <v>11</v>
      </c>
      <c r="C574" s="2" t="s">
        <v>13666</v>
      </c>
      <c r="D574">
        <v>2</v>
      </c>
      <c r="E574" s="2" t="s">
        <v>13668</v>
      </c>
      <c r="F574">
        <v>270107</v>
      </c>
      <c r="G574" s="2" t="s">
        <v>13522</v>
      </c>
      <c r="H574">
        <v>270107003</v>
      </c>
      <c r="I574" s="2" t="s">
        <v>10392</v>
      </c>
      <c r="J574">
        <v>0</v>
      </c>
      <c r="K574" s="2">
        <v>2011</v>
      </c>
      <c r="M574" s="2"/>
      <c r="O574" s="2"/>
      <c r="Q574" s="2"/>
      <c r="S574" s="2"/>
      <c r="T574" s="2"/>
    </row>
    <row r="575" spans="1:20" x14ac:dyDescent="0.25">
      <c r="A575" s="2" t="s">
        <v>13672</v>
      </c>
      <c r="B575" s="1">
        <v>11</v>
      </c>
      <c r="C575" s="2" t="s">
        <v>13666</v>
      </c>
      <c r="D575">
        <v>2</v>
      </c>
      <c r="E575" s="2" t="s">
        <v>13668</v>
      </c>
      <c r="F575">
        <v>270107</v>
      </c>
      <c r="G575" s="2" t="s">
        <v>13522</v>
      </c>
      <c r="H575">
        <v>270107004</v>
      </c>
      <c r="I575" s="2" t="s">
        <v>13636</v>
      </c>
      <c r="J575">
        <v>0</v>
      </c>
      <c r="K575" s="2">
        <v>2011</v>
      </c>
      <c r="M575" s="2"/>
      <c r="O575" s="2"/>
      <c r="Q575" s="2"/>
      <c r="S575" s="2"/>
      <c r="T575" s="2"/>
    </row>
    <row r="576" spans="1:20" x14ac:dyDescent="0.25">
      <c r="A576" s="2" t="s">
        <v>13672</v>
      </c>
      <c r="B576" s="1">
        <v>11</v>
      </c>
      <c r="C576" s="2" t="s">
        <v>13666</v>
      </c>
      <c r="D576">
        <v>2</v>
      </c>
      <c r="E576" s="2" t="s">
        <v>13668</v>
      </c>
      <c r="F576">
        <v>270107</v>
      </c>
      <c r="G576" s="2" t="s">
        <v>13522</v>
      </c>
      <c r="H576">
        <v>270107005</v>
      </c>
      <c r="I576" s="2" t="s">
        <v>13637</v>
      </c>
      <c r="J576">
        <v>10</v>
      </c>
      <c r="K576" s="2">
        <v>2011</v>
      </c>
      <c r="M576" s="2"/>
      <c r="O576" s="2"/>
      <c r="Q576" s="2"/>
      <c r="S576" s="2"/>
      <c r="T576" s="2"/>
    </row>
    <row r="577" spans="1:20" x14ac:dyDescent="0.25">
      <c r="A577" s="2" t="s">
        <v>13672</v>
      </c>
      <c r="B577" s="1">
        <v>11</v>
      </c>
      <c r="C577" s="2" t="s">
        <v>13666</v>
      </c>
      <c r="D577">
        <v>2</v>
      </c>
      <c r="E577" s="2" t="s">
        <v>10384</v>
      </c>
      <c r="F577">
        <v>270107</v>
      </c>
      <c r="G577" s="2" t="s">
        <v>13522</v>
      </c>
      <c r="H577">
        <v>270107001</v>
      </c>
      <c r="I577" s="2" t="s">
        <v>13523</v>
      </c>
      <c r="J577">
        <v>0</v>
      </c>
      <c r="K577" s="2">
        <v>2011</v>
      </c>
      <c r="M577" s="2"/>
      <c r="O577" s="2"/>
      <c r="Q577" s="2"/>
      <c r="S577" s="2"/>
      <c r="T577" s="2"/>
    </row>
    <row r="578" spans="1:20" x14ac:dyDescent="0.25">
      <c r="A578" s="2" t="s">
        <v>13672</v>
      </c>
      <c r="B578" s="1">
        <v>11</v>
      </c>
      <c r="C578" s="2" t="s">
        <v>13666</v>
      </c>
      <c r="D578">
        <v>2</v>
      </c>
      <c r="E578" s="2" t="s">
        <v>10384</v>
      </c>
      <c r="F578">
        <v>270107</v>
      </c>
      <c r="G578" s="2" t="s">
        <v>13522</v>
      </c>
      <c r="H578">
        <v>270107002</v>
      </c>
      <c r="I578" s="2" t="s">
        <v>13526</v>
      </c>
      <c r="J578">
        <v>0</v>
      </c>
      <c r="K578" s="2">
        <v>2011</v>
      </c>
      <c r="M578" s="2"/>
      <c r="O578" s="2"/>
      <c r="Q578" s="2"/>
      <c r="S578" s="2"/>
      <c r="T578" s="2"/>
    </row>
    <row r="579" spans="1:20" x14ac:dyDescent="0.25">
      <c r="A579" s="2" t="s">
        <v>13672</v>
      </c>
      <c r="B579" s="1">
        <v>11</v>
      </c>
      <c r="C579" s="2" t="s">
        <v>13666</v>
      </c>
      <c r="D579">
        <v>2</v>
      </c>
      <c r="E579" s="2" t="s">
        <v>10384</v>
      </c>
      <c r="F579">
        <v>270107</v>
      </c>
      <c r="G579" s="2" t="s">
        <v>13522</v>
      </c>
      <c r="H579">
        <v>270107003</v>
      </c>
      <c r="I579" s="2" t="s">
        <v>10392</v>
      </c>
      <c r="J579">
        <v>0</v>
      </c>
      <c r="K579" s="2">
        <v>2011</v>
      </c>
      <c r="M579" s="2"/>
      <c r="O579" s="2"/>
      <c r="Q579" s="2"/>
      <c r="S579" s="2"/>
      <c r="T579" s="2"/>
    </row>
    <row r="580" spans="1:20" x14ac:dyDescent="0.25">
      <c r="A580" s="2" t="s">
        <v>13672</v>
      </c>
      <c r="B580" s="1">
        <v>11</v>
      </c>
      <c r="C580" s="2" t="s">
        <v>13666</v>
      </c>
      <c r="D580">
        <v>2</v>
      </c>
      <c r="E580" s="2" t="s">
        <v>10384</v>
      </c>
      <c r="F580">
        <v>270107</v>
      </c>
      <c r="G580" s="2" t="s">
        <v>13522</v>
      </c>
      <c r="H580">
        <v>270107004</v>
      </c>
      <c r="I580" s="2" t="s">
        <v>13636</v>
      </c>
      <c r="J580">
        <v>0</v>
      </c>
      <c r="K580" s="2">
        <v>2011</v>
      </c>
      <c r="M580" s="2"/>
      <c r="O580" s="2"/>
      <c r="Q580" s="2"/>
      <c r="S580" s="2"/>
      <c r="T580" s="2"/>
    </row>
    <row r="581" spans="1:20" x14ac:dyDescent="0.25">
      <c r="A581" s="2" t="s">
        <v>13672</v>
      </c>
      <c r="B581" s="1">
        <v>11</v>
      </c>
      <c r="C581" s="2" t="s">
        <v>13666</v>
      </c>
      <c r="D581">
        <v>2</v>
      </c>
      <c r="E581" s="2" t="s">
        <v>10384</v>
      </c>
      <c r="F581">
        <v>270107</v>
      </c>
      <c r="G581" s="2" t="s">
        <v>13522</v>
      </c>
      <c r="H581">
        <v>270107005</v>
      </c>
      <c r="I581" s="2" t="s">
        <v>13637</v>
      </c>
      <c r="J581">
        <v>42</v>
      </c>
      <c r="K581" s="2">
        <v>2011</v>
      </c>
      <c r="M581" s="2"/>
      <c r="O581" s="2"/>
      <c r="Q581" s="2"/>
      <c r="S581" s="2"/>
      <c r="T581" s="2"/>
    </row>
    <row r="582" spans="1:20" x14ac:dyDescent="0.25">
      <c r="A582" s="2" t="s">
        <v>13673</v>
      </c>
      <c r="B582" s="1">
        <v>12</v>
      </c>
      <c r="C582" s="2" t="s">
        <v>13667</v>
      </c>
      <c r="D582">
        <v>17</v>
      </c>
      <c r="E582" s="2" t="s">
        <v>13668</v>
      </c>
      <c r="F582">
        <v>270107</v>
      </c>
      <c r="G582" s="2" t="s">
        <v>13522</v>
      </c>
      <c r="H582">
        <v>270107001</v>
      </c>
      <c r="I582" s="2" t="s">
        <v>13523</v>
      </c>
      <c r="K582" s="2">
        <v>2011</v>
      </c>
      <c r="M582" s="2"/>
      <c r="O582" s="2"/>
      <c r="Q582" s="2"/>
      <c r="S582" s="2"/>
      <c r="T582" s="2"/>
    </row>
    <row r="583" spans="1:20" x14ac:dyDescent="0.25">
      <c r="A583" s="2" t="s">
        <v>13673</v>
      </c>
      <c r="B583" s="1">
        <v>12</v>
      </c>
      <c r="C583" s="2" t="s">
        <v>13667</v>
      </c>
      <c r="D583">
        <v>17</v>
      </c>
      <c r="E583" s="2" t="s">
        <v>13668</v>
      </c>
      <c r="F583">
        <v>270107</v>
      </c>
      <c r="G583" s="2" t="s">
        <v>13522</v>
      </c>
      <c r="H583">
        <v>270107002</v>
      </c>
      <c r="I583" s="2" t="s">
        <v>13526</v>
      </c>
      <c r="J583">
        <v>0</v>
      </c>
      <c r="K583" s="2">
        <v>2011</v>
      </c>
      <c r="M583" s="2"/>
      <c r="O583" s="2"/>
      <c r="Q583" s="2"/>
      <c r="S583" s="2"/>
      <c r="T583" s="2"/>
    </row>
    <row r="584" spans="1:20" x14ac:dyDescent="0.25">
      <c r="A584" s="2" t="s">
        <v>13673</v>
      </c>
      <c r="B584" s="1">
        <v>12</v>
      </c>
      <c r="C584" s="2" t="s">
        <v>13667</v>
      </c>
      <c r="D584">
        <v>17</v>
      </c>
      <c r="E584" s="2" t="s">
        <v>13668</v>
      </c>
      <c r="F584">
        <v>270107</v>
      </c>
      <c r="G584" s="2" t="s">
        <v>13522</v>
      </c>
      <c r="H584">
        <v>270107003</v>
      </c>
      <c r="I584" s="2" t="s">
        <v>10392</v>
      </c>
      <c r="J584">
        <v>0</v>
      </c>
      <c r="K584" s="2">
        <v>2011</v>
      </c>
      <c r="M584" s="2"/>
      <c r="O584" s="2"/>
      <c r="Q584" s="2"/>
      <c r="S584" s="2"/>
      <c r="T584" s="2"/>
    </row>
    <row r="585" spans="1:20" x14ac:dyDescent="0.25">
      <c r="A585" s="2" t="s">
        <v>13673</v>
      </c>
      <c r="B585" s="1">
        <v>12</v>
      </c>
      <c r="C585" s="2" t="s">
        <v>13667</v>
      </c>
      <c r="D585">
        <v>17</v>
      </c>
      <c r="E585" s="2" t="s">
        <v>13668</v>
      </c>
      <c r="F585">
        <v>270107</v>
      </c>
      <c r="G585" s="2" t="s">
        <v>13522</v>
      </c>
      <c r="H585">
        <v>270107004</v>
      </c>
      <c r="I585" s="2" t="s">
        <v>13636</v>
      </c>
      <c r="J585">
        <v>0</v>
      </c>
      <c r="K585" s="2">
        <v>2011</v>
      </c>
      <c r="M585" s="2"/>
      <c r="O585" s="2"/>
      <c r="Q585" s="2"/>
      <c r="S585" s="2"/>
      <c r="T585" s="2"/>
    </row>
    <row r="586" spans="1:20" x14ac:dyDescent="0.25">
      <c r="A586" s="2" t="s">
        <v>13673</v>
      </c>
      <c r="B586" s="1">
        <v>12</v>
      </c>
      <c r="C586" s="2" t="s">
        <v>13667</v>
      </c>
      <c r="D586">
        <v>17</v>
      </c>
      <c r="E586" s="2" t="s">
        <v>13668</v>
      </c>
      <c r="F586">
        <v>270107</v>
      </c>
      <c r="G586" s="2" t="s">
        <v>13522</v>
      </c>
      <c r="H586">
        <v>270107005</v>
      </c>
      <c r="I586" s="2" t="s">
        <v>13637</v>
      </c>
      <c r="J586">
        <v>77</v>
      </c>
      <c r="K586" s="2">
        <v>2011</v>
      </c>
      <c r="M586" s="2"/>
      <c r="O586" s="2"/>
      <c r="Q586" s="2"/>
      <c r="S586" s="2"/>
      <c r="T586" s="2"/>
    </row>
    <row r="587" spans="1:20" x14ac:dyDescent="0.25">
      <c r="A587" s="2" t="s">
        <v>13673</v>
      </c>
      <c r="B587" s="1">
        <v>12</v>
      </c>
      <c r="C587" s="2" t="s">
        <v>13667</v>
      </c>
      <c r="D587">
        <v>17</v>
      </c>
      <c r="E587" s="2" t="s">
        <v>10384</v>
      </c>
      <c r="F587">
        <v>270107</v>
      </c>
      <c r="G587" s="2" t="s">
        <v>13522</v>
      </c>
      <c r="H587">
        <v>270107001</v>
      </c>
      <c r="I587" s="2" t="s">
        <v>13523</v>
      </c>
      <c r="J587">
        <v>4</v>
      </c>
      <c r="K587" s="2">
        <v>2011</v>
      </c>
      <c r="M587" s="2"/>
      <c r="O587" s="2"/>
      <c r="Q587" s="2"/>
      <c r="S587" s="2"/>
      <c r="T587" s="2"/>
    </row>
    <row r="588" spans="1:20" x14ac:dyDescent="0.25">
      <c r="A588" s="2" t="s">
        <v>13673</v>
      </c>
      <c r="B588" s="1">
        <v>12</v>
      </c>
      <c r="C588" s="2" t="s">
        <v>13667</v>
      </c>
      <c r="D588">
        <v>17</v>
      </c>
      <c r="E588" s="2" t="s">
        <v>10384</v>
      </c>
      <c r="F588">
        <v>270107</v>
      </c>
      <c r="G588" s="2" t="s">
        <v>13522</v>
      </c>
      <c r="H588">
        <v>270107002</v>
      </c>
      <c r="I588" s="2" t="s">
        <v>13526</v>
      </c>
      <c r="J588">
        <v>16</v>
      </c>
      <c r="K588" s="2">
        <v>2011</v>
      </c>
      <c r="M588" s="2"/>
      <c r="O588" s="2"/>
      <c r="Q588" s="2"/>
      <c r="S588" s="2"/>
      <c r="T588" s="2"/>
    </row>
    <row r="589" spans="1:20" x14ac:dyDescent="0.25">
      <c r="A589" s="2" t="s">
        <v>13673</v>
      </c>
      <c r="B589" s="1">
        <v>12</v>
      </c>
      <c r="C589" s="2" t="s">
        <v>13667</v>
      </c>
      <c r="D589">
        <v>17</v>
      </c>
      <c r="E589" s="2" t="s">
        <v>10384</v>
      </c>
      <c r="F589">
        <v>270107</v>
      </c>
      <c r="G589" s="2" t="s">
        <v>13522</v>
      </c>
      <c r="H589">
        <v>270107003</v>
      </c>
      <c r="I589" s="2" t="s">
        <v>10392</v>
      </c>
      <c r="J589">
        <v>1</v>
      </c>
      <c r="K589" s="2">
        <v>2011</v>
      </c>
      <c r="M589" s="2"/>
      <c r="O589" s="2"/>
      <c r="Q589" s="2"/>
      <c r="S589" s="2"/>
      <c r="T589" s="2"/>
    </row>
    <row r="590" spans="1:20" x14ac:dyDescent="0.25">
      <c r="A590" s="2" t="s">
        <v>13673</v>
      </c>
      <c r="B590" s="1">
        <v>12</v>
      </c>
      <c r="C590" s="2" t="s">
        <v>13667</v>
      </c>
      <c r="D590">
        <v>17</v>
      </c>
      <c r="E590" s="2" t="s">
        <v>10384</v>
      </c>
      <c r="F590">
        <v>270107</v>
      </c>
      <c r="G590" s="2" t="s">
        <v>13522</v>
      </c>
      <c r="H590">
        <v>270107004</v>
      </c>
      <c r="I590" s="2" t="s">
        <v>13636</v>
      </c>
      <c r="J590">
        <v>34</v>
      </c>
      <c r="K590" s="2">
        <v>2011</v>
      </c>
      <c r="M590" s="2"/>
      <c r="O590" s="2"/>
      <c r="Q590" s="2"/>
      <c r="S590" s="2"/>
      <c r="T590" s="2"/>
    </row>
    <row r="591" spans="1:20" x14ac:dyDescent="0.25">
      <c r="A591" s="2" t="s">
        <v>13673</v>
      </c>
      <c r="B591" s="1">
        <v>12</v>
      </c>
      <c r="C591" s="2" t="s">
        <v>13667</v>
      </c>
      <c r="D591">
        <v>17</v>
      </c>
      <c r="E591" s="2" t="s">
        <v>10384</v>
      </c>
      <c r="F591">
        <v>270107</v>
      </c>
      <c r="G591" s="2" t="s">
        <v>13522</v>
      </c>
      <c r="H591">
        <v>270107005</v>
      </c>
      <c r="I591" s="2" t="s">
        <v>13637</v>
      </c>
      <c r="J591">
        <v>145</v>
      </c>
      <c r="K591" s="2">
        <v>2011</v>
      </c>
      <c r="M591" s="2"/>
      <c r="O591" s="2"/>
      <c r="Q591" s="2"/>
      <c r="S591" s="2"/>
      <c r="T591" s="2"/>
    </row>
    <row r="592" spans="1:20" x14ac:dyDescent="0.25">
      <c r="A592" s="2" t="s">
        <v>759</v>
      </c>
      <c r="B592" s="1">
        <v>15</v>
      </c>
      <c r="C592" s="2" t="s">
        <v>13634</v>
      </c>
      <c r="D592">
        <v>7</v>
      </c>
      <c r="E592" s="2" t="s">
        <v>13668</v>
      </c>
      <c r="F592">
        <v>270107</v>
      </c>
      <c r="G592" s="2" t="s">
        <v>13522</v>
      </c>
      <c r="H592">
        <v>270107001</v>
      </c>
      <c r="I592" s="2" t="s">
        <v>13523</v>
      </c>
      <c r="J592">
        <v>0</v>
      </c>
      <c r="K592" s="2">
        <v>2014</v>
      </c>
      <c r="M592" s="2"/>
      <c r="O592" s="2"/>
      <c r="Q592" s="2"/>
      <c r="S592" s="2"/>
      <c r="T592" s="2"/>
    </row>
    <row r="593" spans="1:20" x14ac:dyDescent="0.25">
      <c r="A593" s="2" t="s">
        <v>759</v>
      </c>
      <c r="B593" s="1">
        <v>15</v>
      </c>
      <c r="C593" s="2" t="s">
        <v>13634</v>
      </c>
      <c r="D593">
        <v>7</v>
      </c>
      <c r="E593" s="2" t="s">
        <v>13668</v>
      </c>
      <c r="F593">
        <v>270107</v>
      </c>
      <c r="G593" s="2" t="s">
        <v>13522</v>
      </c>
      <c r="H593">
        <v>270107002</v>
      </c>
      <c r="I593" s="2" t="s">
        <v>13526</v>
      </c>
      <c r="J593">
        <v>1</v>
      </c>
      <c r="K593" s="2">
        <v>2014</v>
      </c>
      <c r="M593" s="2"/>
      <c r="O593" s="2"/>
      <c r="Q593" s="2"/>
      <c r="S593" s="2"/>
      <c r="T593" s="2"/>
    </row>
    <row r="594" spans="1:20" x14ac:dyDescent="0.25">
      <c r="A594" s="2" t="s">
        <v>759</v>
      </c>
      <c r="B594" s="1">
        <v>15</v>
      </c>
      <c r="C594" s="2" t="s">
        <v>13634</v>
      </c>
      <c r="D594">
        <v>7</v>
      </c>
      <c r="E594" s="2" t="s">
        <v>13668</v>
      </c>
      <c r="F594">
        <v>270107</v>
      </c>
      <c r="G594" s="2" t="s">
        <v>13522</v>
      </c>
      <c r="H594">
        <v>270107004</v>
      </c>
      <c r="I594" s="2" t="s">
        <v>13636</v>
      </c>
      <c r="J594">
        <v>2</v>
      </c>
      <c r="K594" s="2">
        <v>2014</v>
      </c>
      <c r="M594" s="2"/>
      <c r="O594" s="2"/>
      <c r="Q594" s="2"/>
      <c r="S594" s="2"/>
      <c r="T594" s="2"/>
    </row>
    <row r="595" spans="1:20" x14ac:dyDescent="0.25">
      <c r="A595" s="2" t="s">
        <v>759</v>
      </c>
      <c r="B595" s="1">
        <v>15</v>
      </c>
      <c r="C595" s="2" t="s">
        <v>13634</v>
      </c>
      <c r="D595">
        <v>7</v>
      </c>
      <c r="E595" s="2" t="s">
        <v>13668</v>
      </c>
      <c r="F595">
        <v>270107</v>
      </c>
      <c r="G595" s="2" t="s">
        <v>13522</v>
      </c>
      <c r="H595">
        <v>270107005</v>
      </c>
      <c r="I595" s="2" t="s">
        <v>13637</v>
      </c>
      <c r="J595">
        <v>0</v>
      </c>
      <c r="K595" s="2">
        <v>2014</v>
      </c>
      <c r="M595" s="2"/>
      <c r="O595" s="2"/>
      <c r="Q595" s="2"/>
      <c r="S595" s="2"/>
      <c r="T595" s="2"/>
    </row>
    <row r="596" spans="1:20" x14ac:dyDescent="0.25">
      <c r="A596" s="2" t="s">
        <v>795</v>
      </c>
      <c r="B596" s="1">
        <v>1</v>
      </c>
      <c r="C596" s="2" t="s">
        <v>13639</v>
      </c>
      <c r="D596">
        <v>16</v>
      </c>
      <c r="E596" s="2" t="s">
        <v>13668</v>
      </c>
      <c r="F596">
        <v>270107</v>
      </c>
      <c r="G596" s="2" t="s">
        <v>13522</v>
      </c>
      <c r="H596">
        <v>270107001</v>
      </c>
      <c r="I596" s="2" t="s">
        <v>13523</v>
      </c>
      <c r="J596">
        <v>0</v>
      </c>
      <c r="K596" s="2">
        <v>2014</v>
      </c>
      <c r="M596" s="2"/>
      <c r="O596" s="2"/>
      <c r="Q596" s="2"/>
      <c r="S596" s="2"/>
      <c r="T596" s="2"/>
    </row>
    <row r="597" spans="1:20" x14ac:dyDescent="0.25">
      <c r="A597" s="2" t="s">
        <v>795</v>
      </c>
      <c r="B597" s="1">
        <v>1</v>
      </c>
      <c r="C597" s="2" t="s">
        <v>13639</v>
      </c>
      <c r="D597">
        <v>16</v>
      </c>
      <c r="E597" s="2" t="s">
        <v>13668</v>
      </c>
      <c r="F597">
        <v>270107</v>
      </c>
      <c r="G597" s="2" t="s">
        <v>13522</v>
      </c>
      <c r="H597">
        <v>270107002</v>
      </c>
      <c r="I597" s="2" t="s">
        <v>13526</v>
      </c>
      <c r="J597">
        <v>25</v>
      </c>
      <c r="K597" s="2">
        <v>2014</v>
      </c>
      <c r="M597" s="2"/>
      <c r="O597" s="2"/>
      <c r="Q597" s="2"/>
      <c r="S597" s="2"/>
      <c r="T597" s="2"/>
    </row>
    <row r="598" spans="1:20" x14ac:dyDescent="0.25">
      <c r="A598" s="2" t="s">
        <v>795</v>
      </c>
      <c r="B598" s="1">
        <v>1</v>
      </c>
      <c r="C598" s="2" t="s">
        <v>13639</v>
      </c>
      <c r="D598">
        <v>16</v>
      </c>
      <c r="E598" s="2" t="s">
        <v>13668</v>
      </c>
      <c r="F598">
        <v>270107</v>
      </c>
      <c r="G598" s="2" t="s">
        <v>13522</v>
      </c>
      <c r="H598">
        <v>270107004</v>
      </c>
      <c r="I598" s="2" t="s">
        <v>13636</v>
      </c>
      <c r="J598">
        <v>26</v>
      </c>
      <c r="K598" s="2">
        <v>2014</v>
      </c>
      <c r="M598" s="2"/>
      <c r="O598" s="2"/>
      <c r="Q598" s="2"/>
      <c r="S598" s="2"/>
      <c r="T598" s="2"/>
    </row>
    <row r="599" spans="1:20" x14ac:dyDescent="0.25">
      <c r="A599" s="2" t="s">
        <v>795</v>
      </c>
      <c r="B599" s="1">
        <v>1</v>
      </c>
      <c r="C599" s="2" t="s">
        <v>13639</v>
      </c>
      <c r="D599">
        <v>16</v>
      </c>
      <c r="E599" s="2" t="s">
        <v>13668</v>
      </c>
      <c r="F599">
        <v>270107</v>
      </c>
      <c r="G599" s="2" t="s">
        <v>13522</v>
      </c>
      <c r="H599">
        <v>270107005</v>
      </c>
      <c r="I599" s="2" t="s">
        <v>13637</v>
      </c>
      <c r="J599">
        <v>64</v>
      </c>
      <c r="K599" s="2">
        <v>2014</v>
      </c>
      <c r="M599" s="2"/>
      <c r="O599" s="2"/>
      <c r="Q599" s="2"/>
      <c r="S599" s="2"/>
      <c r="T599" s="2"/>
    </row>
    <row r="600" spans="1:20" x14ac:dyDescent="0.25">
      <c r="A600" s="2" t="s">
        <v>756</v>
      </c>
      <c r="B600" s="1">
        <v>2</v>
      </c>
      <c r="C600" s="2" t="s">
        <v>13640</v>
      </c>
      <c r="D600">
        <v>3</v>
      </c>
      <c r="E600" s="2" t="s">
        <v>13668</v>
      </c>
      <c r="F600">
        <v>270107</v>
      </c>
      <c r="G600" s="2" t="s">
        <v>13522</v>
      </c>
      <c r="H600">
        <v>270107001</v>
      </c>
      <c r="I600" s="2" t="s">
        <v>13523</v>
      </c>
      <c r="J600">
        <v>0</v>
      </c>
      <c r="K600" s="2">
        <v>2014</v>
      </c>
      <c r="M600" s="2"/>
      <c r="O600" s="2"/>
      <c r="Q600" s="2"/>
      <c r="S600" s="2"/>
      <c r="T600" s="2"/>
    </row>
    <row r="601" spans="1:20" x14ac:dyDescent="0.25">
      <c r="A601" s="2" t="s">
        <v>756</v>
      </c>
      <c r="B601" s="1">
        <v>2</v>
      </c>
      <c r="C601" s="2" t="s">
        <v>13640</v>
      </c>
      <c r="D601">
        <v>3</v>
      </c>
      <c r="E601" s="2" t="s">
        <v>13668</v>
      </c>
      <c r="F601">
        <v>270107</v>
      </c>
      <c r="G601" s="2" t="s">
        <v>13522</v>
      </c>
      <c r="H601">
        <v>270107002</v>
      </c>
      <c r="I601" s="2" t="s">
        <v>13526</v>
      </c>
      <c r="J601">
        <v>0</v>
      </c>
      <c r="K601" s="2">
        <v>2014</v>
      </c>
      <c r="M601" s="2"/>
      <c r="O601" s="2"/>
      <c r="Q601" s="2"/>
      <c r="S601" s="2"/>
      <c r="T601" s="2"/>
    </row>
    <row r="602" spans="1:20" x14ac:dyDescent="0.25">
      <c r="A602" s="2" t="s">
        <v>756</v>
      </c>
      <c r="B602" s="1">
        <v>2</v>
      </c>
      <c r="C602" s="2" t="s">
        <v>13640</v>
      </c>
      <c r="D602">
        <v>3</v>
      </c>
      <c r="E602" s="2" t="s">
        <v>13668</v>
      </c>
      <c r="F602">
        <v>270107</v>
      </c>
      <c r="G602" s="2" t="s">
        <v>13522</v>
      </c>
      <c r="H602">
        <v>270107004</v>
      </c>
      <c r="I602" s="2" t="s">
        <v>13636</v>
      </c>
      <c r="J602">
        <v>1</v>
      </c>
      <c r="K602" s="2">
        <v>2014</v>
      </c>
      <c r="M602" s="2"/>
      <c r="O602" s="2"/>
      <c r="Q602" s="2"/>
      <c r="S602" s="2"/>
      <c r="T602" s="2"/>
    </row>
    <row r="603" spans="1:20" x14ac:dyDescent="0.25">
      <c r="A603" s="2" t="s">
        <v>756</v>
      </c>
      <c r="B603" s="1">
        <v>2</v>
      </c>
      <c r="C603" s="2" t="s">
        <v>13640</v>
      </c>
      <c r="D603">
        <v>3</v>
      </c>
      <c r="E603" s="2" t="s">
        <v>13668</v>
      </c>
      <c r="F603">
        <v>270107</v>
      </c>
      <c r="G603" s="2" t="s">
        <v>13522</v>
      </c>
      <c r="H603">
        <v>270107005</v>
      </c>
      <c r="I603" s="2" t="s">
        <v>13637</v>
      </c>
      <c r="J603">
        <v>627</v>
      </c>
      <c r="K603" s="2">
        <v>2014</v>
      </c>
      <c r="M603" s="2"/>
      <c r="O603" s="2"/>
      <c r="Q603" s="2"/>
      <c r="S603" s="2"/>
      <c r="T603" s="2"/>
    </row>
    <row r="604" spans="1:20" x14ac:dyDescent="0.25">
      <c r="A604" s="2" t="s">
        <v>771</v>
      </c>
      <c r="B604" s="1">
        <v>4</v>
      </c>
      <c r="C604" s="2" t="s">
        <v>13642</v>
      </c>
      <c r="D604">
        <v>12</v>
      </c>
      <c r="E604" s="2" t="s">
        <v>13668</v>
      </c>
      <c r="F604">
        <v>270107</v>
      </c>
      <c r="G604" s="2" t="s">
        <v>13522</v>
      </c>
      <c r="H604">
        <v>270107001</v>
      </c>
      <c r="I604" s="2" t="s">
        <v>13523</v>
      </c>
      <c r="J604">
        <v>0</v>
      </c>
      <c r="K604" s="2">
        <v>2014</v>
      </c>
      <c r="M604" s="2"/>
      <c r="O604" s="2"/>
      <c r="Q604" s="2"/>
      <c r="S604" s="2"/>
      <c r="T604" s="2"/>
    </row>
    <row r="605" spans="1:20" x14ac:dyDescent="0.25">
      <c r="A605" s="2" t="s">
        <v>771</v>
      </c>
      <c r="B605" s="1">
        <v>4</v>
      </c>
      <c r="C605" s="2" t="s">
        <v>13642</v>
      </c>
      <c r="D605">
        <v>12</v>
      </c>
      <c r="E605" s="2" t="s">
        <v>13668</v>
      </c>
      <c r="F605">
        <v>270107</v>
      </c>
      <c r="G605" s="2" t="s">
        <v>13522</v>
      </c>
      <c r="H605">
        <v>270107002</v>
      </c>
      <c r="I605" s="2" t="s">
        <v>13526</v>
      </c>
      <c r="J605">
        <v>2</v>
      </c>
      <c r="K605" s="2">
        <v>2014</v>
      </c>
      <c r="M605" s="2"/>
      <c r="O605" s="2"/>
      <c r="Q605" s="2"/>
      <c r="S605" s="2"/>
      <c r="T605" s="2"/>
    </row>
    <row r="606" spans="1:20" x14ac:dyDescent="0.25">
      <c r="A606" s="2" t="s">
        <v>771</v>
      </c>
      <c r="B606" s="1">
        <v>4</v>
      </c>
      <c r="C606" s="2" t="s">
        <v>13642</v>
      </c>
      <c r="D606">
        <v>12</v>
      </c>
      <c r="E606" s="2" t="s">
        <v>13668</v>
      </c>
      <c r="F606">
        <v>270107</v>
      </c>
      <c r="G606" s="2" t="s">
        <v>13522</v>
      </c>
      <c r="H606">
        <v>270107004</v>
      </c>
      <c r="I606" s="2" t="s">
        <v>13636</v>
      </c>
      <c r="J606">
        <v>0</v>
      </c>
      <c r="K606" s="2">
        <v>2014</v>
      </c>
      <c r="M606" s="2"/>
      <c r="O606" s="2"/>
      <c r="Q606" s="2"/>
      <c r="S606" s="2"/>
      <c r="T606" s="2"/>
    </row>
    <row r="607" spans="1:20" x14ac:dyDescent="0.25">
      <c r="A607" s="2" t="s">
        <v>771</v>
      </c>
      <c r="B607" s="1">
        <v>4</v>
      </c>
      <c r="C607" s="2" t="s">
        <v>13642</v>
      </c>
      <c r="D607">
        <v>12</v>
      </c>
      <c r="E607" s="2" t="s">
        <v>13668</v>
      </c>
      <c r="F607">
        <v>270107</v>
      </c>
      <c r="G607" s="2" t="s">
        <v>13522</v>
      </c>
      <c r="H607">
        <v>270107005</v>
      </c>
      <c r="I607" s="2" t="s">
        <v>13637</v>
      </c>
      <c r="J607">
        <v>223</v>
      </c>
      <c r="K607" s="2">
        <v>2014</v>
      </c>
      <c r="M607" s="2"/>
      <c r="O607" s="2"/>
      <c r="Q607" s="2"/>
      <c r="S607" s="2"/>
      <c r="T607" s="2"/>
    </row>
    <row r="608" spans="1:20" x14ac:dyDescent="0.25">
      <c r="A608" s="2" t="s">
        <v>798</v>
      </c>
      <c r="B608" s="1">
        <v>5</v>
      </c>
      <c r="C608" s="2" t="s">
        <v>13643</v>
      </c>
      <c r="D608">
        <v>28</v>
      </c>
      <c r="E608" s="2" t="s">
        <v>13668</v>
      </c>
      <c r="F608">
        <v>270107</v>
      </c>
      <c r="G608" s="2" t="s">
        <v>13522</v>
      </c>
      <c r="H608">
        <v>270107001</v>
      </c>
      <c r="I608" s="2" t="s">
        <v>13523</v>
      </c>
      <c r="J608">
        <v>0</v>
      </c>
      <c r="K608" s="2">
        <v>2014</v>
      </c>
      <c r="M608" s="2"/>
      <c r="O608" s="2"/>
      <c r="Q608" s="2"/>
      <c r="S608" s="2"/>
      <c r="T608" s="2"/>
    </row>
    <row r="609" spans="1:20" x14ac:dyDescent="0.25">
      <c r="A609" s="2" t="s">
        <v>798</v>
      </c>
      <c r="B609" s="1">
        <v>5</v>
      </c>
      <c r="C609" s="2" t="s">
        <v>13643</v>
      </c>
      <c r="D609">
        <v>28</v>
      </c>
      <c r="E609" s="2" t="s">
        <v>13668</v>
      </c>
      <c r="F609">
        <v>270107</v>
      </c>
      <c r="G609" s="2" t="s">
        <v>13522</v>
      </c>
      <c r="H609">
        <v>270107002</v>
      </c>
      <c r="I609" s="2" t="s">
        <v>13526</v>
      </c>
      <c r="J609">
        <v>0</v>
      </c>
      <c r="K609" s="2">
        <v>2014</v>
      </c>
      <c r="M609" s="2"/>
      <c r="O609" s="2"/>
      <c r="Q609" s="2"/>
      <c r="S609" s="2"/>
      <c r="T609" s="2"/>
    </row>
    <row r="610" spans="1:20" x14ac:dyDescent="0.25">
      <c r="A610" s="2" t="s">
        <v>798</v>
      </c>
      <c r="B610" s="1">
        <v>5</v>
      </c>
      <c r="C610" s="2" t="s">
        <v>13643</v>
      </c>
      <c r="D610">
        <v>28</v>
      </c>
      <c r="E610" s="2" t="s">
        <v>13668</v>
      </c>
      <c r="F610">
        <v>270107</v>
      </c>
      <c r="G610" s="2" t="s">
        <v>13522</v>
      </c>
      <c r="H610">
        <v>270107004</v>
      </c>
      <c r="I610" s="2" t="s">
        <v>13636</v>
      </c>
      <c r="J610">
        <v>0</v>
      </c>
      <c r="K610" s="2">
        <v>2014</v>
      </c>
      <c r="M610" s="2"/>
      <c r="O610" s="2"/>
      <c r="Q610" s="2"/>
      <c r="S610" s="2"/>
      <c r="T610" s="2"/>
    </row>
    <row r="611" spans="1:20" x14ac:dyDescent="0.25">
      <c r="A611" s="2" t="s">
        <v>798</v>
      </c>
      <c r="B611" s="1">
        <v>5</v>
      </c>
      <c r="C611" s="1" t="s">
        <v>13643</v>
      </c>
      <c r="D611">
        <v>28</v>
      </c>
      <c r="E611" s="2" t="s">
        <v>13668</v>
      </c>
      <c r="F611">
        <v>270107</v>
      </c>
      <c r="G611" s="2" t="s">
        <v>13522</v>
      </c>
      <c r="H611">
        <v>270107005</v>
      </c>
      <c r="I611" s="2" t="s">
        <v>13637</v>
      </c>
      <c r="J611">
        <v>178</v>
      </c>
      <c r="K611" s="2">
        <v>2014</v>
      </c>
      <c r="M611" s="2"/>
      <c r="O611" s="2"/>
      <c r="Q611" s="2"/>
      <c r="S611" s="2"/>
      <c r="T611" s="2"/>
    </row>
    <row r="612" spans="1:20" x14ac:dyDescent="0.25">
      <c r="A612" s="2" t="s">
        <v>798</v>
      </c>
      <c r="B612" s="1">
        <v>5</v>
      </c>
      <c r="C612" s="2" t="s">
        <v>13644</v>
      </c>
      <c r="D612">
        <v>29</v>
      </c>
      <c r="E612" s="2" t="s">
        <v>13668</v>
      </c>
      <c r="F612">
        <v>270107</v>
      </c>
      <c r="G612" s="2" t="s">
        <v>13522</v>
      </c>
      <c r="H612">
        <v>270107001</v>
      </c>
      <c r="I612" s="2" t="s">
        <v>13523</v>
      </c>
      <c r="J612">
        <v>0</v>
      </c>
      <c r="K612" s="2">
        <v>2014</v>
      </c>
      <c r="M612" s="2"/>
      <c r="O612" s="2"/>
      <c r="Q612" s="2"/>
      <c r="S612" s="2"/>
      <c r="T612" s="2"/>
    </row>
    <row r="613" spans="1:20" x14ac:dyDescent="0.25">
      <c r="A613" s="2" t="s">
        <v>798</v>
      </c>
      <c r="B613" s="1">
        <v>5</v>
      </c>
      <c r="C613" s="2" t="s">
        <v>13644</v>
      </c>
      <c r="D613">
        <v>29</v>
      </c>
      <c r="E613" s="2" t="s">
        <v>13668</v>
      </c>
      <c r="F613">
        <v>270107</v>
      </c>
      <c r="G613" s="2" t="s">
        <v>13522</v>
      </c>
      <c r="H613">
        <v>270107002</v>
      </c>
      <c r="I613" s="2" t="s">
        <v>13526</v>
      </c>
      <c r="J613">
        <v>2</v>
      </c>
      <c r="K613" s="2">
        <v>2014</v>
      </c>
      <c r="M613" s="2"/>
      <c r="O613" s="2"/>
      <c r="Q613" s="2"/>
      <c r="S613" s="2"/>
      <c r="T613" s="2"/>
    </row>
    <row r="614" spans="1:20" x14ac:dyDescent="0.25">
      <c r="A614" s="2" t="s">
        <v>798</v>
      </c>
      <c r="B614" s="1">
        <v>5</v>
      </c>
      <c r="C614" s="2" t="s">
        <v>13644</v>
      </c>
      <c r="D614">
        <v>29</v>
      </c>
      <c r="E614" s="2" t="s">
        <v>13668</v>
      </c>
      <c r="F614">
        <v>270107</v>
      </c>
      <c r="G614" s="2" t="s">
        <v>13522</v>
      </c>
      <c r="H614">
        <v>270107004</v>
      </c>
      <c r="I614" s="2" t="s">
        <v>13636</v>
      </c>
      <c r="J614">
        <v>14</v>
      </c>
      <c r="K614" s="2">
        <v>2014</v>
      </c>
      <c r="M614" s="2"/>
      <c r="O614" s="2"/>
      <c r="Q614" s="2"/>
      <c r="S614" s="2"/>
      <c r="T614" s="2"/>
    </row>
    <row r="615" spans="1:20" x14ac:dyDescent="0.25">
      <c r="A615" s="2" t="s">
        <v>798</v>
      </c>
      <c r="B615" s="1">
        <v>5</v>
      </c>
      <c r="C615" s="2" t="s">
        <v>13644</v>
      </c>
      <c r="D615">
        <v>29</v>
      </c>
      <c r="E615" s="2" t="s">
        <v>13668</v>
      </c>
      <c r="F615">
        <v>270107</v>
      </c>
      <c r="G615" s="2" t="s">
        <v>13522</v>
      </c>
      <c r="H615">
        <v>270107005</v>
      </c>
      <c r="I615" s="2" t="s">
        <v>13637</v>
      </c>
      <c r="J615">
        <v>1872</v>
      </c>
      <c r="K615" s="2">
        <v>2014</v>
      </c>
      <c r="M615" s="2"/>
      <c r="O615" s="2"/>
      <c r="Q615" s="2"/>
      <c r="S615" s="2"/>
      <c r="T615" s="2"/>
    </row>
    <row r="616" spans="1:20" x14ac:dyDescent="0.25">
      <c r="A616" s="2" t="s">
        <v>798</v>
      </c>
      <c r="B616" s="1">
        <v>5</v>
      </c>
      <c r="C616" s="2" t="s">
        <v>13645</v>
      </c>
      <c r="D616">
        <v>1</v>
      </c>
      <c r="E616" s="2" t="s">
        <v>13668</v>
      </c>
      <c r="F616">
        <v>270107</v>
      </c>
      <c r="G616" s="2" t="s">
        <v>13522</v>
      </c>
      <c r="H616">
        <v>270107001</v>
      </c>
      <c r="I616" s="2" t="s">
        <v>13523</v>
      </c>
      <c r="J616">
        <v>0</v>
      </c>
      <c r="K616" s="2">
        <v>2014</v>
      </c>
      <c r="M616" s="2"/>
      <c r="O616" s="2"/>
      <c r="Q616" s="2"/>
      <c r="S616" s="2"/>
      <c r="T616" s="2"/>
    </row>
    <row r="617" spans="1:20" x14ac:dyDescent="0.25">
      <c r="A617" s="2" t="s">
        <v>798</v>
      </c>
      <c r="B617" s="1">
        <v>5</v>
      </c>
      <c r="C617" s="2" t="s">
        <v>13645</v>
      </c>
      <c r="D617">
        <v>1</v>
      </c>
      <c r="E617" s="2" t="s">
        <v>13668</v>
      </c>
      <c r="F617">
        <v>270107</v>
      </c>
      <c r="G617" s="2" t="s">
        <v>13522</v>
      </c>
      <c r="H617">
        <v>270107002</v>
      </c>
      <c r="I617" s="2" t="s">
        <v>13526</v>
      </c>
      <c r="J617">
        <v>7</v>
      </c>
      <c r="K617" s="2">
        <v>2014</v>
      </c>
      <c r="M617" s="2"/>
      <c r="O617" s="2"/>
      <c r="Q617" s="2"/>
      <c r="S617" s="2"/>
      <c r="T617" s="2"/>
    </row>
    <row r="618" spans="1:20" x14ac:dyDescent="0.25">
      <c r="A618" s="2" t="s">
        <v>798</v>
      </c>
      <c r="B618" s="1">
        <v>5</v>
      </c>
      <c r="C618" s="2" t="s">
        <v>13645</v>
      </c>
      <c r="D618">
        <v>1</v>
      </c>
      <c r="E618" s="2" t="s">
        <v>13668</v>
      </c>
      <c r="F618">
        <v>270107</v>
      </c>
      <c r="G618" s="2" t="s">
        <v>13522</v>
      </c>
      <c r="H618">
        <v>270107004</v>
      </c>
      <c r="I618" s="2" t="s">
        <v>13636</v>
      </c>
      <c r="J618">
        <v>2</v>
      </c>
      <c r="K618" s="2">
        <v>2014</v>
      </c>
      <c r="M618" s="2"/>
      <c r="O618" s="2"/>
      <c r="Q618" s="2"/>
      <c r="S618" s="2"/>
      <c r="T618" s="2"/>
    </row>
    <row r="619" spans="1:20" x14ac:dyDescent="0.25">
      <c r="A619" s="2" t="s">
        <v>798</v>
      </c>
      <c r="B619" s="1">
        <v>5</v>
      </c>
      <c r="C619" s="2" t="s">
        <v>13645</v>
      </c>
      <c r="D619">
        <v>1</v>
      </c>
      <c r="E619" s="2" t="s">
        <v>13668</v>
      </c>
      <c r="F619">
        <v>270107</v>
      </c>
      <c r="G619" s="2" t="s">
        <v>13522</v>
      </c>
      <c r="H619">
        <v>270107005</v>
      </c>
      <c r="I619" s="2" t="s">
        <v>13637</v>
      </c>
      <c r="J619">
        <v>103</v>
      </c>
      <c r="K619" s="2">
        <v>2014</v>
      </c>
      <c r="M619" s="2"/>
      <c r="O619" s="2"/>
      <c r="Q619" s="2"/>
      <c r="S619" s="2"/>
      <c r="T619" s="2"/>
    </row>
    <row r="620" spans="1:20" x14ac:dyDescent="0.25">
      <c r="A620" s="2" t="s">
        <v>13646</v>
      </c>
      <c r="B620" s="1">
        <v>13</v>
      </c>
      <c r="C620" s="2" t="s">
        <v>13647</v>
      </c>
      <c r="D620">
        <v>19</v>
      </c>
      <c r="E620" s="2" t="s">
        <v>13668</v>
      </c>
      <c r="F620">
        <v>270107</v>
      </c>
      <c r="G620" s="2" t="s">
        <v>13522</v>
      </c>
      <c r="H620">
        <v>270107001</v>
      </c>
      <c r="I620" s="2" t="s">
        <v>13523</v>
      </c>
      <c r="J620">
        <v>0</v>
      </c>
      <c r="K620" s="2">
        <v>2014</v>
      </c>
      <c r="M620" s="2"/>
      <c r="O620" s="2"/>
      <c r="Q620" s="2"/>
      <c r="S620" s="2"/>
      <c r="T620" s="2"/>
    </row>
    <row r="621" spans="1:20" x14ac:dyDescent="0.25">
      <c r="A621" s="2" t="s">
        <v>13646</v>
      </c>
      <c r="B621" s="1">
        <v>13</v>
      </c>
      <c r="C621" s="2" t="s">
        <v>13647</v>
      </c>
      <c r="D621">
        <v>19</v>
      </c>
      <c r="E621" s="2" t="s">
        <v>13668</v>
      </c>
      <c r="F621">
        <v>270107</v>
      </c>
      <c r="G621" s="2" t="s">
        <v>13522</v>
      </c>
      <c r="H621">
        <v>270107002</v>
      </c>
      <c r="I621" s="2" t="s">
        <v>13526</v>
      </c>
      <c r="J621">
        <v>0</v>
      </c>
      <c r="K621" s="2">
        <v>2014</v>
      </c>
      <c r="M621" s="2"/>
      <c r="O621" s="2"/>
      <c r="Q621" s="2"/>
      <c r="S621" s="2"/>
      <c r="T621" s="2"/>
    </row>
    <row r="622" spans="1:20" x14ac:dyDescent="0.25">
      <c r="A622" s="2" t="s">
        <v>13646</v>
      </c>
      <c r="B622" s="1">
        <v>13</v>
      </c>
      <c r="C622" s="2" t="s">
        <v>13647</v>
      </c>
      <c r="D622">
        <v>19</v>
      </c>
      <c r="E622" s="2" t="s">
        <v>13668</v>
      </c>
      <c r="F622">
        <v>270107</v>
      </c>
      <c r="G622" s="2" t="s">
        <v>13522</v>
      </c>
      <c r="H622">
        <v>270107004</v>
      </c>
      <c r="I622" s="2" t="s">
        <v>13636</v>
      </c>
      <c r="J622">
        <v>2</v>
      </c>
      <c r="K622" s="2">
        <v>2014</v>
      </c>
      <c r="M622" s="2"/>
      <c r="O622" s="2"/>
      <c r="Q622" s="2"/>
      <c r="S622" s="2"/>
      <c r="T622" s="2"/>
    </row>
    <row r="623" spans="1:20" x14ac:dyDescent="0.25">
      <c r="A623" s="2" t="s">
        <v>13646</v>
      </c>
      <c r="B623" s="1">
        <v>13</v>
      </c>
      <c r="C623" s="2" t="s">
        <v>13647</v>
      </c>
      <c r="D623">
        <v>19</v>
      </c>
      <c r="E623" s="2" t="s">
        <v>13668</v>
      </c>
      <c r="F623">
        <v>270107</v>
      </c>
      <c r="G623" s="2" t="s">
        <v>13522</v>
      </c>
      <c r="H623">
        <v>270107005</v>
      </c>
      <c r="I623" s="2" t="s">
        <v>13637</v>
      </c>
      <c r="J623">
        <v>4185</v>
      </c>
      <c r="K623" s="2">
        <v>2014</v>
      </c>
      <c r="M623" s="2"/>
      <c r="O623" s="2"/>
      <c r="Q623" s="2"/>
      <c r="S623" s="2"/>
      <c r="T623" s="2"/>
    </row>
    <row r="624" spans="1:20" x14ac:dyDescent="0.25">
      <c r="A624" s="2" t="s">
        <v>13646</v>
      </c>
      <c r="B624" s="1">
        <v>13</v>
      </c>
      <c r="C624" s="2" t="s">
        <v>13648</v>
      </c>
      <c r="D624">
        <v>20</v>
      </c>
      <c r="E624" s="2" t="s">
        <v>13668</v>
      </c>
      <c r="F624">
        <v>270107</v>
      </c>
      <c r="G624" s="2" t="s">
        <v>13522</v>
      </c>
      <c r="H624">
        <v>270107001</v>
      </c>
      <c r="I624" s="2" t="s">
        <v>13523</v>
      </c>
      <c r="J624">
        <v>0</v>
      </c>
      <c r="K624" s="2">
        <v>2014</v>
      </c>
      <c r="M624" s="2"/>
      <c r="O624" s="2"/>
      <c r="Q624" s="2"/>
      <c r="S624" s="2"/>
      <c r="T624" s="2"/>
    </row>
    <row r="625" spans="1:20" x14ac:dyDescent="0.25">
      <c r="A625" s="2" t="s">
        <v>13646</v>
      </c>
      <c r="B625" s="1">
        <v>13</v>
      </c>
      <c r="C625" s="2" t="s">
        <v>13648</v>
      </c>
      <c r="D625">
        <v>20</v>
      </c>
      <c r="E625" s="2" t="s">
        <v>13668</v>
      </c>
      <c r="F625">
        <v>270107</v>
      </c>
      <c r="G625" s="2" t="s">
        <v>13522</v>
      </c>
      <c r="H625">
        <v>270107002</v>
      </c>
      <c r="I625" s="2" t="s">
        <v>13526</v>
      </c>
      <c r="J625">
        <v>0</v>
      </c>
      <c r="K625" s="2">
        <v>2014</v>
      </c>
      <c r="M625" s="2"/>
      <c r="O625" s="2"/>
      <c r="Q625" s="2"/>
      <c r="S625" s="2"/>
      <c r="T625" s="2"/>
    </row>
    <row r="626" spans="1:20" x14ac:dyDescent="0.25">
      <c r="A626" s="2" t="s">
        <v>13646</v>
      </c>
      <c r="B626" s="1">
        <v>13</v>
      </c>
      <c r="C626" s="2" t="s">
        <v>13648</v>
      </c>
      <c r="D626">
        <v>20</v>
      </c>
      <c r="E626" s="2" t="s">
        <v>13668</v>
      </c>
      <c r="F626">
        <v>270107</v>
      </c>
      <c r="G626" s="2" t="s">
        <v>13522</v>
      </c>
      <c r="H626">
        <v>270107004</v>
      </c>
      <c r="I626" s="2" t="s">
        <v>13636</v>
      </c>
      <c r="J626">
        <v>4</v>
      </c>
      <c r="K626" s="2">
        <v>2014</v>
      </c>
      <c r="M626" s="2"/>
      <c r="O626" s="2"/>
      <c r="Q626" s="2"/>
      <c r="S626" s="2"/>
      <c r="T626" s="2"/>
    </row>
    <row r="627" spans="1:20" x14ac:dyDescent="0.25">
      <c r="A627" s="2" t="s">
        <v>13646</v>
      </c>
      <c r="B627" s="1">
        <v>13</v>
      </c>
      <c r="C627" s="2" t="s">
        <v>13648</v>
      </c>
      <c r="D627">
        <v>20</v>
      </c>
      <c r="E627" s="2" t="s">
        <v>13668</v>
      </c>
      <c r="F627">
        <v>270107</v>
      </c>
      <c r="G627" s="2" t="s">
        <v>13522</v>
      </c>
      <c r="H627">
        <v>270107005</v>
      </c>
      <c r="I627" s="2" t="s">
        <v>13637</v>
      </c>
      <c r="J627">
        <v>1296</v>
      </c>
      <c r="K627" s="2">
        <v>2014</v>
      </c>
      <c r="M627" s="2"/>
      <c r="O627" s="2"/>
      <c r="Q627" s="2"/>
      <c r="S627" s="2"/>
      <c r="T627" s="2"/>
    </row>
    <row r="628" spans="1:20" x14ac:dyDescent="0.25">
      <c r="A628" s="2" t="s">
        <v>13646</v>
      </c>
      <c r="B628" s="1">
        <v>13</v>
      </c>
      <c r="C628" s="2" t="s">
        <v>13649</v>
      </c>
      <c r="D628">
        <v>18</v>
      </c>
      <c r="E628" s="2" t="s">
        <v>13668</v>
      </c>
      <c r="F628">
        <v>270107</v>
      </c>
      <c r="G628" s="2" t="s">
        <v>13522</v>
      </c>
      <c r="H628">
        <v>270107001</v>
      </c>
      <c r="I628" s="2" t="s">
        <v>13523</v>
      </c>
      <c r="J628">
        <v>0</v>
      </c>
      <c r="K628" s="2">
        <v>2014</v>
      </c>
      <c r="M628" s="2"/>
      <c r="O628" s="2"/>
      <c r="Q628" s="2"/>
      <c r="S628" s="2"/>
      <c r="T628" s="2"/>
    </row>
    <row r="629" spans="1:20" x14ac:dyDescent="0.25">
      <c r="A629" s="2" t="s">
        <v>13646</v>
      </c>
      <c r="B629" s="1">
        <v>13</v>
      </c>
      <c r="C629" s="2" t="s">
        <v>13649</v>
      </c>
      <c r="D629">
        <v>18</v>
      </c>
      <c r="E629" s="2" t="s">
        <v>13668</v>
      </c>
      <c r="F629">
        <v>270107</v>
      </c>
      <c r="G629" s="2" t="s">
        <v>13522</v>
      </c>
      <c r="H629">
        <v>270107002</v>
      </c>
      <c r="I629" s="2" t="s">
        <v>13526</v>
      </c>
      <c r="J629">
        <v>0</v>
      </c>
      <c r="K629" s="2">
        <v>2014</v>
      </c>
      <c r="M629" s="2"/>
      <c r="O629" s="2"/>
      <c r="Q629" s="2"/>
      <c r="S629" s="2"/>
      <c r="T629" s="2"/>
    </row>
    <row r="630" spans="1:20" x14ac:dyDescent="0.25">
      <c r="A630" s="2" t="s">
        <v>13646</v>
      </c>
      <c r="B630" s="1">
        <v>13</v>
      </c>
      <c r="C630" s="2" t="s">
        <v>13649</v>
      </c>
      <c r="D630">
        <v>18</v>
      </c>
      <c r="E630" s="2" t="s">
        <v>13668</v>
      </c>
      <c r="F630">
        <v>270107</v>
      </c>
      <c r="G630" s="2" t="s">
        <v>13522</v>
      </c>
      <c r="H630">
        <v>270107004</v>
      </c>
      <c r="I630" s="2" t="s">
        <v>13636</v>
      </c>
      <c r="J630">
        <v>0</v>
      </c>
      <c r="K630" s="2">
        <v>2014</v>
      </c>
      <c r="M630" s="2"/>
      <c r="O630" s="2"/>
      <c r="Q630" s="2"/>
      <c r="S630" s="2"/>
      <c r="T630" s="2"/>
    </row>
    <row r="631" spans="1:20" x14ac:dyDescent="0.25">
      <c r="A631" s="2" t="s">
        <v>13646</v>
      </c>
      <c r="B631" s="1">
        <v>13</v>
      </c>
      <c r="C631" s="2" t="s">
        <v>13649</v>
      </c>
      <c r="D631">
        <v>18</v>
      </c>
      <c r="E631" s="2" t="s">
        <v>13668</v>
      </c>
      <c r="F631">
        <v>270107</v>
      </c>
      <c r="G631" s="2" t="s">
        <v>13522</v>
      </c>
      <c r="H631">
        <v>270107005</v>
      </c>
      <c r="I631" s="2" t="s">
        <v>13637</v>
      </c>
      <c r="J631">
        <v>1</v>
      </c>
      <c r="K631" s="2">
        <v>2014</v>
      </c>
      <c r="M631" s="2"/>
      <c r="O631" s="2"/>
      <c r="Q631" s="2"/>
      <c r="S631" s="2"/>
      <c r="T631" s="2"/>
    </row>
    <row r="632" spans="1:20" x14ac:dyDescent="0.25">
      <c r="A632" s="2" t="s">
        <v>13646</v>
      </c>
      <c r="B632" s="1">
        <v>13</v>
      </c>
      <c r="C632" s="2" t="s">
        <v>13650</v>
      </c>
      <c r="D632">
        <v>21</v>
      </c>
      <c r="E632" s="2" t="s">
        <v>13668</v>
      </c>
      <c r="F632">
        <v>270107</v>
      </c>
      <c r="G632" s="2" t="s">
        <v>13522</v>
      </c>
      <c r="H632">
        <v>270107001</v>
      </c>
      <c r="I632" s="2" t="s">
        <v>13523</v>
      </c>
      <c r="J632">
        <v>0</v>
      </c>
      <c r="K632" s="2">
        <v>2014</v>
      </c>
      <c r="M632" s="2"/>
      <c r="O632" s="2"/>
      <c r="Q632" s="2"/>
      <c r="S632" s="2"/>
      <c r="T632" s="2"/>
    </row>
    <row r="633" spans="1:20" x14ac:dyDescent="0.25">
      <c r="A633" s="2" t="s">
        <v>13646</v>
      </c>
      <c r="B633" s="1">
        <v>13</v>
      </c>
      <c r="C633" s="2" t="s">
        <v>13650</v>
      </c>
      <c r="D633">
        <v>21</v>
      </c>
      <c r="E633" s="2" t="s">
        <v>13668</v>
      </c>
      <c r="F633">
        <v>270107</v>
      </c>
      <c r="G633" s="2" t="s">
        <v>13522</v>
      </c>
      <c r="H633">
        <v>270107002</v>
      </c>
      <c r="I633" s="2" t="s">
        <v>13526</v>
      </c>
      <c r="J633">
        <v>0</v>
      </c>
      <c r="K633" s="2">
        <v>2014</v>
      </c>
      <c r="M633" s="2"/>
      <c r="O633" s="2"/>
      <c r="Q633" s="2"/>
      <c r="S633" s="2"/>
      <c r="T633" s="2"/>
    </row>
    <row r="634" spans="1:20" x14ac:dyDescent="0.25">
      <c r="A634" s="2" t="s">
        <v>13646</v>
      </c>
      <c r="B634" s="1">
        <v>13</v>
      </c>
      <c r="C634" s="2" t="s">
        <v>13650</v>
      </c>
      <c r="D634">
        <v>21</v>
      </c>
      <c r="E634" s="2" t="s">
        <v>13668</v>
      </c>
      <c r="F634">
        <v>270107</v>
      </c>
      <c r="G634" s="2" t="s">
        <v>13522</v>
      </c>
      <c r="H634">
        <v>270107004</v>
      </c>
      <c r="I634" s="2" t="s">
        <v>13636</v>
      </c>
      <c r="J634">
        <v>2</v>
      </c>
      <c r="K634" s="2">
        <v>2014</v>
      </c>
      <c r="M634" s="2"/>
      <c r="O634" s="2"/>
      <c r="Q634" s="2"/>
      <c r="S634" s="2"/>
      <c r="T634" s="2"/>
    </row>
    <row r="635" spans="1:20" x14ac:dyDescent="0.25">
      <c r="A635" s="2" t="s">
        <v>13646</v>
      </c>
      <c r="B635" s="1">
        <v>13</v>
      </c>
      <c r="C635" s="2" t="s">
        <v>13650</v>
      </c>
      <c r="D635">
        <v>21</v>
      </c>
      <c r="E635" s="2" t="s">
        <v>13668</v>
      </c>
      <c r="F635">
        <v>270107</v>
      </c>
      <c r="G635" s="2" t="s">
        <v>13522</v>
      </c>
      <c r="H635">
        <v>270107005</v>
      </c>
      <c r="I635" s="2" t="s">
        <v>13637</v>
      </c>
      <c r="J635">
        <v>93</v>
      </c>
      <c r="K635" s="2">
        <v>2014</v>
      </c>
      <c r="M635" s="2"/>
      <c r="O635" s="2"/>
      <c r="Q635" s="2"/>
      <c r="S635" s="2"/>
      <c r="T635" s="2"/>
    </row>
    <row r="636" spans="1:20" x14ac:dyDescent="0.25">
      <c r="A636" s="2" t="s">
        <v>13646</v>
      </c>
      <c r="B636" s="1">
        <v>13</v>
      </c>
      <c r="C636" s="2" t="s">
        <v>13651</v>
      </c>
      <c r="D636">
        <v>22</v>
      </c>
      <c r="E636" s="2" t="s">
        <v>13668</v>
      </c>
      <c r="F636">
        <v>270107</v>
      </c>
      <c r="G636" s="2" t="s">
        <v>13522</v>
      </c>
      <c r="H636">
        <v>270107001</v>
      </c>
      <c r="I636" s="2" t="s">
        <v>13523</v>
      </c>
      <c r="J636">
        <v>0</v>
      </c>
      <c r="K636" s="2">
        <v>2014</v>
      </c>
      <c r="M636" s="2"/>
      <c r="O636" s="2"/>
      <c r="Q636" s="2"/>
      <c r="S636" s="2"/>
      <c r="T636" s="2"/>
    </row>
    <row r="637" spans="1:20" x14ac:dyDescent="0.25">
      <c r="A637" s="2" t="s">
        <v>13646</v>
      </c>
      <c r="B637" s="1">
        <v>13</v>
      </c>
      <c r="C637" s="2" t="s">
        <v>13651</v>
      </c>
      <c r="D637">
        <v>22</v>
      </c>
      <c r="E637" s="2" t="s">
        <v>13668</v>
      </c>
      <c r="F637">
        <v>270107</v>
      </c>
      <c r="G637" s="2" t="s">
        <v>13522</v>
      </c>
      <c r="H637">
        <v>270107002</v>
      </c>
      <c r="I637" s="2" t="s">
        <v>13526</v>
      </c>
      <c r="J637">
        <v>0</v>
      </c>
      <c r="K637" s="2">
        <v>2014</v>
      </c>
      <c r="M637" s="2"/>
      <c r="O637" s="2"/>
      <c r="Q637" s="2"/>
      <c r="S637" s="2"/>
      <c r="T637" s="2"/>
    </row>
    <row r="638" spans="1:20" x14ac:dyDescent="0.25">
      <c r="A638" s="2" t="s">
        <v>13646</v>
      </c>
      <c r="B638" s="1">
        <v>13</v>
      </c>
      <c r="C638" s="2" t="s">
        <v>13651</v>
      </c>
      <c r="D638">
        <v>22</v>
      </c>
      <c r="E638" s="2" t="s">
        <v>13668</v>
      </c>
      <c r="F638">
        <v>270107</v>
      </c>
      <c r="G638" s="2" t="s">
        <v>13522</v>
      </c>
      <c r="H638">
        <v>270107004</v>
      </c>
      <c r="I638" s="2" t="s">
        <v>13636</v>
      </c>
      <c r="J638">
        <v>31</v>
      </c>
      <c r="K638" s="2">
        <v>2014</v>
      </c>
      <c r="M638" s="2"/>
      <c r="O638" s="2"/>
      <c r="Q638" s="2"/>
      <c r="S638" s="2"/>
      <c r="T638" s="2"/>
    </row>
    <row r="639" spans="1:20" x14ac:dyDescent="0.25">
      <c r="A639" s="2" t="s">
        <v>13646</v>
      </c>
      <c r="B639" s="1">
        <v>13</v>
      </c>
      <c r="C639" s="2" t="s">
        <v>13651</v>
      </c>
      <c r="D639">
        <v>22</v>
      </c>
      <c r="E639" s="2" t="s">
        <v>13668</v>
      </c>
      <c r="F639">
        <v>270107</v>
      </c>
      <c r="G639" s="2" t="s">
        <v>13522</v>
      </c>
      <c r="H639">
        <v>270107005</v>
      </c>
      <c r="I639" s="2" t="s">
        <v>13637</v>
      </c>
      <c r="J639">
        <v>865</v>
      </c>
      <c r="K639" s="2">
        <v>2014</v>
      </c>
      <c r="M639" s="2"/>
      <c r="O639" s="2"/>
      <c r="Q639" s="2"/>
      <c r="S639" s="2"/>
      <c r="T639" s="2"/>
    </row>
    <row r="640" spans="1:20" x14ac:dyDescent="0.25">
      <c r="A640" s="2" t="s">
        <v>13646</v>
      </c>
      <c r="B640" s="1">
        <v>13</v>
      </c>
      <c r="C640" s="2" t="s">
        <v>13652</v>
      </c>
      <c r="D640">
        <v>23</v>
      </c>
      <c r="E640" s="2" t="s">
        <v>13668</v>
      </c>
      <c r="F640">
        <v>270107</v>
      </c>
      <c r="G640" s="2" t="s">
        <v>13522</v>
      </c>
      <c r="H640">
        <v>270107001</v>
      </c>
      <c r="I640" s="2" t="s">
        <v>13523</v>
      </c>
      <c r="J640">
        <v>0</v>
      </c>
      <c r="K640" s="2">
        <v>2014</v>
      </c>
      <c r="M640" s="2"/>
      <c r="O640" s="2"/>
      <c r="Q640" s="2"/>
      <c r="S640" s="2"/>
      <c r="T640" s="2"/>
    </row>
    <row r="641" spans="1:20" x14ac:dyDescent="0.25">
      <c r="A641" s="2" t="s">
        <v>13646</v>
      </c>
      <c r="B641" s="1">
        <v>13</v>
      </c>
      <c r="C641" s="2" t="s">
        <v>13652</v>
      </c>
      <c r="D641">
        <v>23</v>
      </c>
      <c r="E641" s="2" t="s">
        <v>13668</v>
      </c>
      <c r="F641">
        <v>270107</v>
      </c>
      <c r="G641" s="2" t="s">
        <v>13522</v>
      </c>
      <c r="H641">
        <v>270107002</v>
      </c>
      <c r="I641" s="2" t="s">
        <v>13526</v>
      </c>
      <c r="J641">
        <v>0</v>
      </c>
      <c r="K641" s="2">
        <v>2014</v>
      </c>
      <c r="M641" s="2"/>
      <c r="O641" s="2"/>
      <c r="Q641" s="2"/>
      <c r="S641" s="2"/>
      <c r="T641" s="2"/>
    </row>
    <row r="642" spans="1:20" x14ac:dyDescent="0.25">
      <c r="A642" s="2" t="s">
        <v>13646</v>
      </c>
      <c r="B642" s="1">
        <v>13</v>
      </c>
      <c r="C642" s="2" t="s">
        <v>13652</v>
      </c>
      <c r="D642">
        <v>23</v>
      </c>
      <c r="E642" s="2" t="s">
        <v>13668</v>
      </c>
      <c r="F642">
        <v>270107</v>
      </c>
      <c r="G642" s="2" t="s">
        <v>13522</v>
      </c>
      <c r="H642">
        <v>270107004</v>
      </c>
      <c r="I642" s="2" t="s">
        <v>13636</v>
      </c>
      <c r="J642">
        <v>0</v>
      </c>
      <c r="K642" s="2">
        <v>2014</v>
      </c>
      <c r="M642" s="2"/>
      <c r="O642" s="2"/>
      <c r="Q642" s="2"/>
      <c r="S642" s="2"/>
      <c r="T642" s="2"/>
    </row>
    <row r="643" spans="1:20" x14ac:dyDescent="0.25">
      <c r="A643" s="2" t="s">
        <v>13646</v>
      </c>
      <c r="B643" s="1">
        <v>13</v>
      </c>
      <c r="C643" s="2" t="s">
        <v>13652</v>
      </c>
      <c r="D643">
        <v>23</v>
      </c>
      <c r="E643" s="2" t="s">
        <v>13668</v>
      </c>
      <c r="F643">
        <v>270107</v>
      </c>
      <c r="G643" s="2" t="s">
        <v>13522</v>
      </c>
      <c r="H643">
        <v>270107005</v>
      </c>
      <c r="I643" s="2" t="s">
        <v>13637</v>
      </c>
      <c r="J643">
        <v>941</v>
      </c>
      <c r="K643" s="2">
        <v>2014</v>
      </c>
      <c r="M643" s="2"/>
      <c r="O643" s="2"/>
      <c r="Q643" s="2"/>
      <c r="S643" s="2"/>
      <c r="T643" s="2"/>
    </row>
    <row r="644" spans="1:20" x14ac:dyDescent="0.25">
      <c r="A644" s="2" t="s">
        <v>13670</v>
      </c>
      <c r="B644" s="1">
        <v>6</v>
      </c>
      <c r="C644" s="2" t="s">
        <v>13653</v>
      </c>
      <c r="D644">
        <v>13</v>
      </c>
      <c r="E644" s="2" t="s">
        <v>13668</v>
      </c>
      <c r="F644">
        <v>270107</v>
      </c>
      <c r="G644" s="2" t="s">
        <v>13522</v>
      </c>
      <c r="H644">
        <v>270107001</v>
      </c>
      <c r="I644" s="2" t="s">
        <v>13523</v>
      </c>
      <c r="J644">
        <v>0</v>
      </c>
      <c r="K644" s="2">
        <v>2014</v>
      </c>
      <c r="M644" s="2"/>
      <c r="O644" s="2"/>
      <c r="Q644" s="2"/>
      <c r="S644" s="2"/>
      <c r="T644" s="2"/>
    </row>
    <row r="645" spans="1:20" x14ac:dyDescent="0.25">
      <c r="A645" s="2" t="s">
        <v>13670</v>
      </c>
      <c r="B645" s="1">
        <v>6</v>
      </c>
      <c r="C645" s="2" t="s">
        <v>13653</v>
      </c>
      <c r="D645">
        <v>13</v>
      </c>
      <c r="E645" s="2" t="s">
        <v>13668</v>
      </c>
      <c r="F645">
        <v>270107</v>
      </c>
      <c r="G645" s="2" t="s">
        <v>13522</v>
      </c>
      <c r="H645">
        <v>270107002</v>
      </c>
      <c r="I645" s="2" t="s">
        <v>13526</v>
      </c>
      <c r="J645">
        <v>3</v>
      </c>
      <c r="K645" s="2">
        <v>2014</v>
      </c>
      <c r="M645" s="2"/>
      <c r="O645" s="2"/>
      <c r="Q645" s="2"/>
      <c r="S645" s="2"/>
      <c r="T645" s="2"/>
    </row>
    <row r="646" spans="1:20" x14ac:dyDescent="0.25">
      <c r="A646" s="2" t="s">
        <v>13670</v>
      </c>
      <c r="B646" s="1">
        <v>6</v>
      </c>
      <c r="C646" s="2" t="s">
        <v>13653</v>
      </c>
      <c r="D646">
        <v>13</v>
      </c>
      <c r="E646" s="2" t="s">
        <v>13668</v>
      </c>
      <c r="F646">
        <v>270107</v>
      </c>
      <c r="G646" s="2" t="s">
        <v>13522</v>
      </c>
      <c r="H646">
        <v>270107004</v>
      </c>
      <c r="I646" s="2" t="s">
        <v>13636</v>
      </c>
      <c r="J646">
        <v>9</v>
      </c>
      <c r="K646" s="2">
        <v>2014</v>
      </c>
      <c r="M646" s="2"/>
      <c r="O646" s="2"/>
      <c r="Q646" s="2"/>
      <c r="S646" s="2"/>
      <c r="T646" s="2"/>
    </row>
    <row r="647" spans="1:20" x14ac:dyDescent="0.25">
      <c r="A647" s="2" t="s">
        <v>13670</v>
      </c>
      <c r="B647" s="1">
        <v>6</v>
      </c>
      <c r="C647" s="2" t="s">
        <v>13653</v>
      </c>
      <c r="D647">
        <v>13</v>
      </c>
      <c r="E647" s="2" t="s">
        <v>13668</v>
      </c>
      <c r="F647">
        <v>270107</v>
      </c>
      <c r="G647" s="2" t="s">
        <v>13522</v>
      </c>
      <c r="H647">
        <v>270107005</v>
      </c>
      <c r="I647" s="2" t="s">
        <v>13637</v>
      </c>
      <c r="J647">
        <v>674</v>
      </c>
      <c r="K647" s="2">
        <v>2014</v>
      </c>
      <c r="M647" s="2"/>
      <c r="O647" s="2"/>
      <c r="Q647" s="2"/>
      <c r="S647" s="2"/>
      <c r="T647" s="2"/>
    </row>
    <row r="648" spans="1:20" x14ac:dyDescent="0.25">
      <c r="A648" s="2" t="s">
        <v>786</v>
      </c>
      <c r="B648" s="1">
        <v>7</v>
      </c>
      <c r="C648" s="2" t="s">
        <v>13654</v>
      </c>
      <c r="D648">
        <v>14</v>
      </c>
      <c r="E648" s="2" t="s">
        <v>13668</v>
      </c>
      <c r="F648">
        <v>270107</v>
      </c>
      <c r="G648" s="2" t="s">
        <v>13522</v>
      </c>
      <c r="H648">
        <v>270107001</v>
      </c>
      <c r="I648" s="2" t="s">
        <v>13523</v>
      </c>
      <c r="J648">
        <v>0</v>
      </c>
      <c r="K648" s="2">
        <v>2014</v>
      </c>
      <c r="M648" s="2"/>
      <c r="O648" s="2"/>
      <c r="Q648" s="2"/>
      <c r="S648" s="2"/>
      <c r="T648" s="2"/>
    </row>
    <row r="649" spans="1:20" x14ac:dyDescent="0.25">
      <c r="A649" s="2" t="s">
        <v>786</v>
      </c>
      <c r="B649" s="1">
        <v>7</v>
      </c>
      <c r="C649" s="2" t="s">
        <v>13654</v>
      </c>
      <c r="D649">
        <v>14</v>
      </c>
      <c r="E649" s="2" t="s">
        <v>13668</v>
      </c>
      <c r="F649">
        <v>270107</v>
      </c>
      <c r="G649" s="2" t="s">
        <v>13522</v>
      </c>
      <c r="H649">
        <v>270107002</v>
      </c>
      <c r="I649" s="2" t="s">
        <v>13526</v>
      </c>
      <c r="J649">
        <v>3</v>
      </c>
      <c r="K649" s="2">
        <v>2014</v>
      </c>
      <c r="M649" s="2"/>
      <c r="O649" s="2"/>
      <c r="Q649" s="2"/>
      <c r="S649" s="2"/>
      <c r="T649" s="2"/>
    </row>
    <row r="650" spans="1:20" x14ac:dyDescent="0.25">
      <c r="A650" s="2" t="s">
        <v>786</v>
      </c>
      <c r="B650" s="1">
        <v>7</v>
      </c>
      <c r="C650" s="2" t="s">
        <v>13654</v>
      </c>
      <c r="D650">
        <v>14</v>
      </c>
      <c r="E650" s="2" t="s">
        <v>13668</v>
      </c>
      <c r="F650">
        <v>270107</v>
      </c>
      <c r="G650" s="2" t="s">
        <v>13522</v>
      </c>
      <c r="H650">
        <v>270107004</v>
      </c>
      <c r="I650" s="2" t="s">
        <v>13636</v>
      </c>
      <c r="J650">
        <v>4</v>
      </c>
      <c r="K650" s="2">
        <v>2014</v>
      </c>
      <c r="M650" s="2"/>
      <c r="O650" s="2"/>
      <c r="Q650" s="2"/>
      <c r="S650" s="2"/>
      <c r="T650" s="2"/>
    </row>
    <row r="651" spans="1:20" x14ac:dyDescent="0.25">
      <c r="A651" s="2" t="s">
        <v>786</v>
      </c>
      <c r="B651" s="1">
        <v>7</v>
      </c>
      <c r="C651" s="2" t="s">
        <v>13654</v>
      </c>
      <c r="D651">
        <v>14</v>
      </c>
      <c r="E651" s="2" t="s">
        <v>13668</v>
      </c>
      <c r="F651">
        <v>270107</v>
      </c>
      <c r="G651" s="2" t="s">
        <v>13522</v>
      </c>
      <c r="H651">
        <v>270107005</v>
      </c>
      <c r="I651" s="2" t="s">
        <v>13637</v>
      </c>
      <c r="J651">
        <v>308</v>
      </c>
      <c r="K651" s="2">
        <v>2014</v>
      </c>
      <c r="M651" s="2"/>
      <c r="O651" s="2"/>
      <c r="Q651" s="2"/>
      <c r="S651" s="2"/>
      <c r="T651" s="2"/>
    </row>
    <row r="652" spans="1:20" x14ac:dyDescent="0.25">
      <c r="A652" s="2" t="s">
        <v>789</v>
      </c>
      <c r="B652" s="1">
        <v>16</v>
      </c>
      <c r="C652" s="2" t="s">
        <v>13655</v>
      </c>
      <c r="D652">
        <v>24</v>
      </c>
      <c r="E652" s="2" t="s">
        <v>13668</v>
      </c>
      <c r="F652">
        <v>270107</v>
      </c>
      <c r="G652" s="2" t="s">
        <v>13522</v>
      </c>
      <c r="H652">
        <v>270107001</v>
      </c>
      <c r="I652" s="2" t="s">
        <v>13523</v>
      </c>
      <c r="J652">
        <v>0</v>
      </c>
      <c r="K652" s="2">
        <v>2014</v>
      </c>
      <c r="M652" s="2"/>
      <c r="O652" s="2"/>
      <c r="Q652" s="2"/>
      <c r="S652" s="2"/>
      <c r="T652" s="2"/>
    </row>
    <row r="653" spans="1:20" x14ac:dyDescent="0.25">
      <c r="A653" s="2" t="s">
        <v>789</v>
      </c>
      <c r="B653" s="1">
        <v>16</v>
      </c>
      <c r="C653" s="2" t="s">
        <v>13655</v>
      </c>
      <c r="D653">
        <v>24</v>
      </c>
      <c r="E653" s="2" t="s">
        <v>13668</v>
      </c>
      <c r="F653">
        <v>270107</v>
      </c>
      <c r="G653" s="2" t="s">
        <v>13522</v>
      </c>
      <c r="H653">
        <v>270107002</v>
      </c>
      <c r="I653" s="2" t="s">
        <v>13526</v>
      </c>
      <c r="J653">
        <v>8</v>
      </c>
      <c r="K653" s="2">
        <v>2014</v>
      </c>
      <c r="M653" s="2"/>
      <c r="O653" s="2"/>
      <c r="Q653" s="2"/>
      <c r="S653" s="2"/>
      <c r="T653" s="2"/>
    </row>
    <row r="654" spans="1:20" x14ac:dyDescent="0.25">
      <c r="A654" s="2" t="s">
        <v>789</v>
      </c>
      <c r="B654" s="1">
        <v>16</v>
      </c>
      <c r="C654" s="2" t="s">
        <v>13655</v>
      </c>
      <c r="D654">
        <v>24</v>
      </c>
      <c r="E654" s="2" t="s">
        <v>13668</v>
      </c>
      <c r="F654">
        <v>270107</v>
      </c>
      <c r="G654" s="2" t="s">
        <v>13522</v>
      </c>
      <c r="H654">
        <v>270107004</v>
      </c>
      <c r="I654" s="2" t="s">
        <v>13636</v>
      </c>
      <c r="J654">
        <v>6</v>
      </c>
      <c r="K654" s="2">
        <v>2014</v>
      </c>
      <c r="M654" s="2"/>
      <c r="O654" s="2"/>
      <c r="Q654" s="2"/>
      <c r="S654" s="2"/>
      <c r="T654" s="2"/>
    </row>
    <row r="655" spans="1:20" x14ac:dyDescent="0.25">
      <c r="A655" s="2" t="s">
        <v>789</v>
      </c>
      <c r="B655" s="1">
        <v>16</v>
      </c>
      <c r="C655" s="2" t="s">
        <v>13655</v>
      </c>
      <c r="D655">
        <v>24</v>
      </c>
      <c r="E655" s="2" t="s">
        <v>13668</v>
      </c>
      <c r="F655">
        <v>270107</v>
      </c>
      <c r="G655" s="2" t="s">
        <v>13522</v>
      </c>
      <c r="H655">
        <v>270107005</v>
      </c>
      <c r="I655" s="2" t="s">
        <v>13637</v>
      </c>
      <c r="J655">
        <v>18</v>
      </c>
      <c r="K655" s="2">
        <v>2014</v>
      </c>
      <c r="M655" s="2"/>
      <c r="O655" s="2"/>
      <c r="Q655" s="2"/>
      <c r="S655" s="2"/>
      <c r="T655" s="2"/>
    </row>
    <row r="656" spans="1:20" x14ac:dyDescent="0.25">
      <c r="A656" s="2" t="s">
        <v>768</v>
      </c>
      <c r="B656" s="1">
        <v>8</v>
      </c>
      <c r="C656" s="2" t="s">
        <v>13656</v>
      </c>
      <c r="D656">
        <v>11</v>
      </c>
      <c r="E656" s="2" t="s">
        <v>13668</v>
      </c>
      <c r="F656">
        <v>270107</v>
      </c>
      <c r="G656" s="2" t="s">
        <v>13522</v>
      </c>
      <c r="H656">
        <v>270107001</v>
      </c>
      <c r="I656" s="2" t="s">
        <v>13523</v>
      </c>
      <c r="J656">
        <v>0</v>
      </c>
      <c r="K656" s="2">
        <v>2014</v>
      </c>
      <c r="M656" s="2"/>
      <c r="O656" s="2"/>
      <c r="Q656" s="2"/>
      <c r="S656" s="2"/>
      <c r="T656" s="2"/>
    </row>
    <row r="657" spans="1:20" x14ac:dyDescent="0.25">
      <c r="A657" s="2" t="s">
        <v>768</v>
      </c>
      <c r="B657" s="1">
        <v>8</v>
      </c>
      <c r="C657" s="2" t="s">
        <v>13656</v>
      </c>
      <c r="D657">
        <v>11</v>
      </c>
      <c r="E657" s="2" t="s">
        <v>13668</v>
      </c>
      <c r="F657">
        <v>270107</v>
      </c>
      <c r="G657" s="2" t="s">
        <v>13522</v>
      </c>
      <c r="H657">
        <v>270107002</v>
      </c>
      <c r="I657" s="2" t="s">
        <v>13526</v>
      </c>
      <c r="J657">
        <v>1</v>
      </c>
      <c r="K657" s="2">
        <v>2014</v>
      </c>
      <c r="M657" s="2"/>
      <c r="O657" s="2"/>
      <c r="Q657" s="2"/>
      <c r="S657" s="2"/>
      <c r="T657" s="2"/>
    </row>
    <row r="658" spans="1:20" x14ac:dyDescent="0.25">
      <c r="A658" s="2" t="s">
        <v>768</v>
      </c>
      <c r="B658" s="1">
        <v>8</v>
      </c>
      <c r="C658" s="2" t="s">
        <v>13656</v>
      </c>
      <c r="D658">
        <v>11</v>
      </c>
      <c r="E658" s="2" t="s">
        <v>13668</v>
      </c>
      <c r="F658">
        <v>270107</v>
      </c>
      <c r="G658" s="2" t="s">
        <v>13522</v>
      </c>
      <c r="H658">
        <v>270107004</v>
      </c>
      <c r="I658" s="2" t="s">
        <v>13636</v>
      </c>
      <c r="J658">
        <v>1</v>
      </c>
      <c r="K658" s="2">
        <v>2014</v>
      </c>
      <c r="M658" s="2"/>
      <c r="O658" s="2"/>
      <c r="Q658" s="2"/>
      <c r="S658" s="2"/>
      <c r="T658" s="2"/>
    </row>
    <row r="659" spans="1:20" x14ac:dyDescent="0.25">
      <c r="A659" s="2" t="s">
        <v>768</v>
      </c>
      <c r="B659" s="1">
        <v>8</v>
      </c>
      <c r="C659" s="2" t="s">
        <v>13656</v>
      </c>
      <c r="D659">
        <v>11</v>
      </c>
      <c r="E659" s="2" t="s">
        <v>13668</v>
      </c>
      <c r="F659">
        <v>270107</v>
      </c>
      <c r="G659" s="2" t="s">
        <v>13522</v>
      </c>
      <c r="H659">
        <v>270107005</v>
      </c>
      <c r="I659" s="2" t="s">
        <v>13637</v>
      </c>
      <c r="J659">
        <v>232</v>
      </c>
      <c r="K659" s="2">
        <v>2014</v>
      </c>
      <c r="M659" s="2"/>
      <c r="O659" s="2"/>
      <c r="Q659" s="2"/>
      <c r="S659" s="2"/>
      <c r="T659" s="2"/>
    </row>
    <row r="660" spans="1:20" x14ac:dyDescent="0.25">
      <c r="A660" s="2" t="s">
        <v>768</v>
      </c>
      <c r="B660" s="1">
        <v>8</v>
      </c>
      <c r="C660" s="2" t="s">
        <v>13657</v>
      </c>
      <c r="D660">
        <v>6</v>
      </c>
      <c r="E660" s="2" t="s">
        <v>13668</v>
      </c>
      <c r="F660">
        <v>270107</v>
      </c>
      <c r="G660" s="2" t="s">
        <v>13522</v>
      </c>
      <c r="H660">
        <v>270107001</v>
      </c>
      <c r="I660" s="2" t="s">
        <v>13523</v>
      </c>
      <c r="J660">
        <v>0</v>
      </c>
      <c r="K660" s="2">
        <v>2014</v>
      </c>
      <c r="M660" s="2"/>
      <c r="O660" s="2"/>
      <c r="Q660" s="2"/>
      <c r="S660" s="2"/>
      <c r="T660" s="2"/>
    </row>
    <row r="661" spans="1:20" x14ac:dyDescent="0.25">
      <c r="A661" s="2" t="s">
        <v>768</v>
      </c>
      <c r="B661" s="1">
        <v>8</v>
      </c>
      <c r="C661" s="2" t="s">
        <v>13657</v>
      </c>
      <c r="D661">
        <v>6</v>
      </c>
      <c r="E661" s="2" t="s">
        <v>13668</v>
      </c>
      <c r="F661">
        <v>270107</v>
      </c>
      <c r="G661" s="2" t="s">
        <v>13522</v>
      </c>
      <c r="H661">
        <v>270107002</v>
      </c>
      <c r="I661" s="2" t="s">
        <v>13526</v>
      </c>
      <c r="J661">
        <v>1</v>
      </c>
      <c r="K661" s="2">
        <v>2014</v>
      </c>
      <c r="M661" s="2"/>
      <c r="O661" s="2"/>
      <c r="Q661" s="2"/>
      <c r="S661" s="2"/>
      <c r="T661" s="2"/>
    </row>
    <row r="662" spans="1:20" x14ac:dyDescent="0.25">
      <c r="A662" s="2" t="s">
        <v>768</v>
      </c>
      <c r="B662" s="1">
        <v>8</v>
      </c>
      <c r="C662" s="2" t="s">
        <v>13657</v>
      </c>
      <c r="D662">
        <v>6</v>
      </c>
      <c r="E662" s="2" t="s">
        <v>13668</v>
      </c>
      <c r="F662">
        <v>270107</v>
      </c>
      <c r="G662" s="2" t="s">
        <v>13522</v>
      </c>
      <c r="H662">
        <v>270107004</v>
      </c>
      <c r="I662" s="2" t="s">
        <v>13636</v>
      </c>
      <c r="J662">
        <v>3</v>
      </c>
      <c r="K662" s="2">
        <v>2014</v>
      </c>
      <c r="M662" s="2"/>
      <c r="O662" s="2"/>
      <c r="Q662" s="2"/>
      <c r="S662" s="2"/>
      <c r="T662" s="2"/>
    </row>
    <row r="663" spans="1:20" x14ac:dyDescent="0.25">
      <c r="A663" s="2" t="s">
        <v>768</v>
      </c>
      <c r="B663" s="1">
        <v>8</v>
      </c>
      <c r="C663" s="2" t="s">
        <v>13657</v>
      </c>
      <c r="D663">
        <v>6</v>
      </c>
      <c r="E663" s="2" t="s">
        <v>13668</v>
      </c>
      <c r="F663">
        <v>270107</v>
      </c>
      <c r="G663" s="2" t="s">
        <v>13522</v>
      </c>
      <c r="H663">
        <v>270107005</v>
      </c>
      <c r="I663" s="2" t="s">
        <v>13637</v>
      </c>
      <c r="J663">
        <v>8</v>
      </c>
      <c r="K663" s="2">
        <v>2014</v>
      </c>
      <c r="M663" s="2"/>
      <c r="O663" s="2"/>
      <c r="Q663" s="2"/>
      <c r="S663" s="2"/>
      <c r="T663" s="2"/>
    </row>
    <row r="664" spans="1:20" x14ac:dyDescent="0.25">
      <c r="A664" s="2" t="s">
        <v>768</v>
      </c>
      <c r="B664" s="1">
        <v>8</v>
      </c>
      <c r="C664" s="2" t="s">
        <v>13658</v>
      </c>
      <c r="D664">
        <v>26</v>
      </c>
      <c r="E664" s="2" t="s">
        <v>13668</v>
      </c>
      <c r="F664">
        <v>270107</v>
      </c>
      <c r="G664" s="2" t="s">
        <v>13522</v>
      </c>
      <c r="H664">
        <v>270107001</v>
      </c>
      <c r="I664" s="2" t="s">
        <v>13523</v>
      </c>
      <c r="J664">
        <v>0</v>
      </c>
      <c r="K664" s="2">
        <v>2014</v>
      </c>
      <c r="M664" s="2"/>
      <c r="O664" s="2"/>
      <c r="Q664" s="2"/>
      <c r="S664" s="2"/>
      <c r="T664" s="2"/>
    </row>
    <row r="665" spans="1:20" x14ac:dyDescent="0.25">
      <c r="A665" s="2" t="s">
        <v>768</v>
      </c>
      <c r="B665" s="1">
        <v>8</v>
      </c>
      <c r="C665" s="2" t="s">
        <v>13658</v>
      </c>
      <c r="D665">
        <v>26</v>
      </c>
      <c r="E665" s="2" t="s">
        <v>13668</v>
      </c>
      <c r="F665">
        <v>270107</v>
      </c>
      <c r="G665" s="2" t="s">
        <v>13522</v>
      </c>
      <c r="H665">
        <v>270107002</v>
      </c>
      <c r="I665" s="2" t="s">
        <v>13526</v>
      </c>
      <c r="J665">
        <v>5</v>
      </c>
      <c r="K665" s="2">
        <v>2014</v>
      </c>
      <c r="M665" s="2"/>
      <c r="O665" s="2"/>
      <c r="Q665" s="2"/>
      <c r="S665" s="2"/>
      <c r="T665" s="2"/>
    </row>
    <row r="666" spans="1:20" x14ac:dyDescent="0.25">
      <c r="A666" s="2" t="s">
        <v>768</v>
      </c>
      <c r="B666" s="1">
        <v>8</v>
      </c>
      <c r="C666" s="2" t="s">
        <v>13658</v>
      </c>
      <c r="D666">
        <v>26</v>
      </c>
      <c r="E666" s="2" t="s">
        <v>13668</v>
      </c>
      <c r="F666">
        <v>270107</v>
      </c>
      <c r="G666" s="2" t="s">
        <v>13522</v>
      </c>
      <c r="H666">
        <v>270107004</v>
      </c>
      <c r="I666" s="2" t="s">
        <v>13636</v>
      </c>
      <c r="J666">
        <v>11</v>
      </c>
      <c r="K666" s="2">
        <v>2014</v>
      </c>
      <c r="M666" s="2"/>
      <c r="O666" s="2"/>
      <c r="Q666" s="2"/>
      <c r="S666" s="2"/>
      <c r="T666" s="2"/>
    </row>
    <row r="667" spans="1:20" x14ac:dyDescent="0.25">
      <c r="A667" s="2" t="s">
        <v>768</v>
      </c>
      <c r="B667" s="1">
        <v>8</v>
      </c>
      <c r="C667" s="2" t="s">
        <v>13658</v>
      </c>
      <c r="D667">
        <v>26</v>
      </c>
      <c r="E667" s="2" t="s">
        <v>13668</v>
      </c>
      <c r="F667">
        <v>270107</v>
      </c>
      <c r="G667" s="2" t="s">
        <v>13522</v>
      </c>
      <c r="H667">
        <v>270107005</v>
      </c>
      <c r="I667" s="2" t="s">
        <v>13637</v>
      </c>
      <c r="J667">
        <v>4</v>
      </c>
      <c r="K667" s="2">
        <v>2014</v>
      </c>
      <c r="M667" s="2"/>
      <c r="O667" s="2"/>
      <c r="Q667" s="2"/>
      <c r="S667" s="2"/>
      <c r="T667" s="2"/>
    </row>
    <row r="668" spans="1:20" x14ac:dyDescent="0.25">
      <c r="A668" s="2" t="s">
        <v>768</v>
      </c>
      <c r="B668" s="1">
        <v>8</v>
      </c>
      <c r="C668" s="2" t="s">
        <v>13659</v>
      </c>
      <c r="D668">
        <v>9</v>
      </c>
      <c r="E668" s="2" t="s">
        <v>13668</v>
      </c>
      <c r="F668">
        <v>270107</v>
      </c>
      <c r="G668" s="2" t="s">
        <v>13522</v>
      </c>
      <c r="H668">
        <v>270107001</v>
      </c>
      <c r="I668" s="2" t="s">
        <v>13523</v>
      </c>
      <c r="J668">
        <v>0</v>
      </c>
      <c r="K668" s="2">
        <v>2014</v>
      </c>
      <c r="M668" s="2"/>
      <c r="O668" s="2"/>
      <c r="Q668" s="2"/>
      <c r="S668" s="2"/>
      <c r="T668" s="2"/>
    </row>
    <row r="669" spans="1:20" x14ac:dyDescent="0.25">
      <c r="A669" s="2" t="s">
        <v>768</v>
      </c>
      <c r="B669" s="1">
        <v>8</v>
      </c>
      <c r="C669" s="2" t="s">
        <v>13659</v>
      </c>
      <c r="D669">
        <v>9</v>
      </c>
      <c r="E669" s="2" t="s">
        <v>13668</v>
      </c>
      <c r="F669">
        <v>270107</v>
      </c>
      <c r="G669" s="2" t="s">
        <v>13522</v>
      </c>
      <c r="H669">
        <v>270107002</v>
      </c>
      <c r="I669" s="2" t="s">
        <v>13526</v>
      </c>
      <c r="J669">
        <v>3</v>
      </c>
      <c r="K669" s="2">
        <v>2014</v>
      </c>
      <c r="M669" s="2"/>
      <c r="O669" s="2"/>
      <c r="Q669" s="2"/>
      <c r="S669" s="2"/>
      <c r="T669" s="2"/>
    </row>
    <row r="670" spans="1:20" x14ac:dyDescent="0.25">
      <c r="A670" s="2" t="s">
        <v>768</v>
      </c>
      <c r="B670" s="1">
        <v>8</v>
      </c>
      <c r="C670" s="2" t="s">
        <v>13659</v>
      </c>
      <c r="D670">
        <v>9</v>
      </c>
      <c r="E670" s="2" t="s">
        <v>13668</v>
      </c>
      <c r="F670">
        <v>270107</v>
      </c>
      <c r="G670" s="2" t="s">
        <v>13522</v>
      </c>
      <c r="H670">
        <v>270107004</v>
      </c>
      <c r="I670" s="2" t="s">
        <v>13636</v>
      </c>
      <c r="J670">
        <v>7</v>
      </c>
      <c r="K670" s="2">
        <v>2014</v>
      </c>
      <c r="M670" s="2"/>
      <c r="O670" s="2"/>
      <c r="Q670" s="2"/>
      <c r="S670" s="2"/>
      <c r="T670" s="2"/>
    </row>
    <row r="671" spans="1:20" x14ac:dyDescent="0.25">
      <c r="A671" s="2" t="s">
        <v>768</v>
      </c>
      <c r="B671" s="1">
        <v>8</v>
      </c>
      <c r="C671" s="2" t="s">
        <v>13659</v>
      </c>
      <c r="D671">
        <v>9</v>
      </c>
      <c r="E671" s="2" t="s">
        <v>13668</v>
      </c>
      <c r="F671">
        <v>270107</v>
      </c>
      <c r="G671" s="2" t="s">
        <v>13522</v>
      </c>
      <c r="H671">
        <v>270107005</v>
      </c>
      <c r="I671" s="2" t="s">
        <v>13637</v>
      </c>
      <c r="J671">
        <v>22</v>
      </c>
      <c r="K671" s="2">
        <v>2014</v>
      </c>
      <c r="M671" s="2"/>
      <c r="O671" s="2"/>
      <c r="Q671" s="2"/>
      <c r="S671" s="2"/>
      <c r="T671" s="2"/>
    </row>
    <row r="672" spans="1:20" x14ac:dyDescent="0.25">
      <c r="A672" s="2" t="s">
        <v>10677</v>
      </c>
      <c r="B672" s="1">
        <v>9</v>
      </c>
      <c r="C672" s="2" t="s">
        <v>13660</v>
      </c>
      <c r="D672">
        <v>4</v>
      </c>
      <c r="E672" s="2" t="s">
        <v>13668</v>
      </c>
      <c r="F672">
        <v>270107</v>
      </c>
      <c r="G672" s="2" t="s">
        <v>13522</v>
      </c>
      <c r="H672">
        <v>270107001</v>
      </c>
      <c r="I672" s="2" t="s">
        <v>13523</v>
      </c>
      <c r="J672">
        <v>0</v>
      </c>
      <c r="K672" s="2">
        <v>2014</v>
      </c>
      <c r="M672" s="2"/>
      <c r="O672" s="2"/>
      <c r="Q672" s="2"/>
      <c r="S672" s="2"/>
      <c r="T672" s="2"/>
    </row>
    <row r="673" spans="1:20" x14ac:dyDescent="0.25">
      <c r="A673" s="2" t="s">
        <v>10677</v>
      </c>
      <c r="B673" s="1">
        <v>9</v>
      </c>
      <c r="C673" s="2" t="s">
        <v>13660</v>
      </c>
      <c r="D673">
        <v>4</v>
      </c>
      <c r="E673" s="2" t="s">
        <v>13668</v>
      </c>
      <c r="F673">
        <v>270107</v>
      </c>
      <c r="G673" s="2" t="s">
        <v>13522</v>
      </c>
      <c r="H673">
        <v>270107002</v>
      </c>
      <c r="I673" s="2" t="s">
        <v>13526</v>
      </c>
      <c r="J673">
        <v>2</v>
      </c>
      <c r="K673" s="2">
        <v>2014</v>
      </c>
      <c r="M673" s="2"/>
      <c r="O673" s="2"/>
      <c r="Q673" s="2"/>
      <c r="S673" s="2"/>
      <c r="T673" s="2"/>
    </row>
    <row r="674" spans="1:20" x14ac:dyDescent="0.25">
      <c r="A674" s="2" t="s">
        <v>10677</v>
      </c>
      <c r="B674" s="1">
        <v>9</v>
      </c>
      <c r="C674" s="2" t="s">
        <v>13660</v>
      </c>
      <c r="D674">
        <v>4</v>
      </c>
      <c r="E674" s="2" t="s">
        <v>13668</v>
      </c>
      <c r="F674">
        <v>270107</v>
      </c>
      <c r="G674" s="2" t="s">
        <v>13522</v>
      </c>
      <c r="H674">
        <v>270107004</v>
      </c>
      <c r="I674" s="2" t="s">
        <v>13636</v>
      </c>
      <c r="J674">
        <v>1</v>
      </c>
      <c r="K674" s="2">
        <v>2014</v>
      </c>
      <c r="M674" s="2"/>
      <c r="O674" s="2"/>
      <c r="Q674" s="2"/>
      <c r="S674" s="2"/>
      <c r="T674" s="2"/>
    </row>
    <row r="675" spans="1:20" x14ac:dyDescent="0.25">
      <c r="A675" s="2" t="s">
        <v>10677</v>
      </c>
      <c r="B675" s="1">
        <v>9</v>
      </c>
      <c r="C675" s="2" t="s">
        <v>13660</v>
      </c>
      <c r="D675">
        <v>4</v>
      </c>
      <c r="E675" s="2" t="s">
        <v>13668</v>
      </c>
      <c r="F675">
        <v>270107</v>
      </c>
      <c r="G675" s="2" t="s">
        <v>13522</v>
      </c>
      <c r="H675">
        <v>270107005</v>
      </c>
      <c r="I675" s="2" t="s">
        <v>13637</v>
      </c>
      <c r="J675">
        <v>36</v>
      </c>
      <c r="K675" s="2">
        <v>2014</v>
      </c>
      <c r="M675" s="2"/>
      <c r="O675" s="2"/>
      <c r="Q675" s="2"/>
      <c r="S675" s="2"/>
      <c r="T675" s="2"/>
    </row>
    <row r="676" spans="1:20" x14ac:dyDescent="0.25">
      <c r="A676" s="2" t="s">
        <v>10677</v>
      </c>
      <c r="B676" s="1">
        <v>9</v>
      </c>
      <c r="C676" s="2" t="s">
        <v>13661</v>
      </c>
      <c r="D676">
        <v>5</v>
      </c>
      <c r="E676" s="2" t="s">
        <v>13668</v>
      </c>
      <c r="F676">
        <v>270107</v>
      </c>
      <c r="G676" s="2" t="s">
        <v>13522</v>
      </c>
      <c r="H676">
        <v>270107001</v>
      </c>
      <c r="I676" s="2" t="s">
        <v>13523</v>
      </c>
      <c r="J676">
        <v>0</v>
      </c>
      <c r="K676" s="2">
        <v>2014</v>
      </c>
      <c r="M676" s="2"/>
      <c r="O676" s="2"/>
      <c r="Q676" s="2"/>
      <c r="S676" s="2"/>
      <c r="T676" s="2"/>
    </row>
    <row r="677" spans="1:20" x14ac:dyDescent="0.25">
      <c r="A677" s="2" t="s">
        <v>10677</v>
      </c>
      <c r="B677" s="1">
        <v>9</v>
      </c>
      <c r="C677" s="2" t="s">
        <v>13661</v>
      </c>
      <c r="D677">
        <v>5</v>
      </c>
      <c r="E677" s="2" t="s">
        <v>13668</v>
      </c>
      <c r="F677">
        <v>270107</v>
      </c>
      <c r="G677" s="2" t="s">
        <v>13522</v>
      </c>
      <c r="H677">
        <v>270107002</v>
      </c>
      <c r="I677" s="2" t="s">
        <v>13526</v>
      </c>
      <c r="J677">
        <v>2</v>
      </c>
      <c r="K677" s="2">
        <v>2014</v>
      </c>
      <c r="M677" s="2"/>
      <c r="O677" s="2"/>
      <c r="Q677" s="2"/>
      <c r="S677" s="2"/>
      <c r="T677" s="2"/>
    </row>
    <row r="678" spans="1:20" x14ac:dyDescent="0.25">
      <c r="A678" s="2" t="s">
        <v>10677</v>
      </c>
      <c r="B678" s="1">
        <v>9</v>
      </c>
      <c r="C678" t="s">
        <v>13661</v>
      </c>
      <c r="D678">
        <v>5</v>
      </c>
      <c r="E678" t="s">
        <v>13668</v>
      </c>
      <c r="F678">
        <v>270107</v>
      </c>
      <c r="G678" t="s">
        <v>13522</v>
      </c>
      <c r="H678">
        <v>270107004</v>
      </c>
      <c r="I678" t="s">
        <v>13636</v>
      </c>
      <c r="J678">
        <v>15</v>
      </c>
      <c r="K678">
        <v>2014</v>
      </c>
    </row>
    <row r="679" spans="1:20" x14ac:dyDescent="0.25">
      <c r="A679" s="2" t="s">
        <v>10677</v>
      </c>
      <c r="B679" s="1">
        <v>9</v>
      </c>
      <c r="C679" t="s">
        <v>13661</v>
      </c>
      <c r="D679">
        <v>5</v>
      </c>
      <c r="E679" t="s">
        <v>13668</v>
      </c>
      <c r="F679">
        <v>270107</v>
      </c>
      <c r="G679" t="s">
        <v>13522</v>
      </c>
      <c r="H679">
        <v>270107005</v>
      </c>
      <c r="I679" t="s">
        <v>13637</v>
      </c>
      <c r="J679">
        <v>131</v>
      </c>
      <c r="K679">
        <v>2014</v>
      </c>
    </row>
    <row r="680" spans="1:20" x14ac:dyDescent="0.25">
      <c r="A680" s="2" t="s">
        <v>13671</v>
      </c>
      <c r="B680" s="1">
        <v>14</v>
      </c>
      <c r="C680" t="s">
        <v>13662</v>
      </c>
      <c r="D680">
        <v>27</v>
      </c>
      <c r="E680" t="s">
        <v>13668</v>
      </c>
      <c r="F680">
        <v>270107</v>
      </c>
      <c r="G680" t="s">
        <v>13522</v>
      </c>
      <c r="H680">
        <v>270107001</v>
      </c>
      <c r="I680" t="s">
        <v>13523</v>
      </c>
      <c r="J680">
        <v>0</v>
      </c>
      <c r="K680">
        <v>2014</v>
      </c>
    </row>
    <row r="681" spans="1:20" x14ac:dyDescent="0.25">
      <c r="A681" s="2" t="s">
        <v>13671</v>
      </c>
      <c r="B681" s="1">
        <v>14</v>
      </c>
      <c r="C681" t="s">
        <v>13662</v>
      </c>
      <c r="D681">
        <v>27</v>
      </c>
      <c r="E681" t="s">
        <v>13668</v>
      </c>
      <c r="F681">
        <v>270107</v>
      </c>
      <c r="G681" t="s">
        <v>13522</v>
      </c>
      <c r="H681">
        <v>270107002</v>
      </c>
      <c r="I681" t="s">
        <v>13526</v>
      </c>
      <c r="J681">
        <v>0</v>
      </c>
      <c r="K681">
        <v>2014</v>
      </c>
    </row>
    <row r="682" spans="1:20" x14ac:dyDescent="0.25">
      <c r="A682" s="2" t="s">
        <v>13671</v>
      </c>
      <c r="B682" s="1">
        <v>14</v>
      </c>
      <c r="C682" t="s">
        <v>13662</v>
      </c>
      <c r="D682">
        <v>27</v>
      </c>
      <c r="E682" t="s">
        <v>13668</v>
      </c>
      <c r="F682">
        <v>270107</v>
      </c>
      <c r="G682" t="s">
        <v>13522</v>
      </c>
      <c r="H682">
        <v>270107004</v>
      </c>
      <c r="I682" t="s">
        <v>13636</v>
      </c>
      <c r="J682">
        <v>1</v>
      </c>
      <c r="K682">
        <v>2014</v>
      </c>
    </row>
    <row r="683" spans="1:20" x14ac:dyDescent="0.25">
      <c r="A683" s="2" t="s">
        <v>13671</v>
      </c>
      <c r="B683" s="1">
        <v>14</v>
      </c>
      <c r="C683" t="s">
        <v>13662</v>
      </c>
      <c r="D683">
        <v>27</v>
      </c>
      <c r="E683" t="s">
        <v>13668</v>
      </c>
      <c r="F683">
        <v>270107</v>
      </c>
      <c r="G683" t="s">
        <v>13522</v>
      </c>
      <c r="H683">
        <v>270107005</v>
      </c>
      <c r="I683" t="s">
        <v>13637</v>
      </c>
      <c r="J683">
        <v>62</v>
      </c>
      <c r="K683">
        <v>2014</v>
      </c>
    </row>
    <row r="684" spans="1:20" x14ac:dyDescent="0.25">
      <c r="A684" s="2" t="s">
        <v>777</v>
      </c>
      <c r="B684" s="1">
        <v>10</v>
      </c>
      <c r="C684" t="s">
        <v>13663</v>
      </c>
      <c r="D684">
        <v>25</v>
      </c>
      <c r="E684" t="s">
        <v>13668</v>
      </c>
      <c r="F684">
        <v>270107</v>
      </c>
      <c r="G684" t="s">
        <v>13522</v>
      </c>
      <c r="H684">
        <v>270107001</v>
      </c>
      <c r="I684" t="s">
        <v>13523</v>
      </c>
      <c r="J684">
        <v>0</v>
      </c>
      <c r="K684">
        <v>2014</v>
      </c>
    </row>
    <row r="685" spans="1:20" x14ac:dyDescent="0.25">
      <c r="A685" s="2" t="s">
        <v>777</v>
      </c>
      <c r="B685" s="1">
        <v>10</v>
      </c>
      <c r="C685" t="s">
        <v>13663</v>
      </c>
      <c r="D685">
        <v>25</v>
      </c>
      <c r="E685" t="s">
        <v>13668</v>
      </c>
      <c r="F685">
        <v>270107</v>
      </c>
      <c r="G685" t="s">
        <v>13522</v>
      </c>
      <c r="H685">
        <v>270107002</v>
      </c>
      <c r="I685" t="s">
        <v>13526</v>
      </c>
      <c r="J685">
        <v>0</v>
      </c>
      <c r="K685">
        <v>2014</v>
      </c>
    </row>
    <row r="686" spans="1:20" x14ac:dyDescent="0.25">
      <c r="A686" s="2" t="s">
        <v>777</v>
      </c>
      <c r="B686" s="1">
        <v>10</v>
      </c>
      <c r="C686" t="s">
        <v>13663</v>
      </c>
      <c r="D686">
        <v>25</v>
      </c>
      <c r="E686" t="s">
        <v>13668</v>
      </c>
      <c r="F686">
        <v>270107</v>
      </c>
      <c r="G686" t="s">
        <v>13522</v>
      </c>
      <c r="H686">
        <v>270107004</v>
      </c>
      <c r="I686" t="s">
        <v>13636</v>
      </c>
      <c r="J686">
        <v>8</v>
      </c>
      <c r="K686">
        <v>2014</v>
      </c>
    </row>
    <row r="687" spans="1:20" x14ac:dyDescent="0.25">
      <c r="A687" s="2" t="s">
        <v>777</v>
      </c>
      <c r="B687" s="1">
        <v>10</v>
      </c>
      <c r="C687" t="s">
        <v>13663</v>
      </c>
      <c r="D687">
        <v>25</v>
      </c>
      <c r="E687" t="s">
        <v>13668</v>
      </c>
      <c r="F687">
        <v>270107</v>
      </c>
      <c r="G687" t="s">
        <v>13522</v>
      </c>
      <c r="H687">
        <v>270107005</v>
      </c>
      <c r="I687" t="s">
        <v>13637</v>
      </c>
      <c r="J687">
        <v>0</v>
      </c>
      <c r="K687">
        <v>2014</v>
      </c>
    </row>
    <row r="688" spans="1:20" x14ac:dyDescent="0.25">
      <c r="A688" s="2" t="s">
        <v>777</v>
      </c>
      <c r="B688" s="1">
        <v>10</v>
      </c>
      <c r="C688" t="s">
        <v>13664</v>
      </c>
      <c r="D688">
        <v>15</v>
      </c>
      <c r="E688" t="s">
        <v>13668</v>
      </c>
      <c r="F688">
        <v>270107</v>
      </c>
      <c r="G688" t="s">
        <v>13522</v>
      </c>
      <c r="H688">
        <v>270107001</v>
      </c>
      <c r="I688" t="s">
        <v>13523</v>
      </c>
      <c r="J688">
        <v>0</v>
      </c>
      <c r="K688">
        <v>2014</v>
      </c>
    </row>
    <row r="689" spans="1:11" x14ac:dyDescent="0.25">
      <c r="A689" s="2" t="s">
        <v>777</v>
      </c>
      <c r="B689" s="1">
        <v>10</v>
      </c>
      <c r="C689" t="s">
        <v>13664</v>
      </c>
      <c r="D689">
        <v>15</v>
      </c>
      <c r="E689" t="s">
        <v>13668</v>
      </c>
      <c r="F689">
        <v>270107</v>
      </c>
      <c r="G689" t="s">
        <v>13522</v>
      </c>
      <c r="H689">
        <v>270107002</v>
      </c>
      <c r="I689" t="s">
        <v>13526</v>
      </c>
      <c r="J689">
        <v>0</v>
      </c>
      <c r="K689">
        <v>2014</v>
      </c>
    </row>
    <row r="690" spans="1:11" x14ac:dyDescent="0.25">
      <c r="A690" s="2" t="s">
        <v>777</v>
      </c>
      <c r="B690" s="1">
        <v>10</v>
      </c>
      <c r="C690" t="s">
        <v>13664</v>
      </c>
      <c r="D690">
        <v>15</v>
      </c>
      <c r="E690" t="s">
        <v>13668</v>
      </c>
      <c r="F690">
        <v>270107</v>
      </c>
      <c r="G690" t="s">
        <v>13522</v>
      </c>
      <c r="H690">
        <v>270107004</v>
      </c>
      <c r="I690" t="s">
        <v>13636</v>
      </c>
      <c r="J690">
        <v>5</v>
      </c>
      <c r="K690">
        <v>2014</v>
      </c>
    </row>
    <row r="691" spans="1:11" x14ac:dyDescent="0.25">
      <c r="A691" s="2" t="s">
        <v>777</v>
      </c>
      <c r="B691" s="1">
        <v>10</v>
      </c>
      <c r="C691" t="s">
        <v>13664</v>
      </c>
      <c r="D691">
        <v>15</v>
      </c>
      <c r="E691" t="s">
        <v>13668</v>
      </c>
      <c r="F691">
        <v>270107</v>
      </c>
      <c r="G691" t="s">
        <v>13522</v>
      </c>
      <c r="H691">
        <v>270107005</v>
      </c>
      <c r="I691" t="s">
        <v>13637</v>
      </c>
      <c r="J691">
        <v>127</v>
      </c>
      <c r="K691">
        <v>2014</v>
      </c>
    </row>
    <row r="692" spans="1:11" x14ac:dyDescent="0.25">
      <c r="A692" s="2" t="s">
        <v>777</v>
      </c>
      <c r="B692" s="1">
        <v>10</v>
      </c>
      <c r="C692" t="s">
        <v>13665</v>
      </c>
      <c r="D692">
        <v>10</v>
      </c>
      <c r="E692" t="s">
        <v>13668</v>
      </c>
      <c r="F692">
        <v>270107</v>
      </c>
      <c r="G692" t="s">
        <v>13522</v>
      </c>
      <c r="H692">
        <v>270107001</v>
      </c>
      <c r="I692" t="s">
        <v>13523</v>
      </c>
      <c r="J692">
        <v>0</v>
      </c>
      <c r="K692">
        <v>2014</v>
      </c>
    </row>
    <row r="693" spans="1:11" x14ac:dyDescent="0.25">
      <c r="A693" s="2" t="s">
        <v>777</v>
      </c>
      <c r="B693" s="1">
        <v>10</v>
      </c>
      <c r="C693" t="s">
        <v>13665</v>
      </c>
      <c r="D693">
        <v>10</v>
      </c>
      <c r="E693" t="s">
        <v>13668</v>
      </c>
      <c r="F693">
        <v>270107</v>
      </c>
      <c r="G693" t="s">
        <v>13522</v>
      </c>
      <c r="H693">
        <v>270107002</v>
      </c>
      <c r="I693" t="s">
        <v>13526</v>
      </c>
      <c r="J693">
        <v>4</v>
      </c>
      <c r="K693">
        <v>2014</v>
      </c>
    </row>
    <row r="694" spans="1:11" x14ac:dyDescent="0.25">
      <c r="A694" s="2" t="s">
        <v>777</v>
      </c>
      <c r="B694" s="1">
        <v>10</v>
      </c>
      <c r="C694" t="s">
        <v>13665</v>
      </c>
      <c r="D694">
        <v>10</v>
      </c>
      <c r="E694" t="s">
        <v>13668</v>
      </c>
      <c r="F694">
        <v>270107</v>
      </c>
      <c r="G694" t="s">
        <v>13522</v>
      </c>
      <c r="H694">
        <v>270107004</v>
      </c>
      <c r="I694" t="s">
        <v>13636</v>
      </c>
      <c r="J694">
        <v>3</v>
      </c>
      <c r="K694">
        <v>2014</v>
      </c>
    </row>
    <row r="695" spans="1:11" x14ac:dyDescent="0.25">
      <c r="A695" s="2" t="s">
        <v>777</v>
      </c>
      <c r="B695" s="1">
        <v>10</v>
      </c>
      <c r="C695" t="s">
        <v>13665</v>
      </c>
      <c r="D695">
        <v>10</v>
      </c>
      <c r="E695" t="s">
        <v>13668</v>
      </c>
      <c r="F695">
        <v>270107</v>
      </c>
      <c r="G695" t="s">
        <v>13522</v>
      </c>
      <c r="H695">
        <v>270107005</v>
      </c>
      <c r="I695" t="s">
        <v>13637</v>
      </c>
      <c r="J695">
        <v>281</v>
      </c>
      <c r="K695">
        <v>2014</v>
      </c>
    </row>
    <row r="696" spans="1:11" x14ac:dyDescent="0.25">
      <c r="A696" s="2" t="s">
        <v>13672</v>
      </c>
      <c r="B696" s="1">
        <v>11</v>
      </c>
      <c r="C696" t="s">
        <v>13666</v>
      </c>
      <c r="D696">
        <v>2</v>
      </c>
      <c r="E696" t="s">
        <v>13668</v>
      </c>
      <c r="F696">
        <v>270107</v>
      </c>
      <c r="G696" t="s">
        <v>13522</v>
      </c>
      <c r="H696">
        <v>270107001</v>
      </c>
      <c r="I696" t="s">
        <v>13523</v>
      </c>
      <c r="J696">
        <v>0</v>
      </c>
      <c r="K696">
        <v>2014</v>
      </c>
    </row>
    <row r="697" spans="1:11" x14ac:dyDescent="0.25">
      <c r="A697" s="2" t="s">
        <v>13672</v>
      </c>
      <c r="B697" s="1">
        <v>11</v>
      </c>
      <c r="C697" t="s">
        <v>13666</v>
      </c>
      <c r="D697">
        <v>2</v>
      </c>
      <c r="E697" t="s">
        <v>13668</v>
      </c>
      <c r="F697">
        <v>270107</v>
      </c>
      <c r="G697" t="s">
        <v>13522</v>
      </c>
      <c r="H697">
        <v>270107002</v>
      </c>
      <c r="I697" t="s">
        <v>13526</v>
      </c>
      <c r="J697">
        <v>0</v>
      </c>
      <c r="K697">
        <v>2014</v>
      </c>
    </row>
    <row r="698" spans="1:11" x14ac:dyDescent="0.25">
      <c r="A698" s="2" t="s">
        <v>13672</v>
      </c>
      <c r="B698" s="1">
        <v>11</v>
      </c>
      <c r="C698" t="s">
        <v>13666</v>
      </c>
      <c r="D698">
        <v>2</v>
      </c>
      <c r="E698" t="s">
        <v>13668</v>
      </c>
      <c r="F698">
        <v>270107</v>
      </c>
      <c r="G698" t="s">
        <v>13522</v>
      </c>
      <c r="H698">
        <v>270107004</v>
      </c>
      <c r="I698" t="s">
        <v>13636</v>
      </c>
      <c r="J698">
        <v>2</v>
      </c>
      <c r="K698">
        <v>2014</v>
      </c>
    </row>
    <row r="699" spans="1:11" x14ac:dyDescent="0.25">
      <c r="A699" s="2" t="s">
        <v>13672</v>
      </c>
      <c r="B699" s="1">
        <v>11</v>
      </c>
      <c r="C699" t="s">
        <v>13666</v>
      </c>
      <c r="D699">
        <v>2</v>
      </c>
      <c r="E699" t="s">
        <v>13668</v>
      </c>
      <c r="F699">
        <v>270107</v>
      </c>
      <c r="G699" t="s">
        <v>13522</v>
      </c>
      <c r="H699">
        <v>270107005</v>
      </c>
      <c r="I699" t="s">
        <v>13637</v>
      </c>
      <c r="J699">
        <v>3</v>
      </c>
      <c r="K699">
        <v>2014</v>
      </c>
    </row>
    <row r="700" spans="1:11" x14ac:dyDescent="0.25">
      <c r="A700" s="2" t="s">
        <v>13673</v>
      </c>
      <c r="B700" s="1">
        <v>12</v>
      </c>
      <c r="C700" t="s">
        <v>13667</v>
      </c>
      <c r="D700">
        <v>17</v>
      </c>
      <c r="E700" t="s">
        <v>13668</v>
      </c>
      <c r="F700">
        <v>270107</v>
      </c>
      <c r="G700" t="s">
        <v>13522</v>
      </c>
      <c r="H700">
        <v>270107001</v>
      </c>
      <c r="I700" t="s">
        <v>13523</v>
      </c>
      <c r="J700">
        <v>0</v>
      </c>
      <c r="K700">
        <v>2014</v>
      </c>
    </row>
    <row r="701" spans="1:11" x14ac:dyDescent="0.25">
      <c r="A701" s="2" t="s">
        <v>13673</v>
      </c>
      <c r="B701" s="1">
        <v>12</v>
      </c>
      <c r="C701" t="s">
        <v>13667</v>
      </c>
      <c r="D701">
        <v>17</v>
      </c>
      <c r="E701" t="s">
        <v>13668</v>
      </c>
      <c r="F701">
        <v>270107</v>
      </c>
      <c r="G701" t="s">
        <v>13522</v>
      </c>
      <c r="H701">
        <v>270107002</v>
      </c>
      <c r="I701" t="s">
        <v>13526</v>
      </c>
      <c r="J701">
        <v>4</v>
      </c>
      <c r="K701">
        <v>2014</v>
      </c>
    </row>
    <row r="702" spans="1:11" x14ac:dyDescent="0.25">
      <c r="A702" s="2" t="s">
        <v>13673</v>
      </c>
      <c r="B702" s="1">
        <v>12</v>
      </c>
      <c r="C702" t="s">
        <v>13667</v>
      </c>
      <c r="D702">
        <v>17</v>
      </c>
      <c r="E702" t="s">
        <v>13668</v>
      </c>
      <c r="F702">
        <v>270107</v>
      </c>
      <c r="G702" t="s">
        <v>13522</v>
      </c>
      <c r="H702">
        <v>270107004</v>
      </c>
      <c r="I702" t="s">
        <v>13636</v>
      </c>
      <c r="J702">
        <v>0</v>
      </c>
      <c r="K702">
        <v>2014</v>
      </c>
    </row>
    <row r="703" spans="1:11" x14ac:dyDescent="0.25">
      <c r="A703" s="2" t="s">
        <v>13673</v>
      </c>
      <c r="B703" s="1">
        <v>12</v>
      </c>
      <c r="C703" t="s">
        <v>13667</v>
      </c>
      <c r="D703">
        <v>17</v>
      </c>
      <c r="E703" t="s">
        <v>13668</v>
      </c>
      <c r="F703">
        <v>270107</v>
      </c>
      <c r="G703" t="s">
        <v>13522</v>
      </c>
      <c r="H703">
        <v>270107005</v>
      </c>
      <c r="I703" t="s">
        <v>13637</v>
      </c>
      <c r="J703">
        <v>41</v>
      </c>
      <c r="K703">
        <v>2014</v>
      </c>
    </row>
    <row r="704" spans="1:11" x14ac:dyDescent="0.25">
      <c r="A704" s="2" t="s">
        <v>759</v>
      </c>
      <c r="B704" s="1">
        <v>15</v>
      </c>
      <c r="C704" t="s">
        <v>13634</v>
      </c>
      <c r="D704">
        <v>7</v>
      </c>
      <c r="E704" t="s">
        <v>10384</v>
      </c>
      <c r="F704">
        <v>270107</v>
      </c>
      <c r="G704" t="s">
        <v>13522</v>
      </c>
      <c r="H704">
        <v>270107001</v>
      </c>
      <c r="I704" t="s">
        <v>13523</v>
      </c>
      <c r="J704">
        <v>21</v>
      </c>
      <c r="K704">
        <v>2014</v>
      </c>
    </row>
    <row r="705" spans="1:11" x14ac:dyDescent="0.25">
      <c r="A705" s="2" t="s">
        <v>759</v>
      </c>
      <c r="B705" s="1">
        <v>15</v>
      </c>
      <c r="C705" t="s">
        <v>13634</v>
      </c>
      <c r="D705">
        <v>7</v>
      </c>
      <c r="E705" t="s">
        <v>10384</v>
      </c>
      <c r="F705">
        <v>270107</v>
      </c>
      <c r="G705" t="s">
        <v>13522</v>
      </c>
      <c r="H705">
        <v>270107002</v>
      </c>
      <c r="I705" t="s">
        <v>13526</v>
      </c>
      <c r="J705">
        <v>12</v>
      </c>
      <c r="K705">
        <v>2014</v>
      </c>
    </row>
    <row r="706" spans="1:11" x14ac:dyDescent="0.25">
      <c r="A706" s="2" t="s">
        <v>759</v>
      </c>
      <c r="B706" s="1">
        <v>15</v>
      </c>
      <c r="C706" t="s">
        <v>13634</v>
      </c>
      <c r="D706">
        <v>7</v>
      </c>
      <c r="E706" t="s">
        <v>10384</v>
      </c>
      <c r="F706">
        <v>270107</v>
      </c>
      <c r="G706" t="s">
        <v>13522</v>
      </c>
      <c r="H706">
        <v>270107004</v>
      </c>
      <c r="I706" t="s">
        <v>13636</v>
      </c>
      <c r="J706">
        <v>34</v>
      </c>
      <c r="K706">
        <v>2014</v>
      </c>
    </row>
    <row r="707" spans="1:11" x14ac:dyDescent="0.25">
      <c r="A707" s="2" t="s">
        <v>759</v>
      </c>
      <c r="B707" s="1">
        <v>15</v>
      </c>
      <c r="C707" t="s">
        <v>13634</v>
      </c>
      <c r="D707">
        <v>7</v>
      </c>
      <c r="E707" t="s">
        <v>10384</v>
      </c>
      <c r="F707">
        <v>270107</v>
      </c>
      <c r="G707" t="s">
        <v>13522</v>
      </c>
      <c r="H707">
        <v>270107005</v>
      </c>
      <c r="I707" t="s">
        <v>13637</v>
      </c>
      <c r="J707">
        <v>10</v>
      </c>
      <c r="K707">
        <v>2014</v>
      </c>
    </row>
    <row r="708" spans="1:11" x14ac:dyDescent="0.25">
      <c r="A708" s="2" t="s">
        <v>795</v>
      </c>
      <c r="B708" s="1">
        <v>1</v>
      </c>
      <c r="C708" t="s">
        <v>13639</v>
      </c>
      <c r="D708">
        <v>16</v>
      </c>
      <c r="E708" t="s">
        <v>10384</v>
      </c>
      <c r="F708">
        <v>270107</v>
      </c>
      <c r="G708" t="s">
        <v>13522</v>
      </c>
      <c r="H708">
        <v>270107001</v>
      </c>
      <c r="I708" t="s">
        <v>13523</v>
      </c>
      <c r="J708">
        <v>19</v>
      </c>
      <c r="K708">
        <v>2014</v>
      </c>
    </row>
    <row r="709" spans="1:11" x14ac:dyDescent="0.25">
      <c r="A709" s="2" t="s">
        <v>795</v>
      </c>
      <c r="B709" s="1">
        <v>1</v>
      </c>
      <c r="C709" t="s">
        <v>13639</v>
      </c>
      <c r="D709">
        <v>16</v>
      </c>
      <c r="E709" t="s">
        <v>10384</v>
      </c>
      <c r="F709">
        <v>270107</v>
      </c>
      <c r="G709" t="s">
        <v>13522</v>
      </c>
      <c r="H709">
        <v>270107002</v>
      </c>
      <c r="I709" t="s">
        <v>13526</v>
      </c>
      <c r="J709">
        <v>81</v>
      </c>
      <c r="K709">
        <v>2014</v>
      </c>
    </row>
    <row r="710" spans="1:11" x14ac:dyDescent="0.25">
      <c r="A710" s="2" t="s">
        <v>795</v>
      </c>
      <c r="B710" s="1">
        <v>1</v>
      </c>
      <c r="C710" t="s">
        <v>13639</v>
      </c>
      <c r="D710">
        <v>16</v>
      </c>
      <c r="E710" t="s">
        <v>10384</v>
      </c>
      <c r="F710">
        <v>270107</v>
      </c>
      <c r="G710" t="s">
        <v>13522</v>
      </c>
      <c r="H710">
        <v>270107004</v>
      </c>
      <c r="I710" t="s">
        <v>13636</v>
      </c>
      <c r="J710">
        <v>101</v>
      </c>
      <c r="K710">
        <v>2014</v>
      </c>
    </row>
    <row r="711" spans="1:11" x14ac:dyDescent="0.25">
      <c r="A711" s="2" t="s">
        <v>795</v>
      </c>
      <c r="B711" s="1">
        <v>1</v>
      </c>
      <c r="C711" t="s">
        <v>13639</v>
      </c>
      <c r="D711">
        <v>16</v>
      </c>
      <c r="E711" t="s">
        <v>10384</v>
      </c>
      <c r="F711">
        <v>270107</v>
      </c>
      <c r="G711" t="s">
        <v>13522</v>
      </c>
      <c r="H711">
        <v>270107005</v>
      </c>
      <c r="I711" t="s">
        <v>13637</v>
      </c>
      <c r="J711">
        <v>233</v>
      </c>
      <c r="K711">
        <v>2014</v>
      </c>
    </row>
    <row r="712" spans="1:11" x14ac:dyDescent="0.25">
      <c r="A712" s="2" t="s">
        <v>756</v>
      </c>
      <c r="B712" s="1">
        <v>2</v>
      </c>
      <c r="C712" t="s">
        <v>13640</v>
      </c>
      <c r="D712">
        <v>3</v>
      </c>
      <c r="E712" t="s">
        <v>10384</v>
      </c>
      <c r="F712">
        <v>270107</v>
      </c>
      <c r="G712" t="s">
        <v>13522</v>
      </c>
      <c r="H712">
        <v>270107001</v>
      </c>
      <c r="I712" t="s">
        <v>13523</v>
      </c>
      <c r="J712">
        <v>3</v>
      </c>
      <c r="K712">
        <v>2014</v>
      </c>
    </row>
    <row r="713" spans="1:11" x14ac:dyDescent="0.25">
      <c r="A713" s="2" t="s">
        <v>756</v>
      </c>
      <c r="B713" s="1">
        <v>2</v>
      </c>
      <c r="C713" t="s">
        <v>13640</v>
      </c>
      <c r="D713">
        <v>3</v>
      </c>
      <c r="E713" t="s">
        <v>10384</v>
      </c>
      <c r="F713">
        <v>270107</v>
      </c>
      <c r="G713" t="s">
        <v>13522</v>
      </c>
      <c r="H713">
        <v>270107002</v>
      </c>
      <c r="I713" t="s">
        <v>13526</v>
      </c>
      <c r="J713">
        <v>0</v>
      </c>
      <c r="K713">
        <v>2014</v>
      </c>
    </row>
    <row r="714" spans="1:11" x14ac:dyDescent="0.25">
      <c r="A714" s="2" t="s">
        <v>756</v>
      </c>
      <c r="B714" s="1">
        <v>2</v>
      </c>
      <c r="C714" t="s">
        <v>13640</v>
      </c>
      <c r="D714">
        <v>3</v>
      </c>
      <c r="E714" t="s">
        <v>10384</v>
      </c>
      <c r="F714">
        <v>270107</v>
      </c>
      <c r="G714" t="s">
        <v>13522</v>
      </c>
      <c r="H714">
        <v>270107004</v>
      </c>
      <c r="I714" t="s">
        <v>13636</v>
      </c>
      <c r="J714">
        <v>4</v>
      </c>
      <c r="K714">
        <v>2014</v>
      </c>
    </row>
    <row r="715" spans="1:11" x14ac:dyDescent="0.25">
      <c r="A715" s="2" t="s">
        <v>756</v>
      </c>
      <c r="B715" s="1">
        <v>2</v>
      </c>
      <c r="C715" t="s">
        <v>13640</v>
      </c>
      <c r="D715">
        <v>3</v>
      </c>
      <c r="E715" t="s">
        <v>10384</v>
      </c>
      <c r="F715">
        <v>270107</v>
      </c>
      <c r="G715" t="s">
        <v>13522</v>
      </c>
      <c r="H715">
        <v>270107005</v>
      </c>
      <c r="I715" t="s">
        <v>13637</v>
      </c>
      <c r="J715">
        <v>564</v>
      </c>
      <c r="K715">
        <v>2014</v>
      </c>
    </row>
    <row r="716" spans="1:11" x14ac:dyDescent="0.25">
      <c r="A716" s="2" t="s">
        <v>771</v>
      </c>
      <c r="B716" s="1">
        <v>4</v>
      </c>
      <c r="C716" t="s">
        <v>13642</v>
      </c>
      <c r="D716">
        <v>12</v>
      </c>
      <c r="E716" t="s">
        <v>10384</v>
      </c>
      <c r="F716">
        <v>270107</v>
      </c>
      <c r="G716" t="s">
        <v>13522</v>
      </c>
      <c r="H716">
        <v>270107001</v>
      </c>
      <c r="I716" t="s">
        <v>13523</v>
      </c>
      <c r="J716">
        <v>27</v>
      </c>
      <c r="K716">
        <v>2014</v>
      </c>
    </row>
    <row r="717" spans="1:11" x14ac:dyDescent="0.25">
      <c r="A717" s="2" t="s">
        <v>771</v>
      </c>
      <c r="B717" s="1">
        <v>4</v>
      </c>
      <c r="C717" t="s">
        <v>13642</v>
      </c>
      <c r="D717">
        <v>12</v>
      </c>
      <c r="E717" t="s">
        <v>10384</v>
      </c>
      <c r="F717">
        <v>270107</v>
      </c>
      <c r="G717" t="s">
        <v>13522</v>
      </c>
      <c r="H717">
        <v>270107002</v>
      </c>
      <c r="I717" t="s">
        <v>13526</v>
      </c>
      <c r="J717">
        <v>28</v>
      </c>
      <c r="K717">
        <v>2014</v>
      </c>
    </row>
    <row r="718" spans="1:11" x14ac:dyDescent="0.25">
      <c r="A718" s="2" t="s">
        <v>771</v>
      </c>
      <c r="B718" s="1">
        <v>4</v>
      </c>
      <c r="C718" t="s">
        <v>13642</v>
      </c>
      <c r="D718">
        <v>12</v>
      </c>
      <c r="E718" t="s">
        <v>10384</v>
      </c>
      <c r="F718">
        <v>270107</v>
      </c>
      <c r="G718" t="s">
        <v>13522</v>
      </c>
      <c r="H718">
        <v>270107004</v>
      </c>
      <c r="I718" t="s">
        <v>13636</v>
      </c>
      <c r="J718">
        <v>18</v>
      </c>
      <c r="K718">
        <v>2014</v>
      </c>
    </row>
    <row r="719" spans="1:11" x14ac:dyDescent="0.25">
      <c r="A719" s="2" t="s">
        <v>771</v>
      </c>
      <c r="B719" s="1">
        <v>4</v>
      </c>
      <c r="C719" t="s">
        <v>13642</v>
      </c>
      <c r="D719">
        <v>12</v>
      </c>
      <c r="E719" t="s">
        <v>10384</v>
      </c>
      <c r="F719">
        <v>270107</v>
      </c>
      <c r="G719" t="s">
        <v>13522</v>
      </c>
      <c r="H719">
        <v>270107005</v>
      </c>
      <c r="I719" t="s">
        <v>13637</v>
      </c>
      <c r="J719">
        <v>404</v>
      </c>
      <c r="K719">
        <v>2014</v>
      </c>
    </row>
    <row r="720" spans="1:11" x14ac:dyDescent="0.25">
      <c r="A720" s="2" t="s">
        <v>798</v>
      </c>
      <c r="B720" s="1">
        <v>5</v>
      </c>
      <c r="C720" t="s">
        <v>13643</v>
      </c>
      <c r="D720">
        <v>28</v>
      </c>
      <c r="E720" t="s">
        <v>10384</v>
      </c>
      <c r="F720">
        <v>270107</v>
      </c>
      <c r="G720" t="s">
        <v>13522</v>
      </c>
      <c r="H720">
        <v>270107001</v>
      </c>
      <c r="I720" t="s">
        <v>13523</v>
      </c>
      <c r="J720">
        <v>57</v>
      </c>
      <c r="K720">
        <v>2014</v>
      </c>
    </row>
    <row r="721" spans="1:11" x14ac:dyDescent="0.25">
      <c r="A721" s="2" t="s">
        <v>798</v>
      </c>
      <c r="B721" s="1">
        <v>5</v>
      </c>
      <c r="C721" t="s">
        <v>13643</v>
      </c>
      <c r="D721">
        <v>28</v>
      </c>
      <c r="E721" t="s">
        <v>10384</v>
      </c>
      <c r="F721">
        <v>270107</v>
      </c>
      <c r="G721" t="s">
        <v>13522</v>
      </c>
      <c r="H721">
        <v>270107002</v>
      </c>
      <c r="I721" t="s">
        <v>13526</v>
      </c>
      <c r="J721">
        <v>35</v>
      </c>
      <c r="K721">
        <v>2014</v>
      </c>
    </row>
    <row r="722" spans="1:11" x14ac:dyDescent="0.25">
      <c r="A722" s="2" t="s">
        <v>798</v>
      </c>
      <c r="B722" s="1">
        <v>5</v>
      </c>
      <c r="C722" t="s">
        <v>13643</v>
      </c>
      <c r="D722">
        <v>28</v>
      </c>
      <c r="E722" t="s">
        <v>10384</v>
      </c>
      <c r="F722">
        <v>270107</v>
      </c>
      <c r="G722" t="s">
        <v>13522</v>
      </c>
      <c r="H722">
        <v>270107004</v>
      </c>
      <c r="I722" t="s">
        <v>13636</v>
      </c>
      <c r="J722">
        <v>64</v>
      </c>
      <c r="K722">
        <v>2014</v>
      </c>
    </row>
    <row r="723" spans="1:11" x14ac:dyDescent="0.25">
      <c r="A723" s="2" t="s">
        <v>798</v>
      </c>
      <c r="B723" s="1">
        <v>5</v>
      </c>
      <c r="C723" t="s">
        <v>13643</v>
      </c>
      <c r="D723">
        <v>28</v>
      </c>
      <c r="E723" t="s">
        <v>10384</v>
      </c>
      <c r="F723">
        <v>270107</v>
      </c>
      <c r="G723" t="s">
        <v>13522</v>
      </c>
      <c r="H723">
        <v>270107005</v>
      </c>
      <c r="I723" t="s">
        <v>13637</v>
      </c>
      <c r="J723">
        <v>298</v>
      </c>
      <c r="K723">
        <v>2014</v>
      </c>
    </row>
    <row r="724" spans="1:11" x14ac:dyDescent="0.25">
      <c r="A724" s="2" t="s">
        <v>798</v>
      </c>
      <c r="B724" s="1">
        <v>5</v>
      </c>
      <c r="C724" t="s">
        <v>13644</v>
      </c>
      <c r="D724">
        <v>29</v>
      </c>
      <c r="E724" t="s">
        <v>10384</v>
      </c>
      <c r="F724">
        <v>270107</v>
      </c>
      <c r="G724" t="s">
        <v>13522</v>
      </c>
      <c r="H724">
        <v>270107001</v>
      </c>
      <c r="I724" t="s">
        <v>13523</v>
      </c>
      <c r="J724">
        <v>4</v>
      </c>
      <c r="K724">
        <v>2014</v>
      </c>
    </row>
    <row r="725" spans="1:11" x14ac:dyDescent="0.25">
      <c r="A725" s="2" t="s">
        <v>798</v>
      </c>
      <c r="B725" s="1">
        <v>5</v>
      </c>
      <c r="C725" t="s">
        <v>13644</v>
      </c>
      <c r="D725">
        <v>29</v>
      </c>
      <c r="E725" t="s">
        <v>10384</v>
      </c>
      <c r="F725">
        <v>270107</v>
      </c>
      <c r="G725" t="s">
        <v>13522</v>
      </c>
      <c r="H725">
        <v>270107002</v>
      </c>
      <c r="I725" t="s">
        <v>13526</v>
      </c>
      <c r="J725">
        <v>17</v>
      </c>
      <c r="K725">
        <v>2014</v>
      </c>
    </row>
    <row r="726" spans="1:11" x14ac:dyDescent="0.25">
      <c r="A726" s="2" t="s">
        <v>798</v>
      </c>
      <c r="B726" s="1">
        <v>5</v>
      </c>
      <c r="C726" t="s">
        <v>13644</v>
      </c>
      <c r="D726">
        <v>29</v>
      </c>
      <c r="E726" t="s">
        <v>10384</v>
      </c>
      <c r="F726">
        <v>270107</v>
      </c>
      <c r="G726" t="s">
        <v>13522</v>
      </c>
      <c r="H726">
        <v>270107004</v>
      </c>
      <c r="I726" t="s">
        <v>13636</v>
      </c>
      <c r="J726">
        <v>88</v>
      </c>
      <c r="K726">
        <v>2014</v>
      </c>
    </row>
    <row r="727" spans="1:11" x14ac:dyDescent="0.25">
      <c r="A727" s="2" t="s">
        <v>798</v>
      </c>
      <c r="B727" s="1">
        <v>5</v>
      </c>
      <c r="C727" t="s">
        <v>13644</v>
      </c>
      <c r="D727">
        <v>29</v>
      </c>
      <c r="E727" t="s">
        <v>10384</v>
      </c>
      <c r="F727">
        <v>270107</v>
      </c>
      <c r="G727" t="s">
        <v>13522</v>
      </c>
      <c r="H727">
        <v>270107005</v>
      </c>
      <c r="I727" t="s">
        <v>13637</v>
      </c>
      <c r="J727">
        <v>1061</v>
      </c>
      <c r="K727">
        <v>2014</v>
      </c>
    </row>
    <row r="728" spans="1:11" x14ac:dyDescent="0.25">
      <c r="A728" s="2" t="s">
        <v>798</v>
      </c>
      <c r="B728" s="1">
        <v>5</v>
      </c>
      <c r="C728" t="s">
        <v>13645</v>
      </c>
      <c r="D728">
        <v>1</v>
      </c>
      <c r="E728" t="s">
        <v>10384</v>
      </c>
      <c r="F728">
        <v>270107</v>
      </c>
      <c r="G728" t="s">
        <v>13522</v>
      </c>
      <c r="H728">
        <v>270107001</v>
      </c>
      <c r="I728" t="s">
        <v>13523</v>
      </c>
      <c r="J728">
        <v>14</v>
      </c>
      <c r="K728">
        <v>2014</v>
      </c>
    </row>
    <row r="729" spans="1:11" x14ac:dyDescent="0.25">
      <c r="A729" s="2" t="s">
        <v>798</v>
      </c>
      <c r="B729" s="1">
        <v>5</v>
      </c>
      <c r="C729" t="s">
        <v>13645</v>
      </c>
      <c r="D729">
        <v>1</v>
      </c>
      <c r="E729" t="s">
        <v>10384</v>
      </c>
      <c r="F729">
        <v>270107</v>
      </c>
      <c r="G729" t="s">
        <v>13522</v>
      </c>
      <c r="H729">
        <v>270107002</v>
      </c>
      <c r="I729" t="s">
        <v>13526</v>
      </c>
      <c r="J729">
        <v>22</v>
      </c>
      <c r="K729">
        <v>2014</v>
      </c>
    </row>
    <row r="730" spans="1:11" x14ac:dyDescent="0.25">
      <c r="A730" s="2" t="s">
        <v>798</v>
      </c>
      <c r="B730" s="1">
        <v>5</v>
      </c>
      <c r="C730" t="s">
        <v>13645</v>
      </c>
      <c r="D730">
        <v>1</v>
      </c>
      <c r="E730" t="s">
        <v>10384</v>
      </c>
      <c r="F730">
        <v>270107</v>
      </c>
      <c r="G730" t="s">
        <v>13522</v>
      </c>
      <c r="H730">
        <v>270107004</v>
      </c>
      <c r="I730" t="s">
        <v>13636</v>
      </c>
      <c r="J730">
        <v>10</v>
      </c>
      <c r="K730">
        <v>2014</v>
      </c>
    </row>
    <row r="731" spans="1:11" x14ac:dyDescent="0.25">
      <c r="A731" s="2" t="s">
        <v>798</v>
      </c>
      <c r="B731" s="1">
        <v>5</v>
      </c>
      <c r="C731" t="s">
        <v>13645</v>
      </c>
      <c r="D731">
        <v>1</v>
      </c>
      <c r="E731" t="s">
        <v>10384</v>
      </c>
      <c r="F731">
        <v>270107</v>
      </c>
      <c r="G731" t="s">
        <v>13522</v>
      </c>
      <c r="H731">
        <v>270107005</v>
      </c>
      <c r="I731" t="s">
        <v>13637</v>
      </c>
      <c r="J731">
        <v>184</v>
      </c>
      <c r="K731">
        <v>2014</v>
      </c>
    </row>
    <row r="732" spans="1:11" x14ac:dyDescent="0.25">
      <c r="A732" s="2" t="s">
        <v>13646</v>
      </c>
      <c r="B732" s="1">
        <v>13</v>
      </c>
      <c r="C732" t="s">
        <v>13647</v>
      </c>
      <c r="D732">
        <v>19</v>
      </c>
      <c r="E732" t="s">
        <v>10384</v>
      </c>
      <c r="F732">
        <v>270107</v>
      </c>
      <c r="G732" t="s">
        <v>13522</v>
      </c>
      <c r="H732">
        <v>270107001</v>
      </c>
      <c r="I732" t="s">
        <v>13523</v>
      </c>
      <c r="J732">
        <v>1</v>
      </c>
      <c r="K732">
        <v>2014</v>
      </c>
    </row>
    <row r="733" spans="1:11" x14ac:dyDescent="0.25">
      <c r="A733" s="2" t="s">
        <v>13646</v>
      </c>
      <c r="B733" s="1">
        <v>13</v>
      </c>
      <c r="C733" t="s">
        <v>13647</v>
      </c>
      <c r="D733">
        <v>19</v>
      </c>
      <c r="E733" t="s">
        <v>10384</v>
      </c>
      <c r="F733">
        <v>270107</v>
      </c>
      <c r="G733" t="s">
        <v>13522</v>
      </c>
      <c r="H733">
        <v>270107002</v>
      </c>
      <c r="I733" t="s">
        <v>13526</v>
      </c>
      <c r="J733">
        <v>0</v>
      </c>
      <c r="K733">
        <v>2014</v>
      </c>
    </row>
    <row r="734" spans="1:11" x14ac:dyDescent="0.25">
      <c r="A734" s="2" t="s">
        <v>13646</v>
      </c>
      <c r="B734" s="1">
        <v>13</v>
      </c>
      <c r="C734" t="s">
        <v>13647</v>
      </c>
      <c r="D734">
        <v>19</v>
      </c>
      <c r="E734" t="s">
        <v>10384</v>
      </c>
      <c r="F734">
        <v>270107</v>
      </c>
      <c r="G734" t="s">
        <v>13522</v>
      </c>
      <c r="H734">
        <v>270107004</v>
      </c>
      <c r="I734" t="s">
        <v>13636</v>
      </c>
      <c r="J734">
        <v>8</v>
      </c>
      <c r="K734">
        <v>2014</v>
      </c>
    </row>
    <row r="735" spans="1:11" x14ac:dyDescent="0.25">
      <c r="A735" s="2" t="s">
        <v>13646</v>
      </c>
      <c r="B735" s="1">
        <v>13</v>
      </c>
      <c r="C735" t="s">
        <v>13647</v>
      </c>
      <c r="D735">
        <v>19</v>
      </c>
      <c r="E735" t="s">
        <v>10384</v>
      </c>
      <c r="F735">
        <v>270107</v>
      </c>
      <c r="G735" t="s">
        <v>13522</v>
      </c>
      <c r="H735">
        <v>270107005</v>
      </c>
      <c r="I735" t="s">
        <v>13637</v>
      </c>
      <c r="J735">
        <v>2376</v>
      </c>
      <c r="K735">
        <v>2014</v>
      </c>
    </row>
    <row r="736" spans="1:11" x14ac:dyDescent="0.25">
      <c r="A736" s="2" t="s">
        <v>13646</v>
      </c>
      <c r="B736" s="1">
        <v>13</v>
      </c>
      <c r="C736" t="s">
        <v>13648</v>
      </c>
      <c r="D736">
        <v>20</v>
      </c>
      <c r="E736" t="s">
        <v>10384</v>
      </c>
      <c r="F736">
        <v>270107</v>
      </c>
      <c r="G736" t="s">
        <v>13522</v>
      </c>
      <c r="H736">
        <v>270107001</v>
      </c>
      <c r="I736" t="s">
        <v>13523</v>
      </c>
      <c r="J736">
        <v>15</v>
      </c>
      <c r="K736">
        <v>2014</v>
      </c>
    </row>
    <row r="737" spans="1:11" x14ac:dyDescent="0.25">
      <c r="A737" s="2" t="s">
        <v>13646</v>
      </c>
      <c r="B737" s="1">
        <v>13</v>
      </c>
      <c r="C737" t="s">
        <v>13648</v>
      </c>
      <c r="D737">
        <v>20</v>
      </c>
      <c r="E737" t="s">
        <v>10384</v>
      </c>
      <c r="F737">
        <v>270107</v>
      </c>
      <c r="G737" t="s">
        <v>13522</v>
      </c>
      <c r="H737">
        <v>270107002</v>
      </c>
      <c r="I737" t="s">
        <v>13526</v>
      </c>
      <c r="J737">
        <v>22</v>
      </c>
      <c r="K737">
        <v>2014</v>
      </c>
    </row>
    <row r="738" spans="1:11" x14ac:dyDescent="0.25">
      <c r="A738" s="2" t="s">
        <v>13646</v>
      </c>
      <c r="B738" s="1">
        <v>13</v>
      </c>
      <c r="C738" t="s">
        <v>13648</v>
      </c>
      <c r="D738">
        <v>20</v>
      </c>
      <c r="E738" t="s">
        <v>10384</v>
      </c>
      <c r="F738">
        <v>270107</v>
      </c>
      <c r="G738" t="s">
        <v>13522</v>
      </c>
      <c r="H738">
        <v>270107004</v>
      </c>
      <c r="I738" t="s">
        <v>13636</v>
      </c>
      <c r="J738">
        <v>28</v>
      </c>
      <c r="K738">
        <v>2014</v>
      </c>
    </row>
    <row r="739" spans="1:11" x14ac:dyDescent="0.25">
      <c r="A739" s="2" t="s">
        <v>13646</v>
      </c>
      <c r="B739" s="1">
        <v>13</v>
      </c>
      <c r="C739" t="s">
        <v>13648</v>
      </c>
      <c r="D739">
        <v>20</v>
      </c>
      <c r="E739" t="s">
        <v>10384</v>
      </c>
      <c r="F739">
        <v>270107</v>
      </c>
      <c r="G739" t="s">
        <v>13522</v>
      </c>
      <c r="H739">
        <v>270107005</v>
      </c>
      <c r="I739" t="s">
        <v>13637</v>
      </c>
      <c r="J739">
        <v>1070</v>
      </c>
      <c r="K739">
        <v>2014</v>
      </c>
    </row>
    <row r="740" spans="1:11" x14ac:dyDescent="0.25">
      <c r="A740" s="2" t="s">
        <v>13646</v>
      </c>
      <c r="B740" s="1">
        <v>13</v>
      </c>
      <c r="C740" t="s">
        <v>13649</v>
      </c>
      <c r="D740">
        <v>18</v>
      </c>
      <c r="E740" t="s">
        <v>10384</v>
      </c>
      <c r="F740">
        <v>270107</v>
      </c>
      <c r="G740" t="s">
        <v>13522</v>
      </c>
      <c r="H740">
        <v>270107001</v>
      </c>
      <c r="I740" t="s">
        <v>13523</v>
      </c>
      <c r="J740">
        <v>2</v>
      </c>
      <c r="K740">
        <v>2014</v>
      </c>
    </row>
    <row r="741" spans="1:11" x14ac:dyDescent="0.25">
      <c r="A741" s="2" t="s">
        <v>13646</v>
      </c>
      <c r="B741" s="1">
        <v>13</v>
      </c>
      <c r="C741" t="s">
        <v>13649</v>
      </c>
      <c r="D741">
        <v>18</v>
      </c>
      <c r="E741" t="s">
        <v>10384</v>
      </c>
      <c r="F741">
        <v>270107</v>
      </c>
      <c r="G741" t="s">
        <v>13522</v>
      </c>
      <c r="H741">
        <v>270107002</v>
      </c>
      <c r="I741" t="s">
        <v>13526</v>
      </c>
      <c r="J741">
        <v>0</v>
      </c>
      <c r="K741">
        <v>2014</v>
      </c>
    </row>
    <row r="742" spans="1:11" x14ac:dyDescent="0.25">
      <c r="A742" s="2" t="s">
        <v>13646</v>
      </c>
      <c r="B742" s="1">
        <v>13</v>
      </c>
      <c r="C742" t="s">
        <v>13649</v>
      </c>
      <c r="D742">
        <v>18</v>
      </c>
      <c r="E742" t="s">
        <v>10384</v>
      </c>
      <c r="F742">
        <v>270107</v>
      </c>
      <c r="G742" t="s">
        <v>13522</v>
      </c>
      <c r="H742">
        <v>270107004</v>
      </c>
      <c r="I742" t="s">
        <v>13636</v>
      </c>
      <c r="J742">
        <v>0</v>
      </c>
      <c r="K742">
        <v>2014</v>
      </c>
    </row>
    <row r="743" spans="1:11" x14ac:dyDescent="0.25">
      <c r="A743" s="2" t="s">
        <v>13646</v>
      </c>
      <c r="B743" s="1">
        <v>13</v>
      </c>
      <c r="C743" t="s">
        <v>13649</v>
      </c>
      <c r="D743">
        <v>18</v>
      </c>
      <c r="E743" t="s">
        <v>10384</v>
      </c>
      <c r="F743">
        <v>270107</v>
      </c>
      <c r="G743" t="s">
        <v>13522</v>
      </c>
      <c r="H743">
        <v>270107005</v>
      </c>
      <c r="I743" t="s">
        <v>13637</v>
      </c>
      <c r="J743">
        <v>5</v>
      </c>
      <c r="K743">
        <v>2014</v>
      </c>
    </row>
    <row r="744" spans="1:11" x14ac:dyDescent="0.25">
      <c r="A744" s="2" t="s">
        <v>13646</v>
      </c>
      <c r="B744" s="1">
        <v>13</v>
      </c>
      <c r="C744" t="s">
        <v>13650</v>
      </c>
      <c r="D744">
        <v>21</v>
      </c>
      <c r="E744" t="s">
        <v>10384</v>
      </c>
      <c r="F744">
        <v>270107</v>
      </c>
      <c r="G744" t="s">
        <v>13522</v>
      </c>
      <c r="H744">
        <v>270107001</v>
      </c>
      <c r="I744" t="s">
        <v>13523</v>
      </c>
      <c r="J744">
        <v>13</v>
      </c>
      <c r="K744">
        <v>2014</v>
      </c>
    </row>
    <row r="745" spans="1:11" x14ac:dyDescent="0.25">
      <c r="A745" s="2" t="s">
        <v>13646</v>
      </c>
      <c r="B745" s="1">
        <v>13</v>
      </c>
      <c r="C745" t="s">
        <v>13650</v>
      </c>
      <c r="D745">
        <v>21</v>
      </c>
      <c r="E745" t="s">
        <v>10384</v>
      </c>
      <c r="F745">
        <v>270107</v>
      </c>
      <c r="G745" t="s">
        <v>13522</v>
      </c>
      <c r="H745">
        <v>270107002</v>
      </c>
      <c r="I745" t="s">
        <v>13526</v>
      </c>
      <c r="J745">
        <v>0</v>
      </c>
      <c r="K745">
        <v>2014</v>
      </c>
    </row>
    <row r="746" spans="1:11" x14ac:dyDescent="0.25">
      <c r="A746" s="2" t="s">
        <v>13646</v>
      </c>
      <c r="B746" s="1">
        <v>13</v>
      </c>
      <c r="C746" t="s">
        <v>13650</v>
      </c>
      <c r="D746">
        <v>21</v>
      </c>
      <c r="E746" t="s">
        <v>10384</v>
      </c>
      <c r="F746">
        <v>270107</v>
      </c>
      <c r="G746" t="s">
        <v>13522</v>
      </c>
      <c r="H746">
        <v>270107004</v>
      </c>
      <c r="I746" t="s">
        <v>13636</v>
      </c>
      <c r="J746">
        <v>2</v>
      </c>
      <c r="K746">
        <v>2014</v>
      </c>
    </row>
    <row r="747" spans="1:11" x14ac:dyDescent="0.25">
      <c r="A747" s="2" t="s">
        <v>13646</v>
      </c>
      <c r="B747" s="1">
        <v>13</v>
      </c>
      <c r="C747" t="s">
        <v>13650</v>
      </c>
      <c r="D747">
        <v>21</v>
      </c>
      <c r="E747" t="s">
        <v>10384</v>
      </c>
      <c r="F747">
        <v>270107</v>
      </c>
      <c r="G747" t="s">
        <v>13522</v>
      </c>
      <c r="H747">
        <v>270107005</v>
      </c>
      <c r="I747" t="s">
        <v>13637</v>
      </c>
      <c r="J747">
        <v>227</v>
      </c>
      <c r="K747">
        <v>2014</v>
      </c>
    </row>
    <row r="748" spans="1:11" x14ac:dyDescent="0.25">
      <c r="A748" s="2" t="s">
        <v>13646</v>
      </c>
      <c r="B748" s="1">
        <v>13</v>
      </c>
      <c r="C748" t="s">
        <v>13651</v>
      </c>
      <c r="D748">
        <v>22</v>
      </c>
      <c r="E748" t="s">
        <v>10384</v>
      </c>
      <c r="F748">
        <v>270107</v>
      </c>
      <c r="G748" t="s">
        <v>13522</v>
      </c>
      <c r="H748">
        <v>270107001</v>
      </c>
      <c r="I748" t="s">
        <v>13523</v>
      </c>
      <c r="J748">
        <v>11</v>
      </c>
      <c r="K748">
        <v>2014</v>
      </c>
    </row>
    <row r="749" spans="1:11" x14ac:dyDescent="0.25">
      <c r="A749" s="2" t="s">
        <v>13646</v>
      </c>
      <c r="B749" s="1">
        <v>13</v>
      </c>
      <c r="C749" t="s">
        <v>13651</v>
      </c>
      <c r="D749">
        <v>22</v>
      </c>
      <c r="E749" t="s">
        <v>10384</v>
      </c>
      <c r="F749">
        <v>270107</v>
      </c>
      <c r="G749" t="s">
        <v>13522</v>
      </c>
      <c r="H749">
        <v>270107002</v>
      </c>
      <c r="I749" t="s">
        <v>13526</v>
      </c>
      <c r="J749">
        <v>4</v>
      </c>
      <c r="K749">
        <v>2014</v>
      </c>
    </row>
    <row r="750" spans="1:11" x14ac:dyDescent="0.25">
      <c r="A750" s="2" t="s">
        <v>13646</v>
      </c>
      <c r="B750" s="1">
        <v>13</v>
      </c>
      <c r="C750" t="s">
        <v>13651</v>
      </c>
      <c r="D750">
        <v>22</v>
      </c>
      <c r="E750" t="s">
        <v>10384</v>
      </c>
      <c r="F750">
        <v>270107</v>
      </c>
      <c r="G750" t="s">
        <v>13522</v>
      </c>
      <c r="H750">
        <v>270107004</v>
      </c>
      <c r="I750" t="s">
        <v>13636</v>
      </c>
      <c r="J750">
        <v>50</v>
      </c>
      <c r="K750">
        <v>2014</v>
      </c>
    </row>
    <row r="751" spans="1:11" x14ac:dyDescent="0.25">
      <c r="A751" s="2" t="s">
        <v>13646</v>
      </c>
      <c r="B751" s="1">
        <v>13</v>
      </c>
      <c r="C751" t="s">
        <v>13651</v>
      </c>
      <c r="D751">
        <v>22</v>
      </c>
      <c r="E751" t="s">
        <v>10384</v>
      </c>
      <c r="F751">
        <v>270107</v>
      </c>
      <c r="G751" t="s">
        <v>13522</v>
      </c>
      <c r="H751">
        <v>270107005</v>
      </c>
      <c r="I751" t="s">
        <v>13637</v>
      </c>
      <c r="J751">
        <v>1464</v>
      </c>
      <c r="K751">
        <v>2014</v>
      </c>
    </row>
    <row r="752" spans="1:11" x14ac:dyDescent="0.25">
      <c r="A752" s="2" t="s">
        <v>13646</v>
      </c>
      <c r="B752" s="1">
        <v>13</v>
      </c>
      <c r="C752" t="s">
        <v>13652</v>
      </c>
      <c r="D752">
        <v>23</v>
      </c>
      <c r="E752" t="s">
        <v>10384</v>
      </c>
      <c r="F752">
        <v>270107</v>
      </c>
      <c r="G752" t="s">
        <v>13522</v>
      </c>
      <c r="H752">
        <v>270107001</v>
      </c>
      <c r="I752" t="s">
        <v>13523</v>
      </c>
      <c r="J752">
        <v>9</v>
      </c>
      <c r="K752">
        <v>2014</v>
      </c>
    </row>
    <row r="753" spans="1:11" x14ac:dyDescent="0.25">
      <c r="A753" s="2" t="s">
        <v>13646</v>
      </c>
      <c r="B753" s="1">
        <v>13</v>
      </c>
      <c r="C753" t="s">
        <v>13652</v>
      </c>
      <c r="D753">
        <v>23</v>
      </c>
      <c r="E753" t="s">
        <v>10384</v>
      </c>
      <c r="F753">
        <v>270107</v>
      </c>
      <c r="G753" t="s">
        <v>13522</v>
      </c>
      <c r="H753">
        <v>270107002</v>
      </c>
      <c r="I753" t="s">
        <v>13526</v>
      </c>
      <c r="J753">
        <v>0</v>
      </c>
      <c r="K753">
        <v>2014</v>
      </c>
    </row>
    <row r="754" spans="1:11" x14ac:dyDescent="0.25">
      <c r="A754" s="2" t="s">
        <v>13646</v>
      </c>
      <c r="B754" s="1">
        <v>13</v>
      </c>
      <c r="C754" t="s">
        <v>13652</v>
      </c>
      <c r="D754">
        <v>23</v>
      </c>
      <c r="E754" t="s">
        <v>10384</v>
      </c>
      <c r="F754">
        <v>270107</v>
      </c>
      <c r="G754" t="s">
        <v>13522</v>
      </c>
      <c r="H754">
        <v>270107004</v>
      </c>
      <c r="I754" t="s">
        <v>13636</v>
      </c>
      <c r="J754">
        <v>4</v>
      </c>
      <c r="K754">
        <v>2014</v>
      </c>
    </row>
    <row r="755" spans="1:11" x14ac:dyDescent="0.25">
      <c r="A755" s="2" t="s">
        <v>13646</v>
      </c>
      <c r="B755" s="1">
        <v>13</v>
      </c>
      <c r="C755" t="s">
        <v>13652</v>
      </c>
      <c r="D755">
        <v>23</v>
      </c>
      <c r="E755" t="s">
        <v>10384</v>
      </c>
      <c r="F755">
        <v>270107</v>
      </c>
      <c r="G755" t="s">
        <v>13522</v>
      </c>
      <c r="H755">
        <v>270107005</v>
      </c>
      <c r="I755" t="s">
        <v>13637</v>
      </c>
      <c r="J755">
        <v>862</v>
      </c>
      <c r="K755">
        <v>2014</v>
      </c>
    </row>
    <row r="756" spans="1:11" x14ac:dyDescent="0.25">
      <c r="A756" s="2" t="s">
        <v>13670</v>
      </c>
      <c r="B756" s="1">
        <v>6</v>
      </c>
      <c r="C756" t="s">
        <v>13653</v>
      </c>
      <c r="D756">
        <v>13</v>
      </c>
      <c r="E756" t="s">
        <v>10384</v>
      </c>
      <c r="F756">
        <v>270107</v>
      </c>
      <c r="G756" t="s">
        <v>13522</v>
      </c>
      <c r="H756">
        <v>270107001</v>
      </c>
      <c r="I756" t="s">
        <v>13523</v>
      </c>
      <c r="J756">
        <v>25</v>
      </c>
      <c r="K756">
        <v>2014</v>
      </c>
    </row>
    <row r="757" spans="1:11" x14ac:dyDescent="0.25">
      <c r="A757" s="2" t="s">
        <v>13670</v>
      </c>
      <c r="B757" s="1">
        <v>6</v>
      </c>
      <c r="C757" t="s">
        <v>13653</v>
      </c>
      <c r="D757">
        <v>13</v>
      </c>
      <c r="E757" t="s">
        <v>10384</v>
      </c>
      <c r="F757">
        <v>270107</v>
      </c>
      <c r="G757" t="s">
        <v>13522</v>
      </c>
      <c r="H757">
        <v>270107002</v>
      </c>
      <c r="I757" t="s">
        <v>13526</v>
      </c>
      <c r="J757">
        <v>38</v>
      </c>
      <c r="K757">
        <v>2014</v>
      </c>
    </row>
    <row r="758" spans="1:11" x14ac:dyDescent="0.25">
      <c r="A758" s="2" t="s">
        <v>13670</v>
      </c>
      <c r="B758" s="1">
        <v>6</v>
      </c>
      <c r="C758" t="s">
        <v>13653</v>
      </c>
      <c r="D758">
        <v>13</v>
      </c>
      <c r="E758" t="s">
        <v>10384</v>
      </c>
      <c r="F758">
        <v>270107</v>
      </c>
      <c r="G758" t="s">
        <v>13522</v>
      </c>
      <c r="H758">
        <v>270107004</v>
      </c>
      <c r="I758" t="s">
        <v>13636</v>
      </c>
      <c r="J758">
        <v>60</v>
      </c>
      <c r="K758">
        <v>2014</v>
      </c>
    </row>
    <row r="759" spans="1:11" x14ac:dyDescent="0.25">
      <c r="A759" s="2" t="s">
        <v>13670</v>
      </c>
      <c r="B759" s="1">
        <v>6</v>
      </c>
      <c r="C759" t="s">
        <v>13653</v>
      </c>
      <c r="D759">
        <v>13</v>
      </c>
      <c r="E759" t="s">
        <v>10384</v>
      </c>
      <c r="F759">
        <v>270107</v>
      </c>
      <c r="G759" t="s">
        <v>13522</v>
      </c>
      <c r="H759">
        <v>270107005</v>
      </c>
      <c r="I759" t="s">
        <v>13637</v>
      </c>
      <c r="J759">
        <v>768</v>
      </c>
      <c r="K759">
        <v>2014</v>
      </c>
    </row>
    <row r="760" spans="1:11" x14ac:dyDescent="0.25">
      <c r="A760" s="2" t="s">
        <v>786</v>
      </c>
      <c r="B760" s="1">
        <v>7</v>
      </c>
      <c r="C760" t="s">
        <v>13654</v>
      </c>
      <c r="D760">
        <v>14</v>
      </c>
      <c r="E760" t="s">
        <v>10384</v>
      </c>
      <c r="F760">
        <v>270107</v>
      </c>
      <c r="G760" t="s">
        <v>13522</v>
      </c>
      <c r="H760">
        <v>270107001</v>
      </c>
      <c r="I760" t="s">
        <v>13523</v>
      </c>
      <c r="J760">
        <v>57</v>
      </c>
      <c r="K760">
        <v>2014</v>
      </c>
    </row>
    <row r="761" spans="1:11" x14ac:dyDescent="0.25">
      <c r="A761" s="2" t="s">
        <v>786</v>
      </c>
      <c r="B761" s="1">
        <v>7</v>
      </c>
      <c r="C761" t="s">
        <v>13654</v>
      </c>
      <c r="D761">
        <v>14</v>
      </c>
      <c r="E761" t="s">
        <v>10384</v>
      </c>
      <c r="F761">
        <v>270107</v>
      </c>
      <c r="G761" t="s">
        <v>13522</v>
      </c>
      <c r="H761">
        <v>270107002</v>
      </c>
      <c r="I761" t="s">
        <v>13526</v>
      </c>
      <c r="J761">
        <v>34</v>
      </c>
      <c r="K761">
        <v>2014</v>
      </c>
    </row>
    <row r="762" spans="1:11" x14ac:dyDescent="0.25">
      <c r="A762" s="2" t="s">
        <v>786</v>
      </c>
      <c r="B762" s="1">
        <v>7</v>
      </c>
      <c r="C762" t="s">
        <v>13654</v>
      </c>
      <c r="D762">
        <v>14</v>
      </c>
      <c r="E762" t="s">
        <v>10384</v>
      </c>
      <c r="F762">
        <v>270107</v>
      </c>
      <c r="G762" t="s">
        <v>13522</v>
      </c>
      <c r="H762">
        <v>270107004</v>
      </c>
      <c r="I762" t="s">
        <v>13636</v>
      </c>
      <c r="J762">
        <v>63</v>
      </c>
      <c r="K762">
        <v>2014</v>
      </c>
    </row>
    <row r="763" spans="1:11" x14ac:dyDescent="0.25">
      <c r="A763" s="2" t="s">
        <v>786</v>
      </c>
      <c r="B763" s="1">
        <v>7</v>
      </c>
      <c r="C763" t="s">
        <v>13654</v>
      </c>
      <c r="D763">
        <v>14</v>
      </c>
      <c r="E763" t="s">
        <v>10384</v>
      </c>
      <c r="F763">
        <v>270107</v>
      </c>
      <c r="G763" t="s">
        <v>13522</v>
      </c>
      <c r="H763">
        <v>270107005</v>
      </c>
      <c r="I763" t="s">
        <v>13637</v>
      </c>
      <c r="J763">
        <v>402</v>
      </c>
      <c r="K763">
        <v>2014</v>
      </c>
    </row>
    <row r="764" spans="1:11" x14ac:dyDescent="0.25">
      <c r="A764" s="2" t="s">
        <v>789</v>
      </c>
      <c r="B764" s="1">
        <v>16</v>
      </c>
      <c r="C764" t="s">
        <v>13655</v>
      </c>
      <c r="D764">
        <v>24</v>
      </c>
      <c r="E764" t="s">
        <v>10384</v>
      </c>
      <c r="F764">
        <v>270107</v>
      </c>
      <c r="G764" t="s">
        <v>13522</v>
      </c>
      <c r="H764">
        <v>270107001</v>
      </c>
      <c r="I764" t="s">
        <v>13523</v>
      </c>
      <c r="J764">
        <v>12</v>
      </c>
      <c r="K764">
        <v>2014</v>
      </c>
    </row>
    <row r="765" spans="1:11" x14ac:dyDescent="0.25">
      <c r="A765" s="2" t="s">
        <v>789</v>
      </c>
      <c r="B765" s="1">
        <v>16</v>
      </c>
      <c r="C765" t="s">
        <v>13655</v>
      </c>
      <c r="D765">
        <v>24</v>
      </c>
      <c r="E765" t="s">
        <v>10384</v>
      </c>
      <c r="F765">
        <v>270107</v>
      </c>
      <c r="G765" t="s">
        <v>13522</v>
      </c>
      <c r="H765">
        <v>270107002</v>
      </c>
      <c r="I765" t="s">
        <v>13526</v>
      </c>
      <c r="J765">
        <v>38</v>
      </c>
      <c r="K765">
        <v>2014</v>
      </c>
    </row>
    <row r="766" spans="1:11" x14ac:dyDescent="0.25">
      <c r="A766" s="2" t="s">
        <v>789</v>
      </c>
      <c r="B766" s="1">
        <v>16</v>
      </c>
      <c r="C766" t="s">
        <v>13655</v>
      </c>
      <c r="D766">
        <v>24</v>
      </c>
      <c r="E766" t="s">
        <v>10384</v>
      </c>
      <c r="F766">
        <v>270107</v>
      </c>
      <c r="G766" t="s">
        <v>13522</v>
      </c>
      <c r="H766">
        <v>270107004</v>
      </c>
      <c r="I766" t="s">
        <v>13636</v>
      </c>
      <c r="J766">
        <v>20</v>
      </c>
      <c r="K766">
        <v>2014</v>
      </c>
    </row>
    <row r="767" spans="1:11" x14ac:dyDescent="0.25">
      <c r="A767" s="2" t="s">
        <v>789</v>
      </c>
      <c r="B767" s="1">
        <v>16</v>
      </c>
      <c r="C767" t="s">
        <v>13655</v>
      </c>
      <c r="D767">
        <v>24</v>
      </c>
      <c r="E767" t="s">
        <v>10384</v>
      </c>
      <c r="F767">
        <v>270107</v>
      </c>
      <c r="G767" t="s">
        <v>13522</v>
      </c>
      <c r="H767">
        <v>270107005</v>
      </c>
      <c r="I767" t="s">
        <v>13637</v>
      </c>
      <c r="J767">
        <v>47</v>
      </c>
      <c r="K767">
        <v>2014</v>
      </c>
    </row>
    <row r="768" spans="1:11" x14ac:dyDescent="0.25">
      <c r="A768" s="2" t="s">
        <v>768</v>
      </c>
      <c r="B768" s="1">
        <v>8</v>
      </c>
      <c r="C768" t="s">
        <v>13656</v>
      </c>
      <c r="D768">
        <v>11</v>
      </c>
      <c r="E768" t="s">
        <v>10384</v>
      </c>
      <c r="F768">
        <v>270107</v>
      </c>
      <c r="G768" t="s">
        <v>13522</v>
      </c>
      <c r="H768">
        <v>270107001</v>
      </c>
      <c r="I768" t="s">
        <v>13523</v>
      </c>
      <c r="J768">
        <v>5</v>
      </c>
      <c r="K768">
        <v>2014</v>
      </c>
    </row>
    <row r="769" spans="1:11" x14ac:dyDescent="0.25">
      <c r="A769" s="2" t="s">
        <v>768</v>
      </c>
      <c r="B769" s="1">
        <v>8</v>
      </c>
      <c r="C769" t="s">
        <v>13656</v>
      </c>
      <c r="D769">
        <v>11</v>
      </c>
      <c r="E769" t="s">
        <v>10384</v>
      </c>
      <c r="F769">
        <v>270107</v>
      </c>
      <c r="G769" t="s">
        <v>13522</v>
      </c>
      <c r="H769">
        <v>270107002</v>
      </c>
      <c r="I769" t="s">
        <v>13526</v>
      </c>
      <c r="J769">
        <v>7</v>
      </c>
      <c r="K769">
        <v>2014</v>
      </c>
    </row>
    <row r="770" spans="1:11" x14ac:dyDescent="0.25">
      <c r="A770" s="2" t="s">
        <v>768</v>
      </c>
      <c r="B770" s="1">
        <v>8</v>
      </c>
      <c r="C770" t="s">
        <v>13656</v>
      </c>
      <c r="D770">
        <v>11</v>
      </c>
      <c r="E770" t="s">
        <v>10384</v>
      </c>
      <c r="F770">
        <v>270107</v>
      </c>
      <c r="G770" t="s">
        <v>13522</v>
      </c>
      <c r="H770">
        <v>270107004</v>
      </c>
      <c r="I770" t="s">
        <v>13636</v>
      </c>
      <c r="J770">
        <v>13</v>
      </c>
      <c r="K770">
        <v>2014</v>
      </c>
    </row>
    <row r="771" spans="1:11" x14ac:dyDescent="0.25">
      <c r="A771" s="2" t="s">
        <v>768</v>
      </c>
      <c r="B771" s="1">
        <v>8</v>
      </c>
      <c r="C771" t="s">
        <v>13656</v>
      </c>
      <c r="D771">
        <v>11</v>
      </c>
      <c r="E771" t="s">
        <v>10384</v>
      </c>
      <c r="F771">
        <v>270107</v>
      </c>
      <c r="G771" t="s">
        <v>13522</v>
      </c>
      <c r="H771">
        <v>270107005</v>
      </c>
      <c r="I771" t="s">
        <v>13637</v>
      </c>
      <c r="J771">
        <v>439</v>
      </c>
      <c r="K771">
        <v>2014</v>
      </c>
    </row>
    <row r="772" spans="1:11" x14ac:dyDescent="0.25">
      <c r="A772" s="2" t="s">
        <v>768</v>
      </c>
      <c r="B772" s="1">
        <v>8</v>
      </c>
      <c r="C772" t="s">
        <v>13657</v>
      </c>
      <c r="D772">
        <v>6</v>
      </c>
      <c r="E772" t="s">
        <v>10384</v>
      </c>
      <c r="F772">
        <v>270107</v>
      </c>
      <c r="G772" t="s">
        <v>13522</v>
      </c>
      <c r="H772">
        <v>270107001</v>
      </c>
      <c r="I772" t="s">
        <v>13523</v>
      </c>
      <c r="J772">
        <v>11</v>
      </c>
      <c r="K772">
        <v>2014</v>
      </c>
    </row>
    <row r="773" spans="1:11" x14ac:dyDescent="0.25">
      <c r="A773" s="2" t="s">
        <v>768</v>
      </c>
      <c r="B773" s="1">
        <v>8</v>
      </c>
      <c r="C773" t="s">
        <v>13657</v>
      </c>
      <c r="D773">
        <v>6</v>
      </c>
      <c r="E773" t="s">
        <v>10384</v>
      </c>
      <c r="F773">
        <v>270107</v>
      </c>
      <c r="G773" t="s">
        <v>13522</v>
      </c>
      <c r="H773">
        <v>270107002</v>
      </c>
      <c r="I773" t="s">
        <v>13526</v>
      </c>
      <c r="J773">
        <v>16</v>
      </c>
      <c r="K773">
        <v>2014</v>
      </c>
    </row>
    <row r="774" spans="1:11" x14ac:dyDescent="0.25">
      <c r="A774" s="2" t="s">
        <v>768</v>
      </c>
      <c r="B774" s="1">
        <v>8</v>
      </c>
      <c r="C774" t="s">
        <v>13657</v>
      </c>
      <c r="D774">
        <v>6</v>
      </c>
      <c r="E774" t="s">
        <v>10384</v>
      </c>
      <c r="F774">
        <v>270107</v>
      </c>
      <c r="G774" t="s">
        <v>13522</v>
      </c>
      <c r="H774">
        <v>270107004</v>
      </c>
      <c r="I774" t="s">
        <v>13636</v>
      </c>
      <c r="J774">
        <v>14</v>
      </c>
      <c r="K774">
        <v>2014</v>
      </c>
    </row>
    <row r="775" spans="1:11" x14ac:dyDescent="0.25">
      <c r="A775" s="2" t="s">
        <v>768</v>
      </c>
      <c r="B775" s="1">
        <v>8</v>
      </c>
      <c r="C775" t="s">
        <v>13657</v>
      </c>
      <c r="D775">
        <v>6</v>
      </c>
      <c r="E775" t="s">
        <v>10384</v>
      </c>
      <c r="F775">
        <v>270107</v>
      </c>
      <c r="G775" t="s">
        <v>13522</v>
      </c>
      <c r="H775">
        <v>270107005</v>
      </c>
      <c r="I775" t="s">
        <v>13637</v>
      </c>
      <c r="J775">
        <v>17</v>
      </c>
      <c r="K775">
        <v>2014</v>
      </c>
    </row>
    <row r="776" spans="1:11" x14ac:dyDescent="0.25">
      <c r="A776" s="2" t="s">
        <v>768</v>
      </c>
      <c r="B776" s="1">
        <v>8</v>
      </c>
      <c r="C776" t="s">
        <v>13658</v>
      </c>
      <c r="D776">
        <v>26</v>
      </c>
      <c r="E776" t="s">
        <v>10384</v>
      </c>
      <c r="F776">
        <v>270107</v>
      </c>
      <c r="G776" t="s">
        <v>13522</v>
      </c>
      <c r="H776">
        <v>270107001</v>
      </c>
      <c r="I776" t="s">
        <v>13523</v>
      </c>
      <c r="J776">
        <v>14</v>
      </c>
      <c r="K776">
        <v>2014</v>
      </c>
    </row>
    <row r="777" spans="1:11" x14ac:dyDescent="0.25">
      <c r="A777" s="2" t="s">
        <v>768</v>
      </c>
      <c r="B777" s="1">
        <v>8</v>
      </c>
      <c r="C777" t="s">
        <v>13658</v>
      </c>
      <c r="D777">
        <v>26</v>
      </c>
      <c r="E777" t="s">
        <v>10384</v>
      </c>
      <c r="F777">
        <v>270107</v>
      </c>
      <c r="G777" t="s">
        <v>13522</v>
      </c>
      <c r="H777">
        <v>270107002</v>
      </c>
      <c r="I777" t="s">
        <v>13526</v>
      </c>
      <c r="J777">
        <v>13</v>
      </c>
      <c r="K777">
        <v>2014</v>
      </c>
    </row>
    <row r="778" spans="1:11" x14ac:dyDescent="0.25">
      <c r="A778" s="2" t="s">
        <v>768</v>
      </c>
      <c r="B778" s="1">
        <v>8</v>
      </c>
      <c r="C778" t="s">
        <v>13658</v>
      </c>
      <c r="D778">
        <v>26</v>
      </c>
      <c r="E778" t="s">
        <v>10384</v>
      </c>
      <c r="F778">
        <v>270107</v>
      </c>
      <c r="G778" t="s">
        <v>13522</v>
      </c>
      <c r="H778">
        <v>270107004</v>
      </c>
      <c r="I778" t="s">
        <v>13636</v>
      </c>
      <c r="J778">
        <v>49</v>
      </c>
      <c r="K778">
        <v>2014</v>
      </c>
    </row>
    <row r="779" spans="1:11" x14ac:dyDescent="0.25">
      <c r="A779" s="2" t="s">
        <v>768</v>
      </c>
      <c r="B779" s="1">
        <v>8</v>
      </c>
      <c r="C779" t="s">
        <v>13658</v>
      </c>
      <c r="D779">
        <v>26</v>
      </c>
      <c r="E779" t="s">
        <v>10384</v>
      </c>
      <c r="F779">
        <v>270107</v>
      </c>
      <c r="G779" t="s">
        <v>13522</v>
      </c>
      <c r="H779">
        <v>270107005</v>
      </c>
      <c r="I779" t="s">
        <v>13637</v>
      </c>
      <c r="J779">
        <v>2</v>
      </c>
      <c r="K779">
        <v>2014</v>
      </c>
    </row>
    <row r="780" spans="1:11" x14ac:dyDescent="0.25">
      <c r="A780" s="2" t="s">
        <v>768</v>
      </c>
      <c r="B780" s="1">
        <v>8</v>
      </c>
      <c r="C780" t="s">
        <v>13659</v>
      </c>
      <c r="D780">
        <v>9</v>
      </c>
      <c r="E780" t="s">
        <v>10384</v>
      </c>
      <c r="F780">
        <v>270107</v>
      </c>
      <c r="G780" t="s">
        <v>13522</v>
      </c>
      <c r="H780">
        <v>270107001</v>
      </c>
      <c r="I780" t="s">
        <v>13523</v>
      </c>
      <c r="J780">
        <v>5</v>
      </c>
      <c r="K780">
        <v>2014</v>
      </c>
    </row>
    <row r="781" spans="1:11" x14ac:dyDescent="0.25">
      <c r="A781" s="2" t="s">
        <v>768</v>
      </c>
      <c r="B781" s="1">
        <v>8</v>
      </c>
      <c r="C781" t="s">
        <v>13659</v>
      </c>
      <c r="D781">
        <v>9</v>
      </c>
      <c r="E781" t="s">
        <v>10384</v>
      </c>
      <c r="F781">
        <v>270107</v>
      </c>
      <c r="G781" t="s">
        <v>13522</v>
      </c>
      <c r="H781">
        <v>270107002</v>
      </c>
      <c r="I781" t="s">
        <v>13526</v>
      </c>
      <c r="J781">
        <v>2</v>
      </c>
      <c r="K781">
        <v>2014</v>
      </c>
    </row>
    <row r="782" spans="1:11" x14ac:dyDescent="0.25">
      <c r="A782" s="2" t="s">
        <v>768</v>
      </c>
      <c r="B782" s="1">
        <v>8</v>
      </c>
      <c r="C782" t="s">
        <v>13659</v>
      </c>
      <c r="D782">
        <v>9</v>
      </c>
      <c r="E782" t="s">
        <v>10384</v>
      </c>
      <c r="F782">
        <v>270107</v>
      </c>
      <c r="G782" t="s">
        <v>13522</v>
      </c>
      <c r="H782">
        <v>270107004</v>
      </c>
      <c r="I782" t="s">
        <v>13636</v>
      </c>
      <c r="J782">
        <v>12</v>
      </c>
      <c r="K782">
        <v>2014</v>
      </c>
    </row>
    <row r="783" spans="1:11" x14ac:dyDescent="0.25">
      <c r="A783" s="2" t="s">
        <v>768</v>
      </c>
      <c r="B783" s="1">
        <v>8</v>
      </c>
      <c r="C783" t="s">
        <v>13659</v>
      </c>
      <c r="D783">
        <v>9</v>
      </c>
      <c r="E783" t="s">
        <v>10384</v>
      </c>
      <c r="F783">
        <v>270107</v>
      </c>
      <c r="G783" t="s">
        <v>13522</v>
      </c>
      <c r="H783">
        <v>270107005</v>
      </c>
      <c r="I783" t="s">
        <v>13637</v>
      </c>
      <c r="J783">
        <v>80</v>
      </c>
      <c r="K783">
        <v>2014</v>
      </c>
    </row>
    <row r="784" spans="1:11" x14ac:dyDescent="0.25">
      <c r="A784" s="2" t="s">
        <v>10677</v>
      </c>
      <c r="B784" s="1">
        <v>9</v>
      </c>
      <c r="C784" t="s">
        <v>13660</v>
      </c>
      <c r="D784">
        <v>4</v>
      </c>
      <c r="E784" t="s">
        <v>10384</v>
      </c>
      <c r="F784">
        <v>270107</v>
      </c>
      <c r="G784" t="s">
        <v>13522</v>
      </c>
      <c r="H784">
        <v>270107001</v>
      </c>
      <c r="I784" t="s">
        <v>13523</v>
      </c>
      <c r="J784">
        <v>1</v>
      </c>
      <c r="K784">
        <v>2014</v>
      </c>
    </row>
    <row r="785" spans="1:11" x14ac:dyDescent="0.25">
      <c r="A785" s="2" t="s">
        <v>10677</v>
      </c>
      <c r="B785" s="1">
        <v>9</v>
      </c>
      <c r="C785" t="s">
        <v>13660</v>
      </c>
      <c r="D785">
        <v>4</v>
      </c>
      <c r="E785" t="s">
        <v>10384</v>
      </c>
      <c r="F785">
        <v>270107</v>
      </c>
      <c r="G785" t="s">
        <v>13522</v>
      </c>
      <c r="H785">
        <v>270107002</v>
      </c>
      <c r="I785" t="s">
        <v>13526</v>
      </c>
      <c r="J785">
        <v>4</v>
      </c>
      <c r="K785">
        <v>2014</v>
      </c>
    </row>
    <row r="786" spans="1:11" x14ac:dyDescent="0.25">
      <c r="A786" s="2" t="s">
        <v>10677</v>
      </c>
      <c r="B786" s="1">
        <v>9</v>
      </c>
      <c r="C786" t="s">
        <v>13660</v>
      </c>
      <c r="D786">
        <v>4</v>
      </c>
      <c r="E786" t="s">
        <v>10384</v>
      </c>
      <c r="F786">
        <v>270107</v>
      </c>
      <c r="G786" t="s">
        <v>13522</v>
      </c>
      <c r="H786">
        <v>270107004</v>
      </c>
      <c r="I786" t="s">
        <v>13636</v>
      </c>
      <c r="J786">
        <v>16</v>
      </c>
      <c r="K786">
        <v>2014</v>
      </c>
    </row>
    <row r="787" spans="1:11" x14ac:dyDescent="0.25">
      <c r="A787" s="2" t="s">
        <v>10677</v>
      </c>
      <c r="B787" s="1">
        <v>9</v>
      </c>
      <c r="C787" t="s">
        <v>13660</v>
      </c>
      <c r="D787">
        <v>4</v>
      </c>
      <c r="E787" t="s">
        <v>10384</v>
      </c>
      <c r="F787">
        <v>270107</v>
      </c>
      <c r="G787" t="s">
        <v>13522</v>
      </c>
      <c r="H787">
        <v>270107005</v>
      </c>
      <c r="I787" t="s">
        <v>13637</v>
      </c>
      <c r="J787">
        <v>100</v>
      </c>
      <c r="K787">
        <v>2014</v>
      </c>
    </row>
    <row r="788" spans="1:11" x14ac:dyDescent="0.25">
      <c r="A788" s="2" t="s">
        <v>10677</v>
      </c>
      <c r="B788" s="1">
        <v>9</v>
      </c>
      <c r="C788" t="s">
        <v>13661</v>
      </c>
      <c r="D788">
        <v>5</v>
      </c>
      <c r="E788" t="s">
        <v>10384</v>
      </c>
      <c r="F788">
        <v>270107</v>
      </c>
      <c r="G788" t="s">
        <v>13522</v>
      </c>
      <c r="H788">
        <v>270107001</v>
      </c>
      <c r="I788" t="s">
        <v>13523</v>
      </c>
      <c r="J788">
        <v>81</v>
      </c>
      <c r="K788">
        <v>2014</v>
      </c>
    </row>
    <row r="789" spans="1:11" x14ac:dyDescent="0.25">
      <c r="A789" s="2" t="s">
        <v>10677</v>
      </c>
      <c r="B789" s="1">
        <v>9</v>
      </c>
      <c r="C789" t="s">
        <v>13661</v>
      </c>
      <c r="D789">
        <v>5</v>
      </c>
      <c r="E789" t="s">
        <v>10384</v>
      </c>
      <c r="F789">
        <v>270107</v>
      </c>
      <c r="G789" t="s">
        <v>13522</v>
      </c>
      <c r="H789">
        <v>270107002</v>
      </c>
      <c r="I789" t="s">
        <v>13526</v>
      </c>
      <c r="J789">
        <v>36</v>
      </c>
      <c r="K789">
        <v>2014</v>
      </c>
    </row>
    <row r="790" spans="1:11" x14ac:dyDescent="0.25">
      <c r="A790" s="2" t="s">
        <v>10677</v>
      </c>
      <c r="B790" s="1">
        <v>9</v>
      </c>
      <c r="C790" t="s">
        <v>13661</v>
      </c>
      <c r="D790">
        <v>5</v>
      </c>
      <c r="E790" t="s">
        <v>10384</v>
      </c>
      <c r="F790">
        <v>270107</v>
      </c>
      <c r="G790" t="s">
        <v>13522</v>
      </c>
      <c r="H790">
        <v>270107004</v>
      </c>
      <c r="I790" t="s">
        <v>13636</v>
      </c>
      <c r="J790">
        <v>54</v>
      </c>
      <c r="K790">
        <v>2014</v>
      </c>
    </row>
    <row r="791" spans="1:11" x14ac:dyDescent="0.25">
      <c r="A791" s="2" t="s">
        <v>10677</v>
      </c>
      <c r="B791" s="1">
        <v>9</v>
      </c>
      <c r="C791" t="s">
        <v>13661</v>
      </c>
      <c r="D791">
        <v>5</v>
      </c>
      <c r="E791" t="s">
        <v>10384</v>
      </c>
      <c r="F791">
        <v>270107</v>
      </c>
      <c r="G791" t="s">
        <v>13522</v>
      </c>
      <c r="H791">
        <v>270107005</v>
      </c>
      <c r="I791" t="s">
        <v>13637</v>
      </c>
      <c r="J791">
        <v>323</v>
      </c>
      <c r="K791">
        <v>2014</v>
      </c>
    </row>
    <row r="792" spans="1:11" x14ac:dyDescent="0.25">
      <c r="A792" s="2" t="s">
        <v>13671</v>
      </c>
      <c r="B792" s="1">
        <v>14</v>
      </c>
      <c r="C792" t="s">
        <v>13662</v>
      </c>
      <c r="D792">
        <v>27</v>
      </c>
      <c r="E792" t="s">
        <v>10384</v>
      </c>
      <c r="F792">
        <v>270107</v>
      </c>
      <c r="G792" t="s">
        <v>13522</v>
      </c>
      <c r="H792">
        <v>270107001</v>
      </c>
      <c r="I792" t="s">
        <v>13523</v>
      </c>
      <c r="J792">
        <v>17</v>
      </c>
      <c r="K792">
        <v>2014</v>
      </c>
    </row>
    <row r="793" spans="1:11" x14ac:dyDescent="0.25">
      <c r="A793" s="2" t="s">
        <v>13671</v>
      </c>
      <c r="B793" s="1">
        <v>14</v>
      </c>
      <c r="C793" t="s">
        <v>13662</v>
      </c>
      <c r="D793">
        <v>27</v>
      </c>
      <c r="E793" t="s">
        <v>10384</v>
      </c>
      <c r="F793">
        <v>270107</v>
      </c>
      <c r="G793" t="s">
        <v>13522</v>
      </c>
      <c r="H793">
        <v>270107002</v>
      </c>
      <c r="I793" t="s">
        <v>13526</v>
      </c>
      <c r="J793">
        <v>15</v>
      </c>
      <c r="K793">
        <v>2014</v>
      </c>
    </row>
    <row r="794" spans="1:11" x14ac:dyDescent="0.25">
      <c r="A794" s="2" t="s">
        <v>13671</v>
      </c>
      <c r="B794" s="1">
        <v>14</v>
      </c>
      <c r="C794" t="s">
        <v>13662</v>
      </c>
      <c r="D794">
        <v>27</v>
      </c>
      <c r="E794" t="s">
        <v>10384</v>
      </c>
      <c r="F794">
        <v>270107</v>
      </c>
      <c r="G794" t="s">
        <v>13522</v>
      </c>
      <c r="H794">
        <v>270107004</v>
      </c>
      <c r="I794" t="s">
        <v>13636</v>
      </c>
      <c r="J794">
        <v>26</v>
      </c>
      <c r="K794">
        <v>2014</v>
      </c>
    </row>
    <row r="795" spans="1:11" x14ac:dyDescent="0.25">
      <c r="A795" s="2" t="s">
        <v>13671</v>
      </c>
      <c r="B795" s="1">
        <v>14</v>
      </c>
      <c r="C795" t="s">
        <v>13662</v>
      </c>
      <c r="D795">
        <v>27</v>
      </c>
      <c r="E795" t="s">
        <v>10384</v>
      </c>
      <c r="F795">
        <v>270107</v>
      </c>
      <c r="G795" t="s">
        <v>13522</v>
      </c>
      <c r="H795">
        <v>270107005</v>
      </c>
      <c r="I795" t="s">
        <v>13637</v>
      </c>
      <c r="J795">
        <v>154</v>
      </c>
      <c r="K795">
        <v>2014</v>
      </c>
    </row>
    <row r="796" spans="1:11" x14ac:dyDescent="0.25">
      <c r="A796" s="2" t="s">
        <v>777</v>
      </c>
      <c r="B796" s="1">
        <v>10</v>
      </c>
      <c r="C796" t="s">
        <v>13663</v>
      </c>
      <c r="D796">
        <v>25</v>
      </c>
      <c r="E796" t="s">
        <v>10384</v>
      </c>
      <c r="F796">
        <v>270107</v>
      </c>
      <c r="G796" t="s">
        <v>13522</v>
      </c>
      <c r="H796">
        <v>270107001</v>
      </c>
      <c r="I796" t="s">
        <v>13523</v>
      </c>
      <c r="J796">
        <v>40</v>
      </c>
      <c r="K796">
        <v>2014</v>
      </c>
    </row>
    <row r="797" spans="1:11" x14ac:dyDescent="0.25">
      <c r="A797" s="2" t="s">
        <v>777</v>
      </c>
      <c r="B797" s="1">
        <v>10</v>
      </c>
      <c r="C797" t="s">
        <v>13663</v>
      </c>
      <c r="D797">
        <v>25</v>
      </c>
      <c r="E797" t="s">
        <v>10384</v>
      </c>
      <c r="F797">
        <v>270107</v>
      </c>
      <c r="G797" t="s">
        <v>13522</v>
      </c>
      <c r="H797">
        <v>270107002</v>
      </c>
      <c r="I797" t="s">
        <v>13526</v>
      </c>
      <c r="J797">
        <v>3</v>
      </c>
      <c r="K797">
        <v>2014</v>
      </c>
    </row>
    <row r="798" spans="1:11" x14ac:dyDescent="0.25">
      <c r="A798" s="2" t="s">
        <v>777</v>
      </c>
      <c r="B798" s="1">
        <v>10</v>
      </c>
      <c r="C798" t="s">
        <v>13663</v>
      </c>
      <c r="D798">
        <v>25</v>
      </c>
      <c r="E798" t="s">
        <v>10384</v>
      </c>
      <c r="F798">
        <v>270107</v>
      </c>
      <c r="G798" t="s">
        <v>13522</v>
      </c>
      <c r="H798">
        <v>270107004</v>
      </c>
      <c r="I798" t="s">
        <v>13636</v>
      </c>
      <c r="J798">
        <v>36</v>
      </c>
      <c r="K798">
        <v>2014</v>
      </c>
    </row>
    <row r="799" spans="1:11" x14ac:dyDescent="0.25">
      <c r="A799" s="2" t="s">
        <v>777</v>
      </c>
      <c r="B799" s="1">
        <v>10</v>
      </c>
      <c r="C799" t="s">
        <v>13663</v>
      </c>
      <c r="D799">
        <v>25</v>
      </c>
      <c r="E799" t="s">
        <v>10384</v>
      </c>
      <c r="F799">
        <v>270107</v>
      </c>
      <c r="G799" t="s">
        <v>13522</v>
      </c>
      <c r="H799">
        <v>270107005</v>
      </c>
      <c r="I799" t="s">
        <v>13637</v>
      </c>
      <c r="J799">
        <v>9</v>
      </c>
      <c r="K799">
        <v>2014</v>
      </c>
    </row>
    <row r="800" spans="1:11" x14ac:dyDescent="0.25">
      <c r="A800" s="2" t="s">
        <v>777</v>
      </c>
      <c r="B800" s="1">
        <v>10</v>
      </c>
      <c r="C800" t="s">
        <v>13664</v>
      </c>
      <c r="D800">
        <v>15</v>
      </c>
      <c r="E800" t="s">
        <v>10384</v>
      </c>
      <c r="F800">
        <v>270107</v>
      </c>
      <c r="G800" t="s">
        <v>13522</v>
      </c>
      <c r="H800">
        <v>270107001</v>
      </c>
      <c r="I800" t="s">
        <v>13523</v>
      </c>
      <c r="J800">
        <v>47</v>
      </c>
      <c r="K800">
        <v>2014</v>
      </c>
    </row>
    <row r="801" spans="1:11" x14ac:dyDescent="0.25">
      <c r="A801" s="2" t="s">
        <v>777</v>
      </c>
      <c r="B801" s="1">
        <v>10</v>
      </c>
      <c r="C801" t="s">
        <v>13664</v>
      </c>
      <c r="D801">
        <v>15</v>
      </c>
      <c r="E801" t="s">
        <v>10384</v>
      </c>
      <c r="F801">
        <v>270107</v>
      </c>
      <c r="G801" t="s">
        <v>13522</v>
      </c>
      <c r="H801">
        <v>270107002</v>
      </c>
      <c r="I801" t="s">
        <v>13526</v>
      </c>
      <c r="J801">
        <v>15</v>
      </c>
      <c r="K801">
        <v>2014</v>
      </c>
    </row>
    <row r="802" spans="1:11" x14ac:dyDescent="0.25">
      <c r="A802" s="2" t="s">
        <v>777</v>
      </c>
      <c r="B802" s="1">
        <v>10</v>
      </c>
      <c r="C802" t="s">
        <v>13664</v>
      </c>
      <c r="D802">
        <v>15</v>
      </c>
      <c r="E802" t="s">
        <v>10384</v>
      </c>
      <c r="F802">
        <v>270107</v>
      </c>
      <c r="G802" t="s">
        <v>13522</v>
      </c>
      <c r="H802">
        <v>270107004</v>
      </c>
      <c r="I802" t="s">
        <v>13636</v>
      </c>
      <c r="J802">
        <v>73</v>
      </c>
      <c r="K802">
        <v>2014</v>
      </c>
    </row>
    <row r="803" spans="1:11" x14ac:dyDescent="0.25">
      <c r="A803" s="2" t="s">
        <v>777</v>
      </c>
      <c r="B803" s="1">
        <v>10</v>
      </c>
      <c r="C803" t="s">
        <v>13664</v>
      </c>
      <c r="D803">
        <v>15</v>
      </c>
      <c r="E803" t="s">
        <v>10384</v>
      </c>
      <c r="F803">
        <v>270107</v>
      </c>
      <c r="G803" t="s">
        <v>13522</v>
      </c>
      <c r="H803">
        <v>270107005</v>
      </c>
      <c r="I803" t="s">
        <v>13637</v>
      </c>
      <c r="J803">
        <v>372</v>
      </c>
      <c r="K803">
        <v>2014</v>
      </c>
    </row>
    <row r="804" spans="1:11" x14ac:dyDescent="0.25">
      <c r="A804" s="2" t="s">
        <v>777</v>
      </c>
      <c r="B804" s="1">
        <v>10</v>
      </c>
      <c r="C804" t="s">
        <v>13665</v>
      </c>
      <c r="D804">
        <v>10</v>
      </c>
      <c r="E804" t="s">
        <v>10384</v>
      </c>
      <c r="F804">
        <v>270107</v>
      </c>
      <c r="G804" t="s">
        <v>13522</v>
      </c>
      <c r="H804">
        <v>270107001</v>
      </c>
      <c r="I804" t="s">
        <v>13523</v>
      </c>
      <c r="J804">
        <v>5</v>
      </c>
      <c r="K804">
        <v>2014</v>
      </c>
    </row>
    <row r="805" spans="1:11" x14ac:dyDescent="0.25">
      <c r="A805" s="2" t="s">
        <v>777</v>
      </c>
      <c r="B805" s="1">
        <v>10</v>
      </c>
      <c r="C805" t="s">
        <v>13665</v>
      </c>
      <c r="D805">
        <v>10</v>
      </c>
      <c r="E805" t="s">
        <v>10384</v>
      </c>
      <c r="F805">
        <v>270107</v>
      </c>
      <c r="G805" t="s">
        <v>13522</v>
      </c>
      <c r="H805">
        <v>270107002</v>
      </c>
      <c r="I805" t="s">
        <v>13526</v>
      </c>
      <c r="J805">
        <v>25</v>
      </c>
      <c r="K805">
        <v>2014</v>
      </c>
    </row>
    <row r="806" spans="1:11" x14ac:dyDescent="0.25">
      <c r="A806" s="2" t="s">
        <v>777</v>
      </c>
      <c r="B806" s="1">
        <v>10</v>
      </c>
      <c r="C806" t="s">
        <v>13665</v>
      </c>
      <c r="D806">
        <v>10</v>
      </c>
      <c r="E806" t="s">
        <v>10384</v>
      </c>
      <c r="F806">
        <v>270107</v>
      </c>
      <c r="G806" t="s">
        <v>13522</v>
      </c>
      <c r="H806">
        <v>270107004</v>
      </c>
      <c r="I806" t="s">
        <v>13636</v>
      </c>
      <c r="J806">
        <v>33</v>
      </c>
      <c r="K806">
        <v>2014</v>
      </c>
    </row>
    <row r="807" spans="1:11" x14ac:dyDescent="0.25">
      <c r="A807" s="2" t="s">
        <v>777</v>
      </c>
      <c r="B807" s="1">
        <v>10</v>
      </c>
      <c r="C807" t="s">
        <v>13665</v>
      </c>
      <c r="D807">
        <v>10</v>
      </c>
      <c r="E807" t="s">
        <v>10384</v>
      </c>
      <c r="F807">
        <v>270107</v>
      </c>
      <c r="G807" t="s">
        <v>13522</v>
      </c>
      <c r="H807">
        <v>270107005</v>
      </c>
      <c r="I807" t="s">
        <v>13637</v>
      </c>
      <c r="J807">
        <v>291</v>
      </c>
      <c r="K807">
        <v>2014</v>
      </c>
    </row>
    <row r="808" spans="1:11" x14ac:dyDescent="0.25">
      <c r="A808" s="2" t="s">
        <v>13672</v>
      </c>
      <c r="B808" s="1">
        <v>11</v>
      </c>
      <c r="C808" t="s">
        <v>13666</v>
      </c>
      <c r="D808">
        <v>2</v>
      </c>
      <c r="E808" t="s">
        <v>10384</v>
      </c>
      <c r="F808">
        <v>270107</v>
      </c>
      <c r="G808" t="s">
        <v>13522</v>
      </c>
      <c r="H808">
        <v>270107001</v>
      </c>
      <c r="I808" t="s">
        <v>13523</v>
      </c>
      <c r="J808">
        <v>2</v>
      </c>
      <c r="K808">
        <v>2014</v>
      </c>
    </row>
    <row r="809" spans="1:11" x14ac:dyDescent="0.25">
      <c r="A809" s="2" t="s">
        <v>13672</v>
      </c>
      <c r="B809" s="1">
        <v>11</v>
      </c>
      <c r="C809" t="s">
        <v>13666</v>
      </c>
      <c r="D809">
        <v>2</v>
      </c>
      <c r="E809" t="s">
        <v>10384</v>
      </c>
      <c r="F809">
        <v>270107</v>
      </c>
      <c r="G809" t="s">
        <v>13522</v>
      </c>
      <c r="H809">
        <v>270107002</v>
      </c>
      <c r="I809" t="s">
        <v>13526</v>
      </c>
      <c r="J809">
        <v>0</v>
      </c>
      <c r="K809">
        <v>2014</v>
      </c>
    </row>
    <row r="810" spans="1:11" x14ac:dyDescent="0.25">
      <c r="A810" s="2" t="s">
        <v>13672</v>
      </c>
      <c r="B810" s="1">
        <v>11</v>
      </c>
      <c r="C810" t="s">
        <v>13666</v>
      </c>
      <c r="D810">
        <v>2</v>
      </c>
      <c r="E810" t="s">
        <v>10384</v>
      </c>
      <c r="F810">
        <v>270107</v>
      </c>
      <c r="G810" t="s">
        <v>13522</v>
      </c>
      <c r="H810">
        <v>270107004</v>
      </c>
      <c r="I810" t="s">
        <v>13636</v>
      </c>
      <c r="J810">
        <v>1</v>
      </c>
      <c r="K810">
        <v>2014</v>
      </c>
    </row>
    <row r="811" spans="1:11" x14ac:dyDescent="0.25">
      <c r="A811" s="2" t="s">
        <v>13672</v>
      </c>
      <c r="B811" s="1">
        <v>11</v>
      </c>
      <c r="C811" t="s">
        <v>13666</v>
      </c>
      <c r="D811">
        <v>2</v>
      </c>
      <c r="E811" t="s">
        <v>10384</v>
      </c>
      <c r="F811">
        <v>270107</v>
      </c>
      <c r="G811" t="s">
        <v>13522</v>
      </c>
      <c r="H811">
        <v>270107005</v>
      </c>
      <c r="I811" t="s">
        <v>13637</v>
      </c>
      <c r="J811">
        <v>1</v>
      </c>
      <c r="K811">
        <v>2014</v>
      </c>
    </row>
    <row r="812" spans="1:11" x14ac:dyDescent="0.25">
      <c r="A812" s="2" t="s">
        <v>13673</v>
      </c>
      <c r="B812" s="1">
        <v>12</v>
      </c>
      <c r="C812" t="s">
        <v>13667</v>
      </c>
      <c r="D812">
        <v>17</v>
      </c>
      <c r="E812" t="s">
        <v>10384</v>
      </c>
      <c r="F812">
        <v>270107</v>
      </c>
      <c r="G812" t="s">
        <v>13522</v>
      </c>
      <c r="H812">
        <v>270107001</v>
      </c>
      <c r="I812" t="s">
        <v>13523</v>
      </c>
      <c r="J812">
        <v>8</v>
      </c>
      <c r="K812">
        <v>2014</v>
      </c>
    </row>
    <row r="813" spans="1:11" x14ac:dyDescent="0.25">
      <c r="A813" s="2" t="s">
        <v>13673</v>
      </c>
      <c r="B813" s="1">
        <v>12</v>
      </c>
      <c r="C813" t="s">
        <v>13667</v>
      </c>
      <c r="D813">
        <v>17</v>
      </c>
      <c r="E813" t="s">
        <v>10384</v>
      </c>
      <c r="F813">
        <v>270107</v>
      </c>
      <c r="G813" t="s">
        <v>13522</v>
      </c>
      <c r="H813">
        <v>270107002</v>
      </c>
      <c r="I813" t="s">
        <v>13526</v>
      </c>
      <c r="J813">
        <v>20</v>
      </c>
      <c r="K813">
        <v>2014</v>
      </c>
    </row>
    <row r="814" spans="1:11" x14ac:dyDescent="0.25">
      <c r="A814" s="2" t="s">
        <v>13673</v>
      </c>
      <c r="B814" s="1">
        <v>12</v>
      </c>
      <c r="C814" t="s">
        <v>13667</v>
      </c>
      <c r="D814">
        <v>17</v>
      </c>
      <c r="E814" t="s">
        <v>10384</v>
      </c>
      <c r="F814">
        <v>270107</v>
      </c>
      <c r="G814" t="s">
        <v>13522</v>
      </c>
      <c r="H814">
        <v>270107004</v>
      </c>
      <c r="I814" t="s">
        <v>13636</v>
      </c>
      <c r="J814">
        <v>19</v>
      </c>
      <c r="K814">
        <v>2014</v>
      </c>
    </row>
    <row r="815" spans="1:11" x14ac:dyDescent="0.25">
      <c r="A815" s="2" t="s">
        <v>13673</v>
      </c>
      <c r="B815" s="1">
        <v>12</v>
      </c>
      <c r="C815" t="s">
        <v>13667</v>
      </c>
      <c r="D815">
        <v>17</v>
      </c>
      <c r="E815" t="s">
        <v>10384</v>
      </c>
      <c r="F815">
        <v>270107</v>
      </c>
      <c r="G815" t="s">
        <v>13522</v>
      </c>
      <c r="H815">
        <v>270107005</v>
      </c>
      <c r="I815" t="s">
        <v>13637</v>
      </c>
      <c r="J815">
        <v>107</v>
      </c>
      <c r="K815">
        <v>2014</v>
      </c>
    </row>
    <row r="816" spans="1:11" x14ac:dyDescent="0.25">
      <c r="A816" s="2" t="s">
        <v>759</v>
      </c>
      <c r="B816" s="1">
        <v>15</v>
      </c>
      <c r="C816" t="s">
        <v>13634</v>
      </c>
      <c r="D816">
        <v>7</v>
      </c>
      <c r="E816" t="s">
        <v>13668</v>
      </c>
      <c r="F816">
        <v>270107</v>
      </c>
      <c r="G816" t="s">
        <v>13522</v>
      </c>
      <c r="H816">
        <v>270107001</v>
      </c>
      <c r="I816" t="s">
        <v>13523</v>
      </c>
      <c r="J816">
        <v>0</v>
      </c>
      <c r="K816">
        <v>2015</v>
      </c>
    </row>
    <row r="817" spans="1:11" x14ac:dyDescent="0.25">
      <c r="A817" s="2" t="s">
        <v>759</v>
      </c>
      <c r="B817" s="1">
        <v>15</v>
      </c>
      <c r="C817" t="s">
        <v>13634</v>
      </c>
      <c r="D817">
        <v>7</v>
      </c>
      <c r="E817" t="s">
        <v>13668</v>
      </c>
      <c r="F817">
        <v>270107</v>
      </c>
      <c r="G817" t="s">
        <v>13522</v>
      </c>
      <c r="H817">
        <v>270107002</v>
      </c>
      <c r="I817" t="s">
        <v>13526</v>
      </c>
      <c r="J817">
        <v>2</v>
      </c>
      <c r="K817">
        <v>2015</v>
      </c>
    </row>
    <row r="818" spans="1:11" x14ac:dyDescent="0.25">
      <c r="A818" s="2" t="s">
        <v>759</v>
      </c>
      <c r="B818" s="1">
        <v>15</v>
      </c>
      <c r="C818" t="s">
        <v>13634</v>
      </c>
      <c r="D818">
        <v>7</v>
      </c>
      <c r="E818" t="s">
        <v>13668</v>
      </c>
      <c r="F818">
        <v>270107</v>
      </c>
      <c r="G818" t="s">
        <v>13522</v>
      </c>
      <c r="H818">
        <v>270107004</v>
      </c>
      <c r="I818" t="s">
        <v>13636</v>
      </c>
      <c r="J818">
        <v>2</v>
      </c>
      <c r="K818">
        <v>2015</v>
      </c>
    </row>
    <row r="819" spans="1:11" x14ac:dyDescent="0.25">
      <c r="A819" s="2" t="s">
        <v>759</v>
      </c>
      <c r="B819" s="1">
        <v>15</v>
      </c>
      <c r="C819" t="s">
        <v>13634</v>
      </c>
      <c r="D819">
        <v>7</v>
      </c>
      <c r="E819" t="s">
        <v>13668</v>
      </c>
      <c r="F819">
        <v>270107</v>
      </c>
      <c r="G819" t="s">
        <v>13522</v>
      </c>
      <c r="H819">
        <v>270107006</v>
      </c>
      <c r="I819" t="s">
        <v>13669</v>
      </c>
      <c r="J819">
        <v>0</v>
      </c>
      <c r="K819">
        <v>2015</v>
      </c>
    </row>
    <row r="820" spans="1:11" x14ac:dyDescent="0.25">
      <c r="A820" s="2" t="s">
        <v>759</v>
      </c>
      <c r="B820" s="1">
        <v>15</v>
      </c>
      <c r="C820" t="s">
        <v>13634</v>
      </c>
      <c r="D820">
        <v>7</v>
      </c>
      <c r="E820" t="s">
        <v>13668</v>
      </c>
      <c r="F820">
        <v>270107</v>
      </c>
      <c r="G820" t="s">
        <v>13522</v>
      </c>
      <c r="H820">
        <v>270107005</v>
      </c>
      <c r="I820" t="s">
        <v>13637</v>
      </c>
      <c r="J820">
        <v>0</v>
      </c>
      <c r="K820">
        <v>2015</v>
      </c>
    </row>
    <row r="821" spans="1:11" x14ac:dyDescent="0.25">
      <c r="A821" s="2" t="s">
        <v>795</v>
      </c>
      <c r="B821" s="1">
        <v>1</v>
      </c>
      <c r="C821" t="s">
        <v>13639</v>
      </c>
      <c r="D821">
        <v>16</v>
      </c>
      <c r="E821" t="s">
        <v>13668</v>
      </c>
      <c r="F821">
        <v>270107</v>
      </c>
      <c r="G821" t="s">
        <v>13522</v>
      </c>
      <c r="H821">
        <v>270107001</v>
      </c>
      <c r="I821" t="s">
        <v>13523</v>
      </c>
      <c r="J821">
        <v>1</v>
      </c>
      <c r="K821">
        <v>2015</v>
      </c>
    </row>
    <row r="822" spans="1:11" x14ac:dyDescent="0.25">
      <c r="A822" s="2" t="s">
        <v>795</v>
      </c>
      <c r="B822" s="1">
        <v>1</v>
      </c>
      <c r="C822" t="s">
        <v>13639</v>
      </c>
      <c r="D822">
        <v>16</v>
      </c>
      <c r="E822" t="s">
        <v>13668</v>
      </c>
      <c r="F822">
        <v>270107</v>
      </c>
      <c r="G822" t="s">
        <v>13522</v>
      </c>
      <c r="H822">
        <v>270107002</v>
      </c>
      <c r="I822" t="s">
        <v>13526</v>
      </c>
      <c r="J822">
        <v>18</v>
      </c>
      <c r="K822">
        <v>2015</v>
      </c>
    </row>
    <row r="823" spans="1:11" x14ac:dyDescent="0.25">
      <c r="A823" s="2" t="s">
        <v>795</v>
      </c>
      <c r="B823" s="1">
        <v>1</v>
      </c>
      <c r="C823" t="s">
        <v>13639</v>
      </c>
      <c r="D823">
        <v>16</v>
      </c>
      <c r="E823" t="s">
        <v>13668</v>
      </c>
      <c r="F823">
        <v>270107</v>
      </c>
      <c r="G823" t="s">
        <v>13522</v>
      </c>
      <c r="H823">
        <v>270107004</v>
      </c>
      <c r="I823" t="s">
        <v>13636</v>
      </c>
      <c r="J823">
        <v>18</v>
      </c>
      <c r="K823">
        <v>2015</v>
      </c>
    </row>
    <row r="824" spans="1:11" x14ac:dyDescent="0.25">
      <c r="A824" s="2" t="s">
        <v>795</v>
      </c>
      <c r="B824" s="1">
        <v>1</v>
      </c>
      <c r="C824" t="s">
        <v>13639</v>
      </c>
      <c r="D824">
        <v>16</v>
      </c>
      <c r="E824" t="s">
        <v>13668</v>
      </c>
      <c r="F824">
        <v>270107</v>
      </c>
      <c r="G824" t="s">
        <v>13522</v>
      </c>
      <c r="H824">
        <v>270107006</v>
      </c>
      <c r="I824" t="s">
        <v>13669</v>
      </c>
      <c r="J824">
        <v>48</v>
      </c>
      <c r="K824">
        <v>2015</v>
      </c>
    </row>
    <row r="825" spans="1:11" x14ac:dyDescent="0.25">
      <c r="A825" s="2" t="s">
        <v>795</v>
      </c>
      <c r="B825" s="1">
        <v>1</v>
      </c>
      <c r="C825" t="s">
        <v>13639</v>
      </c>
      <c r="D825">
        <v>16</v>
      </c>
      <c r="E825" t="s">
        <v>13668</v>
      </c>
      <c r="F825">
        <v>270107</v>
      </c>
      <c r="G825" t="s">
        <v>13522</v>
      </c>
      <c r="H825">
        <v>270107005</v>
      </c>
      <c r="I825" t="s">
        <v>13637</v>
      </c>
      <c r="J825">
        <v>80</v>
      </c>
      <c r="K825">
        <v>2015</v>
      </c>
    </row>
    <row r="826" spans="1:11" x14ac:dyDescent="0.25">
      <c r="A826" s="2" t="s">
        <v>756</v>
      </c>
      <c r="B826" s="1">
        <v>2</v>
      </c>
      <c r="C826" t="s">
        <v>13640</v>
      </c>
      <c r="D826">
        <v>3</v>
      </c>
      <c r="E826" t="s">
        <v>13668</v>
      </c>
      <c r="F826">
        <v>270107</v>
      </c>
      <c r="G826" t="s">
        <v>13522</v>
      </c>
      <c r="H826">
        <v>270107001</v>
      </c>
      <c r="I826" t="s">
        <v>13523</v>
      </c>
      <c r="J826">
        <v>0</v>
      </c>
      <c r="K826">
        <v>2015</v>
      </c>
    </row>
    <row r="827" spans="1:11" x14ac:dyDescent="0.25">
      <c r="A827" s="2" t="s">
        <v>756</v>
      </c>
      <c r="B827" s="1">
        <v>2</v>
      </c>
      <c r="C827" t="s">
        <v>13640</v>
      </c>
      <c r="D827">
        <v>3</v>
      </c>
      <c r="E827" t="s">
        <v>13668</v>
      </c>
      <c r="F827">
        <v>270107</v>
      </c>
      <c r="G827" t="s">
        <v>13522</v>
      </c>
      <c r="H827">
        <v>270107002</v>
      </c>
      <c r="I827" t="s">
        <v>13526</v>
      </c>
      <c r="J827">
        <v>1</v>
      </c>
      <c r="K827">
        <v>2015</v>
      </c>
    </row>
    <row r="828" spans="1:11" x14ac:dyDescent="0.25">
      <c r="A828" s="2" t="s">
        <v>756</v>
      </c>
      <c r="B828" s="1">
        <v>2</v>
      </c>
      <c r="C828" t="s">
        <v>13640</v>
      </c>
      <c r="D828">
        <v>3</v>
      </c>
      <c r="E828" t="s">
        <v>13668</v>
      </c>
      <c r="F828">
        <v>270107</v>
      </c>
      <c r="G828" t="s">
        <v>13522</v>
      </c>
      <c r="H828">
        <v>270107004</v>
      </c>
      <c r="I828" t="s">
        <v>13636</v>
      </c>
      <c r="J828">
        <v>0</v>
      </c>
      <c r="K828">
        <v>2015</v>
      </c>
    </row>
    <row r="829" spans="1:11" x14ac:dyDescent="0.25">
      <c r="A829" s="2" t="s">
        <v>756</v>
      </c>
      <c r="B829" s="1">
        <v>2</v>
      </c>
      <c r="C829" t="s">
        <v>13640</v>
      </c>
      <c r="D829">
        <v>3</v>
      </c>
      <c r="E829" t="s">
        <v>13668</v>
      </c>
      <c r="F829">
        <v>270107</v>
      </c>
      <c r="G829" t="s">
        <v>13522</v>
      </c>
      <c r="H829">
        <v>270107006</v>
      </c>
      <c r="I829" t="s">
        <v>13669</v>
      </c>
      <c r="J829">
        <v>515</v>
      </c>
      <c r="K829">
        <v>2015</v>
      </c>
    </row>
    <row r="830" spans="1:11" x14ac:dyDescent="0.25">
      <c r="A830" s="2" t="s">
        <v>756</v>
      </c>
      <c r="B830" s="1">
        <v>2</v>
      </c>
      <c r="C830" t="s">
        <v>13640</v>
      </c>
      <c r="D830">
        <v>3</v>
      </c>
      <c r="E830" t="s">
        <v>13668</v>
      </c>
      <c r="F830">
        <v>270107</v>
      </c>
      <c r="G830" t="s">
        <v>13522</v>
      </c>
      <c r="H830">
        <v>270107005</v>
      </c>
      <c r="I830" t="s">
        <v>13637</v>
      </c>
      <c r="J830">
        <v>376</v>
      </c>
      <c r="K830">
        <v>2015</v>
      </c>
    </row>
    <row r="831" spans="1:11" x14ac:dyDescent="0.25">
      <c r="A831" s="2" t="s">
        <v>765</v>
      </c>
      <c r="B831" s="1">
        <v>3</v>
      </c>
      <c r="C831" t="s">
        <v>13641</v>
      </c>
      <c r="D831">
        <v>8</v>
      </c>
      <c r="E831" t="s">
        <v>13668</v>
      </c>
      <c r="F831">
        <v>270107</v>
      </c>
      <c r="G831" t="s">
        <v>13522</v>
      </c>
      <c r="H831">
        <v>270107001</v>
      </c>
      <c r="I831" t="s">
        <v>13523</v>
      </c>
      <c r="J831">
        <v>0</v>
      </c>
      <c r="K831">
        <v>2015</v>
      </c>
    </row>
    <row r="832" spans="1:11" x14ac:dyDescent="0.25">
      <c r="A832" s="2" t="s">
        <v>765</v>
      </c>
      <c r="B832" s="1">
        <v>3</v>
      </c>
      <c r="C832" t="s">
        <v>13641</v>
      </c>
      <c r="D832">
        <v>8</v>
      </c>
      <c r="E832" t="s">
        <v>13668</v>
      </c>
      <c r="F832">
        <v>270107</v>
      </c>
      <c r="G832" t="s">
        <v>13522</v>
      </c>
      <c r="H832">
        <v>270107002</v>
      </c>
      <c r="I832" t="s">
        <v>13526</v>
      </c>
      <c r="J832">
        <v>0</v>
      </c>
      <c r="K832">
        <v>2015</v>
      </c>
    </row>
    <row r="833" spans="1:11" x14ac:dyDescent="0.25">
      <c r="A833" s="2" t="s">
        <v>765</v>
      </c>
      <c r="B833" s="1">
        <v>3</v>
      </c>
      <c r="C833" t="s">
        <v>13641</v>
      </c>
      <c r="D833">
        <v>8</v>
      </c>
      <c r="E833" t="s">
        <v>13668</v>
      </c>
      <c r="F833">
        <v>270107</v>
      </c>
      <c r="G833" t="s">
        <v>13522</v>
      </c>
      <c r="H833">
        <v>270107004</v>
      </c>
      <c r="I833" t="s">
        <v>13636</v>
      </c>
      <c r="J833">
        <v>1</v>
      </c>
      <c r="K833">
        <v>2015</v>
      </c>
    </row>
    <row r="834" spans="1:11" x14ac:dyDescent="0.25">
      <c r="A834" s="2" t="s">
        <v>765</v>
      </c>
      <c r="B834" s="1">
        <v>3</v>
      </c>
      <c r="C834" t="s">
        <v>13641</v>
      </c>
      <c r="D834">
        <v>8</v>
      </c>
      <c r="E834" t="s">
        <v>13668</v>
      </c>
      <c r="F834">
        <v>270107</v>
      </c>
      <c r="G834" t="s">
        <v>13522</v>
      </c>
      <c r="H834">
        <v>270107006</v>
      </c>
      <c r="I834" t="s">
        <v>13669</v>
      </c>
      <c r="J834">
        <v>30</v>
      </c>
      <c r="K834">
        <v>2015</v>
      </c>
    </row>
    <row r="835" spans="1:11" x14ac:dyDescent="0.25">
      <c r="A835" s="2" t="s">
        <v>765</v>
      </c>
      <c r="B835" s="1">
        <v>3</v>
      </c>
      <c r="C835" t="s">
        <v>13641</v>
      </c>
      <c r="D835">
        <v>8</v>
      </c>
      <c r="E835" t="s">
        <v>13668</v>
      </c>
      <c r="F835">
        <v>270107</v>
      </c>
      <c r="G835" t="s">
        <v>13522</v>
      </c>
      <c r="H835">
        <v>270107005</v>
      </c>
      <c r="I835" t="s">
        <v>13637</v>
      </c>
      <c r="J835">
        <v>174</v>
      </c>
      <c r="K835">
        <v>2015</v>
      </c>
    </row>
    <row r="836" spans="1:11" x14ac:dyDescent="0.25">
      <c r="A836" s="2" t="s">
        <v>771</v>
      </c>
      <c r="B836" s="1">
        <v>4</v>
      </c>
      <c r="C836" t="s">
        <v>13642</v>
      </c>
      <c r="D836">
        <v>12</v>
      </c>
      <c r="E836" t="s">
        <v>13668</v>
      </c>
      <c r="F836">
        <v>270107</v>
      </c>
      <c r="G836" t="s">
        <v>13522</v>
      </c>
      <c r="H836">
        <v>270107001</v>
      </c>
      <c r="I836" t="s">
        <v>13523</v>
      </c>
      <c r="J836">
        <v>0</v>
      </c>
      <c r="K836">
        <v>2015</v>
      </c>
    </row>
    <row r="837" spans="1:11" x14ac:dyDescent="0.25">
      <c r="A837" s="2" t="s">
        <v>771</v>
      </c>
      <c r="B837" s="1">
        <v>4</v>
      </c>
      <c r="C837" t="s">
        <v>13642</v>
      </c>
      <c r="D837">
        <v>12</v>
      </c>
      <c r="E837" t="s">
        <v>13668</v>
      </c>
      <c r="F837">
        <v>270107</v>
      </c>
      <c r="G837" t="s">
        <v>13522</v>
      </c>
      <c r="H837">
        <v>270107002</v>
      </c>
      <c r="I837" t="s">
        <v>13526</v>
      </c>
      <c r="J837">
        <v>0</v>
      </c>
      <c r="K837">
        <v>2015</v>
      </c>
    </row>
    <row r="838" spans="1:11" x14ac:dyDescent="0.25">
      <c r="A838" s="2" t="s">
        <v>771</v>
      </c>
      <c r="B838" s="1">
        <v>4</v>
      </c>
      <c r="C838" t="s">
        <v>13642</v>
      </c>
      <c r="D838">
        <v>12</v>
      </c>
      <c r="E838" t="s">
        <v>13668</v>
      </c>
      <c r="F838">
        <v>270107</v>
      </c>
      <c r="G838" t="s">
        <v>13522</v>
      </c>
      <c r="H838">
        <v>270107004</v>
      </c>
      <c r="I838" t="s">
        <v>13636</v>
      </c>
      <c r="J838">
        <v>4</v>
      </c>
      <c r="K838">
        <v>2015</v>
      </c>
    </row>
    <row r="839" spans="1:11" x14ac:dyDescent="0.25">
      <c r="A839" s="2" t="s">
        <v>771</v>
      </c>
      <c r="B839" s="1">
        <v>4</v>
      </c>
      <c r="C839" t="s">
        <v>13642</v>
      </c>
      <c r="D839">
        <v>12</v>
      </c>
      <c r="E839" t="s">
        <v>13668</v>
      </c>
      <c r="F839">
        <v>270107</v>
      </c>
      <c r="G839" t="s">
        <v>13522</v>
      </c>
      <c r="H839">
        <v>270107006</v>
      </c>
      <c r="I839" t="s">
        <v>13669</v>
      </c>
      <c r="J839">
        <v>97</v>
      </c>
      <c r="K839">
        <v>2015</v>
      </c>
    </row>
    <row r="840" spans="1:11" x14ac:dyDescent="0.25">
      <c r="A840" s="2" t="s">
        <v>771</v>
      </c>
      <c r="B840" s="1">
        <v>4</v>
      </c>
      <c r="C840" t="s">
        <v>13642</v>
      </c>
      <c r="D840">
        <v>12</v>
      </c>
      <c r="E840" t="s">
        <v>13668</v>
      </c>
      <c r="F840">
        <v>270107</v>
      </c>
      <c r="G840" t="s">
        <v>13522</v>
      </c>
      <c r="H840">
        <v>270107005</v>
      </c>
      <c r="I840" t="s">
        <v>13637</v>
      </c>
      <c r="J840">
        <v>170</v>
      </c>
      <c r="K840">
        <v>2015</v>
      </c>
    </row>
    <row r="841" spans="1:11" x14ac:dyDescent="0.25">
      <c r="A841" s="2" t="s">
        <v>798</v>
      </c>
      <c r="B841" s="1">
        <v>5</v>
      </c>
      <c r="C841" t="s">
        <v>13643</v>
      </c>
      <c r="D841">
        <v>28</v>
      </c>
      <c r="E841" t="s">
        <v>13668</v>
      </c>
      <c r="F841">
        <v>270107</v>
      </c>
      <c r="G841" t="s">
        <v>13522</v>
      </c>
      <c r="H841">
        <v>270107001</v>
      </c>
      <c r="I841" t="s">
        <v>13523</v>
      </c>
      <c r="J841">
        <v>0</v>
      </c>
      <c r="K841">
        <v>2015</v>
      </c>
    </row>
    <row r="842" spans="1:11" x14ac:dyDescent="0.25">
      <c r="A842" s="2" t="s">
        <v>798</v>
      </c>
      <c r="B842" s="1">
        <v>5</v>
      </c>
      <c r="C842" t="s">
        <v>13643</v>
      </c>
      <c r="D842">
        <v>28</v>
      </c>
      <c r="E842" t="s">
        <v>13668</v>
      </c>
      <c r="F842">
        <v>270107</v>
      </c>
      <c r="G842" t="s">
        <v>13522</v>
      </c>
      <c r="H842">
        <v>270107002</v>
      </c>
      <c r="I842" t="s">
        <v>13526</v>
      </c>
      <c r="J842">
        <v>1</v>
      </c>
      <c r="K842">
        <v>2015</v>
      </c>
    </row>
    <row r="843" spans="1:11" x14ac:dyDescent="0.25">
      <c r="A843" s="2" t="s">
        <v>798</v>
      </c>
      <c r="B843" s="1">
        <v>5</v>
      </c>
      <c r="C843" t="s">
        <v>13643</v>
      </c>
      <c r="D843">
        <v>28</v>
      </c>
      <c r="E843" t="s">
        <v>13668</v>
      </c>
      <c r="F843">
        <v>270107</v>
      </c>
      <c r="G843" t="s">
        <v>13522</v>
      </c>
      <c r="H843">
        <v>270107004</v>
      </c>
      <c r="I843" t="s">
        <v>13636</v>
      </c>
      <c r="J843">
        <v>0</v>
      </c>
      <c r="K843">
        <v>2015</v>
      </c>
    </row>
    <row r="844" spans="1:11" x14ac:dyDescent="0.25">
      <c r="A844" s="2" t="s">
        <v>798</v>
      </c>
      <c r="B844" s="1">
        <v>5</v>
      </c>
      <c r="C844" t="s">
        <v>13643</v>
      </c>
      <c r="D844">
        <v>28</v>
      </c>
      <c r="E844" t="s">
        <v>13668</v>
      </c>
      <c r="F844">
        <v>270107</v>
      </c>
      <c r="G844" t="s">
        <v>13522</v>
      </c>
      <c r="H844">
        <v>270107006</v>
      </c>
      <c r="I844" t="s">
        <v>13669</v>
      </c>
      <c r="J844">
        <v>65</v>
      </c>
      <c r="K844">
        <v>2015</v>
      </c>
    </row>
    <row r="845" spans="1:11" x14ac:dyDescent="0.25">
      <c r="A845" s="2" t="s">
        <v>798</v>
      </c>
      <c r="B845" s="1">
        <v>5</v>
      </c>
      <c r="C845" t="s">
        <v>13643</v>
      </c>
      <c r="D845">
        <v>28</v>
      </c>
      <c r="E845" t="s">
        <v>13668</v>
      </c>
      <c r="F845">
        <v>270107</v>
      </c>
      <c r="G845" t="s">
        <v>13522</v>
      </c>
      <c r="H845">
        <v>270107005</v>
      </c>
      <c r="I845" t="s">
        <v>13637</v>
      </c>
      <c r="J845">
        <v>130</v>
      </c>
      <c r="K845">
        <v>2015</v>
      </c>
    </row>
    <row r="846" spans="1:11" x14ac:dyDescent="0.25">
      <c r="A846" s="2" t="s">
        <v>798</v>
      </c>
      <c r="B846" s="1">
        <v>5</v>
      </c>
      <c r="C846" t="s">
        <v>13644</v>
      </c>
      <c r="D846">
        <v>29</v>
      </c>
      <c r="E846" t="s">
        <v>13668</v>
      </c>
      <c r="F846">
        <v>270107</v>
      </c>
      <c r="G846" t="s">
        <v>13522</v>
      </c>
      <c r="H846">
        <v>270107001</v>
      </c>
      <c r="I846" t="s">
        <v>13523</v>
      </c>
      <c r="J846">
        <v>2</v>
      </c>
      <c r="K846">
        <v>2015</v>
      </c>
    </row>
    <row r="847" spans="1:11" x14ac:dyDescent="0.25">
      <c r="A847" s="2" t="s">
        <v>798</v>
      </c>
      <c r="B847" s="1">
        <v>5</v>
      </c>
      <c r="C847" t="s">
        <v>13644</v>
      </c>
      <c r="D847">
        <v>29</v>
      </c>
      <c r="E847" t="s">
        <v>13668</v>
      </c>
      <c r="F847">
        <v>270107</v>
      </c>
      <c r="G847" t="s">
        <v>13522</v>
      </c>
      <c r="H847">
        <v>270107002</v>
      </c>
      <c r="I847" t="s">
        <v>13526</v>
      </c>
      <c r="J847">
        <v>2</v>
      </c>
      <c r="K847">
        <v>2015</v>
      </c>
    </row>
    <row r="848" spans="1:11" x14ac:dyDescent="0.25">
      <c r="A848" s="2" t="s">
        <v>798</v>
      </c>
      <c r="B848" s="1">
        <v>5</v>
      </c>
      <c r="C848" t="s">
        <v>13644</v>
      </c>
      <c r="D848">
        <v>29</v>
      </c>
      <c r="E848" t="s">
        <v>13668</v>
      </c>
      <c r="F848">
        <v>270107</v>
      </c>
      <c r="G848" t="s">
        <v>13522</v>
      </c>
      <c r="H848">
        <v>270107004</v>
      </c>
      <c r="I848" t="s">
        <v>13636</v>
      </c>
      <c r="J848">
        <v>10</v>
      </c>
      <c r="K848">
        <v>2015</v>
      </c>
    </row>
    <row r="849" spans="1:11" x14ac:dyDescent="0.25">
      <c r="A849" s="2" t="s">
        <v>798</v>
      </c>
      <c r="B849" s="1">
        <v>5</v>
      </c>
      <c r="C849" t="s">
        <v>13644</v>
      </c>
      <c r="D849">
        <v>29</v>
      </c>
      <c r="E849" t="s">
        <v>13668</v>
      </c>
      <c r="F849">
        <v>270107</v>
      </c>
      <c r="G849" t="s">
        <v>13522</v>
      </c>
      <c r="H849">
        <v>270107006</v>
      </c>
      <c r="I849" t="s">
        <v>13669</v>
      </c>
      <c r="J849">
        <v>12</v>
      </c>
      <c r="K849">
        <v>2015</v>
      </c>
    </row>
    <row r="850" spans="1:11" x14ac:dyDescent="0.25">
      <c r="A850" s="2" t="s">
        <v>798</v>
      </c>
      <c r="B850" s="1">
        <v>5</v>
      </c>
      <c r="C850" t="s">
        <v>13644</v>
      </c>
      <c r="D850">
        <v>29</v>
      </c>
      <c r="E850" t="s">
        <v>13668</v>
      </c>
      <c r="F850">
        <v>270107</v>
      </c>
      <c r="G850" t="s">
        <v>13522</v>
      </c>
      <c r="H850">
        <v>270107005</v>
      </c>
      <c r="I850" t="s">
        <v>13637</v>
      </c>
      <c r="J850">
        <v>1312</v>
      </c>
      <c r="K850">
        <v>2015</v>
      </c>
    </row>
    <row r="851" spans="1:11" x14ac:dyDescent="0.25">
      <c r="A851" s="2" t="s">
        <v>798</v>
      </c>
      <c r="B851" s="1">
        <v>5</v>
      </c>
      <c r="C851" t="s">
        <v>13645</v>
      </c>
      <c r="D851">
        <v>1</v>
      </c>
      <c r="E851" t="s">
        <v>13668</v>
      </c>
      <c r="F851">
        <v>270107</v>
      </c>
      <c r="G851" t="s">
        <v>13522</v>
      </c>
      <c r="H851">
        <v>270107001</v>
      </c>
      <c r="I851" t="s">
        <v>13523</v>
      </c>
      <c r="J851">
        <v>0</v>
      </c>
      <c r="K851">
        <v>2015</v>
      </c>
    </row>
    <row r="852" spans="1:11" x14ac:dyDescent="0.25">
      <c r="A852" s="2" t="s">
        <v>798</v>
      </c>
      <c r="B852" s="1">
        <v>5</v>
      </c>
      <c r="C852" t="s">
        <v>13645</v>
      </c>
      <c r="D852">
        <v>1</v>
      </c>
      <c r="E852" t="s">
        <v>13668</v>
      </c>
      <c r="F852">
        <v>270107</v>
      </c>
      <c r="G852" t="s">
        <v>13522</v>
      </c>
      <c r="H852">
        <v>270107002</v>
      </c>
      <c r="I852" t="s">
        <v>13526</v>
      </c>
      <c r="J852">
        <v>4</v>
      </c>
      <c r="K852">
        <v>2015</v>
      </c>
    </row>
    <row r="853" spans="1:11" x14ac:dyDescent="0.25">
      <c r="A853" s="2" t="s">
        <v>798</v>
      </c>
      <c r="B853" s="1">
        <v>5</v>
      </c>
      <c r="C853" t="s">
        <v>13645</v>
      </c>
      <c r="D853">
        <v>1</v>
      </c>
      <c r="E853" t="s">
        <v>13668</v>
      </c>
      <c r="F853">
        <v>270107</v>
      </c>
      <c r="G853" t="s">
        <v>13522</v>
      </c>
      <c r="H853">
        <v>270107004</v>
      </c>
      <c r="I853" t="s">
        <v>13636</v>
      </c>
      <c r="J853">
        <v>1</v>
      </c>
      <c r="K853">
        <v>2015</v>
      </c>
    </row>
    <row r="854" spans="1:11" x14ac:dyDescent="0.25">
      <c r="A854" s="2" t="s">
        <v>798</v>
      </c>
      <c r="B854" s="1">
        <v>5</v>
      </c>
      <c r="C854" t="s">
        <v>13645</v>
      </c>
      <c r="D854">
        <v>1</v>
      </c>
      <c r="E854" t="s">
        <v>13668</v>
      </c>
      <c r="F854">
        <v>270107</v>
      </c>
      <c r="G854" t="s">
        <v>13522</v>
      </c>
      <c r="H854">
        <v>270107006</v>
      </c>
      <c r="I854" t="s">
        <v>13669</v>
      </c>
      <c r="J854">
        <v>26</v>
      </c>
      <c r="K854">
        <v>2015</v>
      </c>
    </row>
    <row r="855" spans="1:11" x14ac:dyDescent="0.25">
      <c r="A855" s="2" t="s">
        <v>798</v>
      </c>
      <c r="B855" s="1">
        <v>5</v>
      </c>
      <c r="C855" t="s">
        <v>13645</v>
      </c>
      <c r="D855">
        <v>1</v>
      </c>
      <c r="E855" t="s">
        <v>13668</v>
      </c>
      <c r="F855">
        <v>270107</v>
      </c>
      <c r="G855" t="s">
        <v>13522</v>
      </c>
      <c r="H855">
        <v>270107005</v>
      </c>
      <c r="I855" t="s">
        <v>13637</v>
      </c>
      <c r="J855">
        <v>176</v>
      </c>
      <c r="K855">
        <v>2015</v>
      </c>
    </row>
    <row r="856" spans="1:11" x14ac:dyDescent="0.25">
      <c r="A856" s="2" t="s">
        <v>13646</v>
      </c>
      <c r="B856" s="1">
        <v>13</v>
      </c>
      <c r="C856" t="s">
        <v>13647</v>
      </c>
      <c r="D856">
        <v>19</v>
      </c>
      <c r="E856" t="s">
        <v>13668</v>
      </c>
      <c r="F856">
        <v>270107</v>
      </c>
      <c r="G856" t="s">
        <v>13522</v>
      </c>
      <c r="H856">
        <v>270107001</v>
      </c>
      <c r="I856" t="s">
        <v>13523</v>
      </c>
      <c r="J856">
        <v>0</v>
      </c>
      <c r="K856">
        <v>2015</v>
      </c>
    </row>
    <row r="857" spans="1:11" x14ac:dyDescent="0.25">
      <c r="A857" s="2" t="s">
        <v>13646</v>
      </c>
      <c r="B857" s="1">
        <v>13</v>
      </c>
      <c r="C857" t="s">
        <v>13647</v>
      </c>
      <c r="D857">
        <v>19</v>
      </c>
      <c r="E857" t="s">
        <v>13668</v>
      </c>
      <c r="F857">
        <v>270107</v>
      </c>
      <c r="G857" t="s">
        <v>13522</v>
      </c>
      <c r="H857">
        <v>270107002</v>
      </c>
      <c r="I857" t="s">
        <v>13526</v>
      </c>
      <c r="J857">
        <v>0</v>
      </c>
      <c r="K857">
        <v>2015</v>
      </c>
    </row>
    <row r="858" spans="1:11" x14ac:dyDescent="0.25">
      <c r="A858" s="2" t="s">
        <v>13646</v>
      </c>
      <c r="B858" s="1">
        <v>13</v>
      </c>
      <c r="C858" t="s">
        <v>13647</v>
      </c>
      <c r="D858">
        <v>19</v>
      </c>
      <c r="E858" t="s">
        <v>13668</v>
      </c>
      <c r="F858">
        <v>270107</v>
      </c>
      <c r="G858" t="s">
        <v>13522</v>
      </c>
      <c r="H858">
        <v>270107004</v>
      </c>
      <c r="I858" t="s">
        <v>13636</v>
      </c>
      <c r="J858">
        <v>8</v>
      </c>
      <c r="K858">
        <v>2015</v>
      </c>
    </row>
    <row r="859" spans="1:11" x14ac:dyDescent="0.25">
      <c r="A859" s="2" t="s">
        <v>13646</v>
      </c>
      <c r="B859" s="1">
        <v>13</v>
      </c>
      <c r="C859" t="s">
        <v>13647</v>
      </c>
      <c r="D859">
        <v>19</v>
      </c>
      <c r="E859" t="s">
        <v>13668</v>
      </c>
      <c r="F859">
        <v>270107</v>
      </c>
      <c r="G859" t="s">
        <v>13522</v>
      </c>
      <c r="H859">
        <v>270107006</v>
      </c>
      <c r="I859" t="s">
        <v>13669</v>
      </c>
      <c r="J859">
        <v>65</v>
      </c>
      <c r="K859">
        <v>2015</v>
      </c>
    </row>
    <row r="860" spans="1:11" x14ac:dyDescent="0.25">
      <c r="A860" s="2" t="s">
        <v>13646</v>
      </c>
      <c r="B860" s="1">
        <v>13</v>
      </c>
      <c r="C860" t="s">
        <v>13647</v>
      </c>
      <c r="D860">
        <v>19</v>
      </c>
      <c r="E860" t="s">
        <v>13668</v>
      </c>
      <c r="F860">
        <v>270107</v>
      </c>
      <c r="G860" t="s">
        <v>13522</v>
      </c>
      <c r="H860">
        <v>270107005</v>
      </c>
      <c r="I860" t="s">
        <v>13637</v>
      </c>
      <c r="J860">
        <v>4536</v>
      </c>
      <c r="K860">
        <v>2015</v>
      </c>
    </row>
    <row r="861" spans="1:11" x14ac:dyDescent="0.25">
      <c r="A861" s="2" t="s">
        <v>13646</v>
      </c>
      <c r="B861" s="1">
        <v>13</v>
      </c>
      <c r="C861" t="s">
        <v>13648</v>
      </c>
      <c r="D861">
        <v>20</v>
      </c>
      <c r="E861" t="s">
        <v>13668</v>
      </c>
      <c r="F861">
        <v>270107</v>
      </c>
      <c r="G861" t="s">
        <v>13522</v>
      </c>
      <c r="H861">
        <v>270107001</v>
      </c>
      <c r="I861" t="s">
        <v>13523</v>
      </c>
      <c r="J861">
        <v>0</v>
      </c>
      <c r="K861">
        <v>2015</v>
      </c>
    </row>
    <row r="862" spans="1:11" x14ac:dyDescent="0.25">
      <c r="A862" s="2" t="s">
        <v>13646</v>
      </c>
      <c r="B862" s="1">
        <v>13</v>
      </c>
      <c r="C862" t="s">
        <v>13648</v>
      </c>
      <c r="D862">
        <v>20</v>
      </c>
      <c r="E862" t="s">
        <v>13668</v>
      </c>
      <c r="F862">
        <v>270107</v>
      </c>
      <c r="G862" t="s">
        <v>13522</v>
      </c>
      <c r="H862">
        <v>270107002</v>
      </c>
      <c r="I862" t="s">
        <v>13526</v>
      </c>
      <c r="J862">
        <v>1</v>
      </c>
      <c r="K862">
        <v>2015</v>
      </c>
    </row>
    <row r="863" spans="1:11" x14ac:dyDescent="0.25">
      <c r="A863" s="2" t="s">
        <v>13646</v>
      </c>
      <c r="B863" s="1">
        <v>13</v>
      </c>
      <c r="C863" t="s">
        <v>13648</v>
      </c>
      <c r="D863">
        <v>20</v>
      </c>
      <c r="E863" t="s">
        <v>13668</v>
      </c>
      <c r="F863">
        <v>270107</v>
      </c>
      <c r="G863" t="s">
        <v>13522</v>
      </c>
      <c r="H863">
        <v>270107004</v>
      </c>
      <c r="I863" t="s">
        <v>13636</v>
      </c>
      <c r="J863">
        <v>6</v>
      </c>
      <c r="K863">
        <v>2015</v>
      </c>
    </row>
    <row r="864" spans="1:11" x14ac:dyDescent="0.25">
      <c r="A864" s="2" t="s">
        <v>13646</v>
      </c>
      <c r="B864" s="1">
        <v>13</v>
      </c>
      <c r="C864" t="s">
        <v>13648</v>
      </c>
      <c r="D864">
        <v>20</v>
      </c>
      <c r="E864" t="s">
        <v>13668</v>
      </c>
      <c r="F864">
        <v>270107</v>
      </c>
      <c r="G864" t="s">
        <v>13522</v>
      </c>
      <c r="H864">
        <v>270107006</v>
      </c>
      <c r="I864" t="s">
        <v>13669</v>
      </c>
      <c r="J864">
        <v>382</v>
      </c>
      <c r="K864">
        <v>2015</v>
      </c>
    </row>
    <row r="865" spans="1:11" x14ac:dyDescent="0.25">
      <c r="A865" s="2" t="s">
        <v>13646</v>
      </c>
      <c r="B865" s="1">
        <v>13</v>
      </c>
      <c r="C865" t="s">
        <v>13648</v>
      </c>
      <c r="D865">
        <v>20</v>
      </c>
      <c r="E865" t="s">
        <v>13668</v>
      </c>
      <c r="F865">
        <v>270107</v>
      </c>
      <c r="G865" t="s">
        <v>13522</v>
      </c>
      <c r="H865">
        <v>270107005</v>
      </c>
      <c r="I865" t="s">
        <v>13637</v>
      </c>
      <c r="J865">
        <v>1449</v>
      </c>
      <c r="K865">
        <v>2015</v>
      </c>
    </row>
    <row r="866" spans="1:11" x14ac:dyDescent="0.25">
      <c r="A866" s="2" t="s">
        <v>13646</v>
      </c>
      <c r="B866" s="1">
        <v>13</v>
      </c>
      <c r="C866" t="s">
        <v>13649</v>
      </c>
      <c r="D866">
        <v>18</v>
      </c>
      <c r="E866" t="s">
        <v>13668</v>
      </c>
      <c r="F866">
        <v>270107</v>
      </c>
      <c r="G866" t="s">
        <v>13522</v>
      </c>
      <c r="H866">
        <v>270107001</v>
      </c>
      <c r="I866" t="s">
        <v>13523</v>
      </c>
      <c r="J866">
        <v>0</v>
      </c>
      <c r="K866">
        <v>2015</v>
      </c>
    </row>
    <row r="867" spans="1:11" x14ac:dyDescent="0.25">
      <c r="A867" s="2" t="s">
        <v>13646</v>
      </c>
      <c r="B867" s="1">
        <v>13</v>
      </c>
      <c r="C867" t="s">
        <v>13649</v>
      </c>
      <c r="D867">
        <v>18</v>
      </c>
      <c r="E867" t="s">
        <v>13668</v>
      </c>
      <c r="F867">
        <v>270107</v>
      </c>
      <c r="G867" t="s">
        <v>13522</v>
      </c>
      <c r="H867">
        <v>270107002</v>
      </c>
      <c r="I867" t="s">
        <v>13526</v>
      </c>
      <c r="J867">
        <v>1</v>
      </c>
      <c r="K867">
        <v>2015</v>
      </c>
    </row>
    <row r="868" spans="1:11" x14ac:dyDescent="0.25">
      <c r="A868" s="2" t="s">
        <v>13646</v>
      </c>
      <c r="B868" s="1">
        <v>13</v>
      </c>
      <c r="C868" t="s">
        <v>13649</v>
      </c>
      <c r="D868">
        <v>18</v>
      </c>
      <c r="E868" t="s">
        <v>13668</v>
      </c>
      <c r="F868">
        <v>270107</v>
      </c>
      <c r="G868" t="s">
        <v>13522</v>
      </c>
      <c r="H868">
        <v>270107004</v>
      </c>
      <c r="I868" t="s">
        <v>13636</v>
      </c>
      <c r="J868">
        <v>2</v>
      </c>
      <c r="K868">
        <v>2015</v>
      </c>
    </row>
    <row r="869" spans="1:11" x14ac:dyDescent="0.25">
      <c r="A869" s="2" t="s">
        <v>13646</v>
      </c>
      <c r="B869" s="1">
        <v>13</v>
      </c>
      <c r="C869" t="s">
        <v>13649</v>
      </c>
      <c r="D869">
        <v>18</v>
      </c>
      <c r="E869" t="s">
        <v>13668</v>
      </c>
      <c r="F869">
        <v>270107</v>
      </c>
      <c r="G869" t="s">
        <v>13522</v>
      </c>
      <c r="H869">
        <v>270107006</v>
      </c>
      <c r="I869" t="s">
        <v>13669</v>
      </c>
      <c r="J869">
        <v>10</v>
      </c>
      <c r="K869">
        <v>2015</v>
      </c>
    </row>
    <row r="870" spans="1:11" x14ac:dyDescent="0.25">
      <c r="A870" s="2" t="s">
        <v>13646</v>
      </c>
      <c r="B870" s="1">
        <v>13</v>
      </c>
      <c r="C870" t="s">
        <v>13649</v>
      </c>
      <c r="D870">
        <v>18</v>
      </c>
      <c r="E870" t="s">
        <v>13668</v>
      </c>
      <c r="F870">
        <v>270107</v>
      </c>
      <c r="G870" t="s">
        <v>13522</v>
      </c>
      <c r="H870">
        <v>270107005</v>
      </c>
      <c r="I870" t="s">
        <v>13637</v>
      </c>
      <c r="J870">
        <v>1</v>
      </c>
      <c r="K870">
        <v>2015</v>
      </c>
    </row>
    <row r="871" spans="1:11" x14ac:dyDescent="0.25">
      <c r="A871" s="2" t="s">
        <v>13646</v>
      </c>
      <c r="B871" s="1">
        <v>13</v>
      </c>
      <c r="C871" t="s">
        <v>13650</v>
      </c>
      <c r="D871">
        <v>21</v>
      </c>
      <c r="E871" t="s">
        <v>13668</v>
      </c>
      <c r="F871">
        <v>270107</v>
      </c>
      <c r="G871" t="s">
        <v>13522</v>
      </c>
      <c r="H871">
        <v>270107001</v>
      </c>
      <c r="I871" t="s">
        <v>13523</v>
      </c>
      <c r="J871">
        <v>0</v>
      </c>
      <c r="K871">
        <v>2015</v>
      </c>
    </row>
    <row r="872" spans="1:11" x14ac:dyDescent="0.25">
      <c r="A872" s="2" t="s">
        <v>13646</v>
      </c>
      <c r="B872" s="1">
        <v>13</v>
      </c>
      <c r="C872" t="s">
        <v>13650</v>
      </c>
      <c r="D872">
        <v>21</v>
      </c>
      <c r="E872" t="s">
        <v>13668</v>
      </c>
      <c r="F872">
        <v>270107</v>
      </c>
      <c r="G872" t="s">
        <v>13522</v>
      </c>
      <c r="H872">
        <v>270107002</v>
      </c>
      <c r="I872" t="s">
        <v>13526</v>
      </c>
      <c r="J872">
        <v>0</v>
      </c>
      <c r="K872">
        <v>2015</v>
      </c>
    </row>
    <row r="873" spans="1:11" x14ac:dyDescent="0.25">
      <c r="A873" s="2" t="s">
        <v>13646</v>
      </c>
      <c r="B873" s="1">
        <v>13</v>
      </c>
      <c r="C873" t="s">
        <v>13650</v>
      </c>
      <c r="D873">
        <v>21</v>
      </c>
      <c r="E873" t="s">
        <v>13668</v>
      </c>
      <c r="F873">
        <v>270107</v>
      </c>
      <c r="G873" t="s">
        <v>13522</v>
      </c>
      <c r="H873">
        <v>270107004</v>
      </c>
      <c r="I873" t="s">
        <v>13636</v>
      </c>
      <c r="J873">
        <v>0</v>
      </c>
      <c r="K873">
        <v>2015</v>
      </c>
    </row>
    <row r="874" spans="1:11" x14ac:dyDescent="0.25">
      <c r="A874" s="2" t="s">
        <v>13646</v>
      </c>
      <c r="B874" s="1">
        <v>13</v>
      </c>
      <c r="C874" t="s">
        <v>13650</v>
      </c>
      <c r="D874">
        <v>21</v>
      </c>
      <c r="E874" t="s">
        <v>13668</v>
      </c>
      <c r="F874">
        <v>270107</v>
      </c>
      <c r="G874" t="s">
        <v>13522</v>
      </c>
      <c r="H874">
        <v>270107006</v>
      </c>
      <c r="I874" t="s">
        <v>13669</v>
      </c>
      <c r="J874">
        <v>33</v>
      </c>
      <c r="K874">
        <v>2015</v>
      </c>
    </row>
    <row r="875" spans="1:11" x14ac:dyDescent="0.25">
      <c r="A875" s="2" t="s">
        <v>13646</v>
      </c>
      <c r="B875" s="1">
        <v>13</v>
      </c>
      <c r="C875" t="s">
        <v>13650</v>
      </c>
      <c r="D875">
        <v>21</v>
      </c>
      <c r="E875" t="s">
        <v>13668</v>
      </c>
      <c r="F875">
        <v>270107</v>
      </c>
      <c r="G875" t="s">
        <v>13522</v>
      </c>
      <c r="H875">
        <v>270107005</v>
      </c>
      <c r="I875" t="s">
        <v>13637</v>
      </c>
      <c r="J875">
        <v>47</v>
      </c>
      <c r="K875">
        <v>2015</v>
      </c>
    </row>
    <row r="876" spans="1:11" x14ac:dyDescent="0.25">
      <c r="A876" s="2" t="s">
        <v>13646</v>
      </c>
      <c r="B876" s="1">
        <v>13</v>
      </c>
      <c r="C876" t="s">
        <v>13651</v>
      </c>
      <c r="D876">
        <v>22</v>
      </c>
      <c r="E876" t="s">
        <v>13668</v>
      </c>
      <c r="F876">
        <v>270107</v>
      </c>
      <c r="G876" t="s">
        <v>13522</v>
      </c>
      <c r="H876">
        <v>270107001</v>
      </c>
      <c r="I876" t="s">
        <v>13523</v>
      </c>
      <c r="J876">
        <v>0</v>
      </c>
      <c r="K876">
        <v>2015</v>
      </c>
    </row>
    <row r="877" spans="1:11" x14ac:dyDescent="0.25">
      <c r="A877" s="2" t="s">
        <v>13646</v>
      </c>
      <c r="B877" s="1">
        <v>13</v>
      </c>
      <c r="C877" t="s">
        <v>13651</v>
      </c>
      <c r="D877">
        <v>22</v>
      </c>
      <c r="E877" t="s">
        <v>13668</v>
      </c>
      <c r="F877">
        <v>270107</v>
      </c>
      <c r="G877" t="s">
        <v>13522</v>
      </c>
      <c r="H877">
        <v>270107002</v>
      </c>
      <c r="I877" t="s">
        <v>13526</v>
      </c>
      <c r="J877">
        <v>6</v>
      </c>
      <c r="K877">
        <v>2015</v>
      </c>
    </row>
    <row r="878" spans="1:11" x14ac:dyDescent="0.25">
      <c r="A878" s="2" t="s">
        <v>13646</v>
      </c>
      <c r="B878" s="1">
        <v>13</v>
      </c>
      <c r="C878" t="s">
        <v>13651</v>
      </c>
      <c r="D878">
        <v>22</v>
      </c>
      <c r="E878" t="s">
        <v>13668</v>
      </c>
      <c r="F878">
        <v>270107</v>
      </c>
      <c r="G878" t="s">
        <v>13522</v>
      </c>
      <c r="H878">
        <v>270107004</v>
      </c>
      <c r="I878" t="s">
        <v>13636</v>
      </c>
      <c r="J878">
        <v>12</v>
      </c>
      <c r="K878">
        <v>2015</v>
      </c>
    </row>
    <row r="879" spans="1:11" x14ac:dyDescent="0.25">
      <c r="A879" s="2" t="s">
        <v>13646</v>
      </c>
      <c r="B879" s="1">
        <v>13</v>
      </c>
      <c r="C879" t="s">
        <v>13651</v>
      </c>
      <c r="D879">
        <v>22</v>
      </c>
      <c r="E879" t="s">
        <v>13668</v>
      </c>
      <c r="F879">
        <v>270107</v>
      </c>
      <c r="G879" t="s">
        <v>13522</v>
      </c>
      <c r="H879">
        <v>270107006</v>
      </c>
      <c r="I879" t="s">
        <v>13669</v>
      </c>
      <c r="J879">
        <v>68</v>
      </c>
      <c r="K879">
        <v>2015</v>
      </c>
    </row>
    <row r="880" spans="1:11" x14ac:dyDescent="0.25">
      <c r="A880" s="2" t="s">
        <v>13646</v>
      </c>
      <c r="B880" s="1">
        <v>13</v>
      </c>
      <c r="C880" t="s">
        <v>13651</v>
      </c>
      <c r="D880">
        <v>22</v>
      </c>
      <c r="E880" t="s">
        <v>13668</v>
      </c>
      <c r="F880">
        <v>270107</v>
      </c>
      <c r="G880" t="s">
        <v>13522</v>
      </c>
      <c r="H880">
        <v>270107005</v>
      </c>
      <c r="I880" t="s">
        <v>13637</v>
      </c>
      <c r="J880">
        <v>1257</v>
      </c>
      <c r="K880">
        <v>2015</v>
      </c>
    </row>
    <row r="881" spans="1:11" x14ac:dyDescent="0.25">
      <c r="A881" s="2" t="s">
        <v>13646</v>
      </c>
      <c r="B881" s="1">
        <v>13</v>
      </c>
      <c r="C881" t="s">
        <v>13652</v>
      </c>
      <c r="D881">
        <v>23</v>
      </c>
      <c r="E881" t="s">
        <v>13668</v>
      </c>
      <c r="F881">
        <v>270107</v>
      </c>
      <c r="G881" t="s">
        <v>13522</v>
      </c>
      <c r="H881">
        <v>270107001</v>
      </c>
      <c r="I881" t="s">
        <v>13523</v>
      </c>
      <c r="J881">
        <v>0</v>
      </c>
      <c r="K881">
        <v>2015</v>
      </c>
    </row>
    <row r="882" spans="1:11" x14ac:dyDescent="0.25">
      <c r="A882" s="2" t="s">
        <v>13646</v>
      </c>
      <c r="B882" s="1">
        <v>13</v>
      </c>
      <c r="C882" t="s">
        <v>13652</v>
      </c>
      <c r="D882">
        <v>23</v>
      </c>
      <c r="E882" t="s">
        <v>13668</v>
      </c>
      <c r="F882">
        <v>270107</v>
      </c>
      <c r="G882" t="s">
        <v>13522</v>
      </c>
      <c r="H882">
        <v>270107002</v>
      </c>
      <c r="I882" t="s">
        <v>13526</v>
      </c>
      <c r="J882">
        <v>48</v>
      </c>
      <c r="K882">
        <v>2015</v>
      </c>
    </row>
    <row r="883" spans="1:11" x14ac:dyDescent="0.25">
      <c r="A883" s="2" t="s">
        <v>13646</v>
      </c>
      <c r="B883" s="1">
        <v>13</v>
      </c>
      <c r="C883" t="s">
        <v>13652</v>
      </c>
      <c r="D883">
        <v>23</v>
      </c>
      <c r="E883" t="s">
        <v>13668</v>
      </c>
      <c r="F883">
        <v>270107</v>
      </c>
      <c r="G883" t="s">
        <v>13522</v>
      </c>
      <c r="H883">
        <v>270107004</v>
      </c>
      <c r="I883" t="s">
        <v>13636</v>
      </c>
      <c r="J883">
        <v>10</v>
      </c>
      <c r="K883">
        <v>2015</v>
      </c>
    </row>
    <row r="884" spans="1:11" x14ac:dyDescent="0.25">
      <c r="A884" s="2" t="s">
        <v>13646</v>
      </c>
      <c r="B884" s="1">
        <v>13</v>
      </c>
      <c r="C884" t="s">
        <v>13652</v>
      </c>
      <c r="D884">
        <v>23</v>
      </c>
      <c r="E884" t="s">
        <v>13668</v>
      </c>
      <c r="F884">
        <v>270107</v>
      </c>
      <c r="G884" t="s">
        <v>13522</v>
      </c>
      <c r="H884">
        <v>270107006</v>
      </c>
      <c r="I884" t="s">
        <v>13669</v>
      </c>
      <c r="J884">
        <v>699</v>
      </c>
      <c r="K884">
        <v>2015</v>
      </c>
    </row>
    <row r="885" spans="1:11" x14ac:dyDescent="0.25">
      <c r="A885" s="2" t="s">
        <v>13646</v>
      </c>
      <c r="B885" s="1">
        <v>13</v>
      </c>
      <c r="C885" t="s">
        <v>13652</v>
      </c>
      <c r="D885">
        <v>23</v>
      </c>
      <c r="E885" t="s">
        <v>13668</v>
      </c>
      <c r="F885">
        <v>270107</v>
      </c>
      <c r="G885" t="s">
        <v>13522</v>
      </c>
      <c r="H885">
        <v>270107005</v>
      </c>
      <c r="I885" t="s">
        <v>13637</v>
      </c>
      <c r="J885">
        <v>362</v>
      </c>
      <c r="K885">
        <v>2015</v>
      </c>
    </row>
    <row r="886" spans="1:11" x14ac:dyDescent="0.25">
      <c r="A886" s="2" t="s">
        <v>13670</v>
      </c>
      <c r="B886" s="1">
        <v>6</v>
      </c>
      <c r="C886" t="s">
        <v>13653</v>
      </c>
      <c r="D886">
        <v>13</v>
      </c>
      <c r="E886" t="s">
        <v>13668</v>
      </c>
      <c r="F886">
        <v>270107</v>
      </c>
      <c r="G886" t="s">
        <v>13522</v>
      </c>
      <c r="H886">
        <v>270107001</v>
      </c>
      <c r="I886" t="s">
        <v>13523</v>
      </c>
      <c r="J886">
        <v>0</v>
      </c>
      <c r="K886">
        <v>2015</v>
      </c>
    </row>
    <row r="887" spans="1:11" x14ac:dyDescent="0.25">
      <c r="A887" s="2" t="s">
        <v>13670</v>
      </c>
      <c r="B887" s="1">
        <v>6</v>
      </c>
      <c r="C887" t="s">
        <v>13653</v>
      </c>
      <c r="D887">
        <v>13</v>
      </c>
      <c r="E887" t="s">
        <v>13668</v>
      </c>
      <c r="F887">
        <v>270107</v>
      </c>
      <c r="G887" t="s">
        <v>13522</v>
      </c>
      <c r="H887">
        <v>270107002</v>
      </c>
      <c r="I887" t="s">
        <v>13526</v>
      </c>
      <c r="J887">
        <v>4</v>
      </c>
      <c r="K887">
        <v>2015</v>
      </c>
    </row>
    <row r="888" spans="1:11" x14ac:dyDescent="0.25">
      <c r="A888" s="2" t="s">
        <v>13670</v>
      </c>
      <c r="B888" s="1">
        <v>6</v>
      </c>
      <c r="C888" t="s">
        <v>13653</v>
      </c>
      <c r="D888">
        <v>13</v>
      </c>
      <c r="E888" t="s">
        <v>13668</v>
      </c>
      <c r="F888">
        <v>270107</v>
      </c>
      <c r="G888" t="s">
        <v>13522</v>
      </c>
      <c r="H888">
        <v>270107004</v>
      </c>
      <c r="I888" t="s">
        <v>13636</v>
      </c>
      <c r="J888">
        <v>9</v>
      </c>
      <c r="K888">
        <v>2015</v>
      </c>
    </row>
    <row r="889" spans="1:11" x14ac:dyDescent="0.25">
      <c r="A889" s="2" t="s">
        <v>13670</v>
      </c>
      <c r="B889" s="1">
        <v>6</v>
      </c>
      <c r="C889" t="s">
        <v>13653</v>
      </c>
      <c r="D889">
        <v>13</v>
      </c>
      <c r="E889" t="s">
        <v>13668</v>
      </c>
      <c r="F889">
        <v>270107</v>
      </c>
      <c r="G889" t="s">
        <v>13522</v>
      </c>
      <c r="H889">
        <v>270107006</v>
      </c>
      <c r="I889" t="s">
        <v>13669</v>
      </c>
      <c r="J889">
        <v>263</v>
      </c>
      <c r="K889">
        <v>2015</v>
      </c>
    </row>
    <row r="890" spans="1:11" x14ac:dyDescent="0.25">
      <c r="A890" s="2" t="s">
        <v>13670</v>
      </c>
      <c r="B890" s="1">
        <v>6</v>
      </c>
      <c r="C890" t="s">
        <v>13653</v>
      </c>
      <c r="D890">
        <v>13</v>
      </c>
      <c r="E890" t="s">
        <v>13668</v>
      </c>
      <c r="F890">
        <v>270107</v>
      </c>
      <c r="G890" t="s">
        <v>13522</v>
      </c>
      <c r="H890">
        <v>270107005</v>
      </c>
      <c r="I890" t="s">
        <v>13637</v>
      </c>
      <c r="J890">
        <v>528</v>
      </c>
      <c r="K890">
        <v>2015</v>
      </c>
    </row>
    <row r="891" spans="1:11" x14ac:dyDescent="0.25">
      <c r="A891" s="2" t="s">
        <v>786</v>
      </c>
      <c r="B891" s="1">
        <v>7</v>
      </c>
      <c r="C891" t="s">
        <v>13654</v>
      </c>
      <c r="D891">
        <v>14</v>
      </c>
      <c r="E891" t="s">
        <v>13668</v>
      </c>
      <c r="F891">
        <v>270107</v>
      </c>
      <c r="G891" t="s">
        <v>13522</v>
      </c>
      <c r="H891">
        <v>270107001</v>
      </c>
      <c r="I891" t="s">
        <v>13523</v>
      </c>
      <c r="J891">
        <v>0</v>
      </c>
      <c r="K891">
        <v>2015</v>
      </c>
    </row>
    <row r="892" spans="1:11" x14ac:dyDescent="0.25">
      <c r="A892" s="2" t="s">
        <v>786</v>
      </c>
      <c r="B892" s="1">
        <v>7</v>
      </c>
      <c r="C892" t="s">
        <v>13654</v>
      </c>
      <c r="D892">
        <v>14</v>
      </c>
      <c r="E892" t="s">
        <v>13668</v>
      </c>
      <c r="F892">
        <v>270107</v>
      </c>
      <c r="G892" t="s">
        <v>13522</v>
      </c>
      <c r="H892">
        <v>270107002</v>
      </c>
      <c r="I892" t="s">
        <v>13526</v>
      </c>
      <c r="J892">
        <v>2</v>
      </c>
      <c r="K892">
        <v>2015</v>
      </c>
    </row>
    <row r="893" spans="1:11" x14ac:dyDescent="0.25">
      <c r="A893" s="2" t="s">
        <v>786</v>
      </c>
      <c r="B893" s="1">
        <v>7</v>
      </c>
      <c r="C893" t="s">
        <v>13654</v>
      </c>
      <c r="D893">
        <v>14</v>
      </c>
      <c r="E893" t="s">
        <v>13668</v>
      </c>
      <c r="F893">
        <v>270107</v>
      </c>
      <c r="G893" t="s">
        <v>13522</v>
      </c>
      <c r="H893">
        <v>270107004</v>
      </c>
      <c r="I893" t="s">
        <v>13636</v>
      </c>
      <c r="J893">
        <v>2</v>
      </c>
      <c r="K893">
        <v>2015</v>
      </c>
    </row>
    <row r="894" spans="1:11" x14ac:dyDescent="0.25">
      <c r="A894" s="2" t="s">
        <v>786</v>
      </c>
      <c r="B894" s="1">
        <v>7</v>
      </c>
      <c r="C894" t="s">
        <v>13654</v>
      </c>
      <c r="D894">
        <v>14</v>
      </c>
      <c r="E894" t="s">
        <v>13668</v>
      </c>
      <c r="F894">
        <v>270107</v>
      </c>
      <c r="G894" t="s">
        <v>13522</v>
      </c>
      <c r="H894">
        <v>270107006</v>
      </c>
      <c r="I894" t="s">
        <v>13669</v>
      </c>
      <c r="J894">
        <v>109</v>
      </c>
      <c r="K894">
        <v>2015</v>
      </c>
    </row>
    <row r="895" spans="1:11" x14ac:dyDescent="0.25">
      <c r="A895" s="2" t="s">
        <v>786</v>
      </c>
      <c r="B895" s="1">
        <v>7</v>
      </c>
      <c r="C895" t="s">
        <v>13654</v>
      </c>
      <c r="D895">
        <v>14</v>
      </c>
      <c r="E895" t="s">
        <v>13668</v>
      </c>
      <c r="F895">
        <v>270107</v>
      </c>
      <c r="G895" t="s">
        <v>13522</v>
      </c>
      <c r="H895">
        <v>270107005</v>
      </c>
      <c r="I895" t="s">
        <v>13637</v>
      </c>
      <c r="J895">
        <v>134</v>
      </c>
      <c r="K895">
        <v>2015</v>
      </c>
    </row>
    <row r="896" spans="1:11" x14ac:dyDescent="0.25">
      <c r="A896" s="2" t="s">
        <v>789</v>
      </c>
      <c r="B896" s="1">
        <v>16</v>
      </c>
      <c r="C896" t="s">
        <v>13655</v>
      </c>
      <c r="D896">
        <v>24</v>
      </c>
      <c r="E896" t="s">
        <v>13668</v>
      </c>
      <c r="F896">
        <v>270107</v>
      </c>
      <c r="G896" t="s">
        <v>13522</v>
      </c>
      <c r="H896">
        <v>270107001</v>
      </c>
      <c r="I896" t="s">
        <v>13523</v>
      </c>
      <c r="J896">
        <v>0</v>
      </c>
      <c r="K896">
        <v>2015</v>
      </c>
    </row>
    <row r="897" spans="1:11" x14ac:dyDescent="0.25">
      <c r="A897" s="2" t="s">
        <v>789</v>
      </c>
      <c r="B897" s="1">
        <v>16</v>
      </c>
      <c r="C897" t="s">
        <v>13655</v>
      </c>
      <c r="D897">
        <v>24</v>
      </c>
      <c r="E897" t="s">
        <v>13668</v>
      </c>
      <c r="F897">
        <v>270107</v>
      </c>
      <c r="G897" t="s">
        <v>13522</v>
      </c>
      <c r="H897">
        <v>270107002</v>
      </c>
      <c r="I897" t="s">
        <v>13526</v>
      </c>
      <c r="J897">
        <v>4</v>
      </c>
      <c r="K897">
        <v>2015</v>
      </c>
    </row>
    <row r="898" spans="1:11" x14ac:dyDescent="0.25">
      <c r="A898" s="2" t="s">
        <v>789</v>
      </c>
      <c r="B898" s="1">
        <v>16</v>
      </c>
      <c r="C898" t="s">
        <v>13655</v>
      </c>
      <c r="D898">
        <v>24</v>
      </c>
      <c r="E898" t="s">
        <v>13668</v>
      </c>
      <c r="F898">
        <v>270107</v>
      </c>
      <c r="G898" t="s">
        <v>13522</v>
      </c>
      <c r="H898">
        <v>270107004</v>
      </c>
      <c r="I898" t="s">
        <v>13636</v>
      </c>
      <c r="J898">
        <v>1</v>
      </c>
      <c r="K898">
        <v>2015</v>
      </c>
    </row>
    <row r="899" spans="1:11" x14ac:dyDescent="0.25">
      <c r="A899" s="2" t="s">
        <v>789</v>
      </c>
      <c r="B899" s="1">
        <v>16</v>
      </c>
      <c r="C899" t="s">
        <v>13655</v>
      </c>
      <c r="D899">
        <v>24</v>
      </c>
      <c r="E899" t="s">
        <v>13668</v>
      </c>
      <c r="F899">
        <v>270107</v>
      </c>
      <c r="G899" t="s">
        <v>13522</v>
      </c>
      <c r="H899">
        <v>270107006</v>
      </c>
      <c r="I899" t="s">
        <v>13669</v>
      </c>
      <c r="J899">
        <v>28</v>
      </c>
      <c r="K899">
        <v>2015</v>
      </c>
    </row>
    <row r="900" spans="1:11" x14ac:dyDescent="0.25">
      <c r="A900" s="2" t="s">
        <v>789</v>
      </c>
      <c r="B900" s="1">
        <v>16</v>
      </c>
      <c r="C900" t="s">
        <v>13655</v>
      </c>
      <c r="D900">
        <v>24</v>
      </c>
      <c r="E900" t="s">
        <v>13668</v>
      </c>
      <c r="F900">
        <v>270107</v>
      </c>
      <c r="G900" t="s">
        <v>13522</v>
      </c>
      <c r="H900">
        <v>270107005</v>
      </c>
      <c r="I900" t="s">
        <v>13637</v>
      </c>
      <c r="J900">
        <v>11</v>
      </c>
      <c r="K900">
        <v>2015</v>
      </c>
    </row>
    <row r="901" spans="1:11" x14ac:dyDescent="0.25">
      <c r="A901" s="2" t="s">
        <v>768</v>
      </c>
      <c r="B901" s="1">
        <v>8</v>
      </c>
      <c r="C901" t="s">
        <v>13656</v>
      </c>
      <c r="D901">
        <v>11</v>
      </c>
      <c r="E901" t="s">
        <v>13668</v>
      </c>
      <c r="F901">
        <v>270107</v>
      </c>
      <c r="G901" t="s">
        <v>13522</v>
      </c>
      <c r="H901">
        <v>270107001</v>
      </c>
      <c r="I901" t="s">
        <v>13523</v>
      </c>
      <c r="J901">
        <v>0</v>
      </c>
      <c r="K901">
        <v>2015</v>
      </c>
    </row>
    <row r="902" spans="1:11" x14ac:dyDescent="0.25">
      <c r="A902" s="2" t="s">
        <v>768</v>
      </c>
      <c r="B902" s="1">
        <v>8</v>
      </c>
      <c r="C902" t="s">
        <v>13656</v>
      </c>
      <c r="D902">
        <v>11</v>
      </c>
      <c r="E902" t="s">
        <v>13668</v>
      </c>
      <c r="F902">
        <v>270107</v>
      </c>
      <c r="G902" t="s">
        <v>13522</v>
      </c>
      <c r="H902">
        <v>270107002</v>
      </c>
      <c r="I902" t="s">
        <v>13526</v>
      </c>
      <c r="J902">
        <v>0</v>
      </c>
      <c r="K902">
        <v>2015</v>
      </c>
    </row>
    <row r="903" spans="1:11" x14ac:dyDescent="0.25">
      <c r="A903" s="2" t="s">
        <v>768</v>
      </c>
      <c r="B903" s="1">
        <v>8</v>
      </c>
      <c r="C903" t="s">
        <v>13656</v>
      </c>
      <c r="D903">
        <v>11</v>
      </c>
      <c r="E903" t="s">
        <v>13668</v>
      </c>
      <c r="F903">
        <v>270107</v>
      </c>
      <c r="G903" t="s">
        <v>13522</v>
      </c>
      <c r="H903">
        <v>270107004</v>
      </c>
      <c r="I903" t="s">
        <v>13636</v>
      </c>
      <c r="J903">
        <v>3</v>
      </c>
      <c r="K903">
        <v>2015</v>
      </c>
    </row>
    <row r="904" spans="1:11" x14ac:dyDescent="0.25">
      <c r="A904" s="2" t="s">
        <v>768</v>
      </c>
      <c r="B904" s="1">
        <v>8</v>
      </c>
      <c r="C904" t="s">
        <v>13656</v>
      </c>
      <c r="D904">
        <v>11</v>
      </c>
      <c r="E904" t="s">
        <v>13668</v>
      </c>
      <c r="F904">
        <v>270107</v>
      </c>
      <c r="G904" t="s">
        <v>13522</v>
      </c>
      <c r="H904">
        <v>270107006</v>
      </c>
      <c r="I904" t="s">
        <v>13669</v>
      </c>
      <c r="J904">
        <v>61</v>
      </c>
      <c r="K904">
        <v>2015</v>
      </c>
    </row>
    <row r="905" spans="1:11" x14ac:dyDescent="0.25">
      <c r="A905" s="2" t="s">
        <v>768</v>
      </c>
      <c r="B905" s="1">
        <v>8</v>
      </c>
      <c r="C905" t="s">
        <v>13656</v>
      </c>
      <c r="D905">
        <v>11</v>
      </c>
      <c r="E905" t="s">
        <v>13668</v>
      </c>
      <c r="F905">
        <v>270107</v>
      </c>
      <c r="G905" t="s">
        <v>13522</v>
      </c>
      <c r="H905">
        <v>270107005</v>
      </c>
      <c r="I905" t="s">
        <v>13637</v>
      </c>
      <c r="J905">
        <v>189</v>
      </c>
      <c r="K905">
        <v>2015</v>
      </c>
    </row>
    <row r="906" spans="1:11" x14ac:dyDescent="0.25">
      <c r="A906" s="2" t="s">
        <v>768</v>
      </c>
      <c r="B906" s="1">
        <v>8</v>
      </c>
      <c r="C906" t="s">
        <v>13657</v>
      </c>
      <c r="D906">
        <v>6</v>
      </c>
      <c r="E906" t="s">
        <v>13668</v>
      </c>
      <c r="F906">
        <v>270107</v>
      </c>
      <c r="G906" t="s">
        <v>13522</v>
      </c>
      <c r="H906">
        <v>270107001</v>
      </c>
      <c r="I906" t="s">
        <v>13523</v>
      </c>
      <c r="J906">
        <v>1</v>
      </c>
      <c r="K906">
        <v>2015</v>
      </c>
    </row>
    <row r="907" spans="1:11" x14ac:dyDescent="0.25">
      <c r="A907" s="2" t="s">
        <v>768</v>
      </c>
      <c r="B907" s="1">
        <v>8</v>
      </c>
      <c r="C907" t="s">
        <v>13657</v>
      </c>
      <c r="D907">
        <v>6</v>
      </c>
      <c r="E907" t="s">
        <v>13668</v>
      </c>
      <c r="F907">
        <v>270107</v>
      </c>
      <c r="G907" t="s">
        <v>13522</v>
      </c>
      <c r="H907">
        <v>270107002</v>
      </c>
      <c r="I907" t="s">
        <v>13526</v>
      </c>
      <c r="J907">
        <v>1</v>
      </c>
      <c r="K907">
        <v>2015</v>
      </c>
    </row>
    <row r="908" spans="1:11" x14ac:dyDescent="0.25">
      <c r="A908" s="2" t="s">
        <v>768</v>
      </c>
      <c r="B908" s="1">
        <v>8</v>
      </c>
      <c r="C908" t="s">
        <v>13657</v>
      </c>
      <c r="D908">
        <v>6</v>
      </c>
      <c r="E908" t="s">
        <v>13668</v>
      </c>
      <c r="F908">
        <v>270107</v>
      </c>
      <c r="G908" t="s">
        <v>13522</v>
      </c>
      <c r="H908">
        <v>270107004</v>
      </c>
      <c r="I908" t="s">
        <v>13636</v>
      </c>
      <c r="J908">
        <v>1</v>
      </c>
      <c r="K908">
        <v>2015</v>
      </c>
    </row>
    <row r="909" spans="1:11" x14ac:dyDescent="0.25">
      <c r="A909" s="2" t="s">
        <v>768</v>
      </c>
      <c r="B909" s="1">
        <v>8</v>
      </c>
      <c r="C909" t="s">
        <v>13657</v>
      </c>
      <c r="D909">
        <v>6</v>
      </c>
      <c r="E909" t="s">
        <v>13668</v>
      </c>
      <c r="F909">
        <v>270107</v>
      </c>
      <c r="G909" t="s">
        <v>13522</v>
      </c>
      <c r="H909">
        <v>270107006</v>
      </c>
      <c r="I909" t="s">
        <v>13669</v>
      </c>
      <c r="J909">
        <v>0</v>
      </c>
      <c r="K909">
        <v>2015</v>
      </c>
    </row>
    <row r="910" spans="1:11" x14ac:dyDescent="0.25">
      <c r="A910" s="2" t="s">
        <v>768</v>
      </c>
      <c r="B910" s="1">
        <v>8</v>
      </c>
      <c r="C910" t="s">
        <v>13657</v>
      </c>
      <c r="D910">
        <v>6</v>
      </c>
      <c r="E910" t="s">
        <v>13668</v>
      </c>
      <c r="F910">
        <v>270107</v>
      </c>
      <c r="G910" t="s">
        <v>13522</v>
      </c>
      <c r="H910">
        <v>270107005</v>
      </c>
      <c r="I910" t="s">
        <v>13637</v>
      </c>
      <c r="J910">
        <v>1</v>
      </c>
      <c r="K910">
        <v>2015</v>
      </c>
    </row>
    <row r="911" spans="1:11" x14ac:dyDescent="0.25">
      <c r="A911" s="2" t="s">
        <v>768</v>
      </c>
      <c r="B911" s="1">
        <v>8</v>
      </c>
      <c r="C911" t="s">
        <v>13658</v>
      </c>
      <c r="D911">
        <v>26</v>
      </c>
      <c r="E911" t="s">
        <v>13668</v>
      </c>
      <c r="F911">
        <v>270107</v>
      </c>
      <c r="G911" t="s">
        <v>13522</v>
      </c>
      <c r="H911">
        <v>270107001</v>
      </c>
      <c r="I911" t="s">
        <v>13523</v>
      </c>
      <c r="J911">
        <v>0</v>
      </c>
      <c r="K911">
        <v>2015</v>
      </c>
    </row>
    <row r="912" spans="1:11" x14ac:dyDescent="0.25">
      <c r="A912" s="2" t="s">
        <v>768</v>
      </c>
      <c r="B912" s="1">
        <v>8</v>
      </c>
      <c r="C912" t="s">
        <v>13658</v>
      </c>
      <c r="D912">
        <v>26</v>
      </c>
      <c r="E912" t="s">
        <v>13668</v>
      </c>
      <c r="F912">
        <v>270107</v>
      </c>
      <c r="G912" t="s">
        <v>13522</v>
      </c>
      <c r="H912">
        <v>270107002</v>
      </c>
      <c r="I912" t="s">
        <v>13526</v>
      </c>
      <c r="J912">
        <v>1</v>
      </c>
      <c r="K912">
        <v>2015</v>
      </c>
    </row>
    <row r="913" spans="1:11" x14ac:dyDescent="0.25">
      <c r="A913" s="2" t="s">
        <v>768</v>
      </c>
      <c r="B913" s="1">
        <v>8</v>
      </c>
      <c r="C913" t="s">
        <v>13658</v>
      </c>
      <c r="D913">
        <v>26</v>
      </c>
      <c r="E913" t="s">
        <v>13668</v>
      </c>
      <c r="F913">
        <v>270107</v>
      </c>
      <c r="G913" t="s">
        <v>13522</v>
      </c>
      <c r="H913">
        <v>270107004</v>
      </c>
      <c r="I913" t="s">
        <v>13636</v>
      </c>
      <c r="J913">
        <v>12</v>
      </c>
      <c r="K913">
        <v>2015</v>
      </c>
    </row>
    <row r="914" spans="1:11" x14ac:dyDescent="0.25">
      <c r="A914" s="2" t="s">
        <v>768</v>
      </c>
      <c r="B914" s="1">
        <v>8</v>
      </c>
      <c r="C914" t="s">
        <v>13658</v>
      </c>
      <c r="D914">
        <v>26</v>
      </c>
      <c r="E914" t="s">
        <v>13668</v>
      </c>
      <c r="F914">
        <v>270107</v>
      </c>
      <c r="G914" t="s">
        <v>13522</v>
      </c>
      <c r="H914">
        <v>270107006</v>
      </c>
      <c r="I914" t="s">
        <v>13669</v>
      </c>
      <c r="J914">
        <v>6</v>
      </c>
      <c r="K914">
        <v>2015</v>
      </c>
    </row>
    <row r="915" spans="1:11" x14ac:dyDescent="0.25">
      <c r="A915" s="2" t="s">
        <v>768</v>
      </c>
      <c r="B915" s="1">
        <v>8</v>
      </c>
      <c r="C915" t="s">
        <v>13658</v>
      </c>
      <c r="D915">
        <v>26</v>
      </c>
      <c r="E915" t="s">
        <v>13668</v>
      </c>
      <c r="F915">
        <v>270107</v>
      </c>
      <c r="G915" t="s">
        <v>13522</v>
      </c>
      <c r="H915">
        <v>270107005</v>
      </c>
      <c r="I915" t="s">
        <v>13637</v>
      </c>
      <c r="J915">
        <v>1</v>
      </c>
      <c r="K915">
        <v>2015</v>
      </c>
    </row>
    <row r="916" spans="1:11" x14ac:dyDescent="0.25">
      <c r="A916" s="2" t="s">
        <v>768</v>
      </c>
      <c r="B916" s="1">
        <v>8</v>
      </c>
      <c r="C916" t="s">
        <v>13659</v>
      </c>
      <c r="D916">
        <v>9</v>
      </c>
      <c r="E916" t="s">
        <v>13668</v>
      </c>
      <c r="F916">
        <v>270107</v>
      </c>
      <c r="G916" t="s">
        <v>13522</v>
      </c>
      <c r="H916">
        <v>270107001</v>
      </c>
      <c r="I916" t="s">
        <v>13523</v>
      </c>
      <c r="J916">
        <v>0</v>
      </c>
      <c r="K916">
        <v>2015</v>
      </c>
    </row>
    <row r="917" spans="1:11" x14ac:dyDescent="0.25">
      <c r="A917" s="2" t="s">
        <v>768</v>
      </c>
      <c r="B917" s="1">
        <v>8</v>
      </c>
      <c r="C917" t="s">
        <v>13659</v>
      </c>
      <c r="D917">
        <v>9</v>
      </c>
      <c r="E917" t="s">
        <v>13668</v>
      </c>
      <c r="F917">
        <v>270107</v>
      </c>
      <c r="G917" t="s">
        <v>13522</v>
      </c>
      <c r="H917">
        <v>270107002</v>
      </c>
      <c r="I917" t="s">
        <v>13526</v>
      </c>
      <c r="J917">
        <v>2</v>
      </c>
      <c r="K917">
        <v>2015</v>
      </c>
    </row>
    <row r="918" spans="1:11" x14ac:dyDescent="0.25">
      <c r="A918" s="2" t="s">
        <v>768</v>
      </c>
      <c r="B918" s="1">
        <v>8</v>
      </c>
      <c r="C918" t="s">
        <v>13659</v>
      </c>
      <c r="D918">
        <v>9</v>
      </c>
      <c r="E918" t="s">
        <v>13668</v>
      </c>
      <c r="F918">
        <v>270107</v>
      </c>
      <c r="G918" t="s">
        <v>13522</v>
      </c>
      <c r="H918">
        <v>270107004</v>
      </c>
      <c r="I918" t="s">
        <v>13636</v>
      </c>
      <c r="J918">
        <v>10</v>
      </c>
      <c r="K918">
        <v>2015</v>
      </c>
    </row>
    <row r="919" spans="1:11" x14ac:dyDescent="0.25">
      <c r="A919" s="2" t="s">
        <v>768</v>
      </c>
      <c r="B919" s="1">
        <v>8</v>
      </c>
      <c r="C919" t="s">
        <v>13659</v>
      </c>
      <c r="D919">
        <v>9</v>
      </c>
      <c r="E919" t="s">
        <v>13668</v>
      </c>
      <c r="F919">
        <v>270107</v>
      </c>
      <c r="G919" t="s">
        <v>13522</v>
      </c>
      <c r="H919">
        <v>270107006</v>
      </c>
      <c r="I919" t="s">
        <v>13669</v>
      </c>
      <c r="J919">
        <v>4</v>
      </c>
      <c r="K919">
        <v>2015</v>
      </c>
    </row>
    <row r="920" spans="1:11" x14ac:dyDescent="0.25">
      <c r="A920" s="2" t="s">
        <v>768</v>
      </c>
      <c r="B920" s="1">
        <v>8</v>
      </c>
      <c r="C920" t="s">
        <v>13659</v>
      </c>
      <c r="D920">
        <v>9</v>
      </c>
      <c r="E920" t="s">
        <v>13668</v>
      </c>
      <c r="F920">
        <v>270107</v>
      </c>
      <c r="G920" t="s">
        <v>13522</v>
      </c>
      <c r="H920">
        <v>270107005</v>
      </c>
      <c r="I920" t="s">
        <v>13637</v>
      </c>
      <c r="J920">
        <v>13</v>
      </c>
      <c r="K920">
        <v>2015</v>
      </c>
    </row>
    <row r="921" spans="1:11" x14ac:dyDescent="0.25">
      <c r="A921" s="2" t="s">
        <v>10677</v>
      </c>
      <c r="B921" s="1">
        <v>9</v>
      </c>
      <c r="C921" t="s">
        <v>13660</v>
      </c>
      <c r="D921">
        <v>4</v>
      </c>
      <c r="E921" t="s">
        <v>13668</v>
      </c>
      <c r="F921">
        <v>270107</v>
      </c>
      <c r="G921" t="s">
        <v>13522</v>
      </c>
      <c r="H921">
        <v>270107001</v>
      </c>
      <c r="I921" t="s">
        <v>13523</v>
      </c>
      <c r="J921">
        <v>0</v>
      </c>
      <c r="K921">
        <v>2015</v>
      </c>
    </row>
    <row r="922" spans="1:11" x14ac:dyDescent="0.25">
      <c r="A922" s="2" t="s">
        <v>10677</v>
      </c>
      <c r="B922" s="1">
        <v>9</v>
      </c>
      <c r="C922" t="s">
        <v>13660</v>
      </c>
      <c r="D922">
        <v>4</v>
      </c>
      <c r="E922" t="s">
        <v>13668</v>
      </c>
      <c r="F922">
        <v>270107</v>
      </c>
      <c r="G922" t="s">
        <v>13522</v>
      </c>
      <c r="H922">
        <v>270107002</v>
      </c>
      <c r="I922" t="s">
        <v>13526</v>
      </c>
      <c r="J922">
        <v>0</v>
      </c>
      <c r="K922">
        <v>2015</v>
      </c>
    </row>
    <row r="923" spans="1:11" x14ac:dyDescent="0.25">
      <c r="A923" s="2" t="s">
        <v>10677</v>
      </c>
      <c r="B923" s="1">
        <v>9</v>
      </c>
      <c r="C923" t="s">
        <v>13660</v>
      </c>
      <c r="D923">
        <v>4</v>
      </c>
      <c r="E923" t="s">
        <v>13668</v>
      </c>
      <c r="F923">
        <v>270107</v>
      </c>
      <c r="G923" t="s">
        <v>13522</v>
      </c>
      <c r="H923">
        <v>270107004</v>
      </c>
      <c r="I923" t="s">
        <v>13636</v>
      </c>
      <c r="J923">
        <v>1</v>
      </c>
      <c r="K923">
        <v>2015</v>
      </c>
    </row>
    <row r="924" spans="1:11" x14ac:dyDescent="0.25">
      <c r="A924" s="2" t="s">
        <v>10677</v>
      </c>
      <c r="B924" s="1">
        <v>9</v>
      </c>
      <c r="C924" t="s">
        <v>13660</v>
      </c>
      <c r="D924">
        <v>4</v>
      </c>
      <c r="E924" t="s">
        <v>13668</v>
      </c>
      <c r="F924">
        <v>270107</v>
      </c>
      <c r="G924" t="s">
        <v>13522</v>
      </c>
      <c r="H924">
        <v>270107006</v>
      </c>
      <c r="I924" t="s">
        <v>13669</v>
      </c>
      <c r="J924">
        <v>7</v>
      </c>
      <c r="K924">
        <v>2015</v>
      </c>
    </row>
    <row r="925" spans="1:11" x14ac:dyDescent="0.25">
      <c r="A925" s="2" t="s">
        <v>10677</v>
      </c>
      <c r="B925" s="1">
        <v>9</v>
      </c>
      <c r="C925" t="s">
        <v>13660</v>
      </c>
      <c r="D925">
        <v>4</v>
      </c>
      <c r="E925" t="s">
        <v>13668</v>
      </c>
      <c r="F925">
        <v>270107</v>
      </c>
      <c r="G925" t="s">
        <v>13522</v>
      </c>
      <c r="H925">
        <v>270107005</v>
      </c>
      <c r="I925" t="s">
        <v>13637</v>
      </c>
      <c r="J925">
        <v>44</v>
      </c>
      <c r="K925">
        <v>2015</v>
      </c>
    </row>
    <row r="926" spans="1:11" x14ac:dyDescent="0.25">
      <c r="A926" s="2" t="s">
        <v>10677</v>
      </c>
      <c r="B926" s="1">
        <v>9</v>
      </c>
      <c r="C926" t="s">
        <v>13661</v>
      </c>
      <c r="D926">
        <v>5</v>
      </c>
      <c r="E926" t="s">
        <v>13668</v>
      </c>
      <c r="F926">
        <v>270107</v>
      </c>
      <c r="G926" t="s">
        <v>13522</v>
      </c>
      <c r="H926">
        <v>270107001</v>
      </c>
      <c r="I926" t="s">
        <v>13523</v>
      </c>
      <c r="J926">
        <v>0</v>
      </c>
      <c r="K926">
        <v>2015</v>
      </c>
    </row>
    <row r="927" spans="1:11" x14ac:dyDescent="0.25">
      <c r="A927" s="2" t="s">
        <v>10677</v>
      </c>
      <c r="B927" s="1">
        <v>9</v>
      </c>
      <c r="C927" t="s">
        <v>13661</v>
      </c>
      <c r="D927">
        <v>5</v>
      </c>
      <c r="E927" t="s">
        <v>13668</v>
      </c>
      <c r="F927">
        <v>270107</v>
      </c>
      <c r="G927" t="s">
        <v>13522</v>
      </c>
      <c r="H927">
        <v>270107002</v>
      </c>
      <c r="I927" t="s">
        <v>13526</v>
      </c>
      <c r="J927">
        <v>0</v>
      </c>
      <c r="K927">
        <v>2015</v>
      </c>
    </row>
    <row r="928" spans="1:11" x14ac:dyDescent="0.25">
      <c r="A928" s="2" t="s">
        <v>10677</v>
      </c>
      <c r="B928" s="1">
        <v>9</v>
      </c>
      <c r="C928" t="s">
        <v>13661</v>
      </c>
      <c r="D928">
        <v>5</v>
      </c>
      <c r="E928" t="s">
        <v>13668</v>
      </c>
      <c r="F928">
        <v>270107</v>
      </c>
      <c r="G928" t="s">
        <v>13522</v>
      </c>
      <c r="H928">
        <v>270107004</v>
      </c>
      <c r="I928" t="s">
        <v>13636</v>
      </c>
      <c r="J928">
        <v>12</v>
      </c>
      <c r="K928">
        <v>2015</v>
      </c>
    </row>
    <row r="929" spans="1:11" x14ac:dyDescent="0.25">
      <c r="A929" s="2" t="s">
        <v>10677</v>
      </c>
      <c r="B929" s="1">
        <v>9</v>
      </c>
      <c r="C929" t="s">
        <v>13661</v>
      </c>
      <c r="D929">
        <v>5</v>
      </c>
      <c r="E929" t="s">
        <v>13668</v>
      </c>
      <c r="F929">
        <v>270107</v>
      </c>
      <c r="G929" t="s">
        <v>13522</v>
      </c>
      <c r="H929">
        <v>270107006</v>
      </c>
      <c r="I929" t="s">
        <v>13669</v>
      </c>
      <c r="J929">
        <v>105</v>
      </c>
      <c r="K929">
        <v>2015</v>
      </c>
    </row>
    <row r="930" spans="1:11" x14ac:dyDescent="0.25">
      <c r="A930" s="2" t="s">
        <v>10677</v>
      </c>
      <c r="B930" s="1">
        <v>9</v>
      </c>
      <c r="C930" t="s">
        <v>13661</v>
      </c>
      <c r="D930">
        <v>5</v>
      </c>
      <c r="E930" t="s">
        <v>13668</v>
      </c>
      <c r="F930">
        <v>270107</v>
      </c>
      <c r="G930" t="s">
        <v>13522</v>
      </c>
      <c r="H930">
        <v>270107005</v>
      </c>
      <c r="I930" t="s">
        <v>13637</v>
      </c>
      <c r="J930">
        <v>30</v>
      </c>
      <c r="K930">
        <v>2015</v>
      </c>
    </row>
    <row r="931" spans="1:11" x14ac:dyDescent="0.25">
      <c r="A931" s="2" t="s">
        <v>13671</v>
      </c>
      <c r="B931" s="1">
        <v>14</v>
      </c>
      <c r="C931" t="s">
        <v>13662</v>
      </c>
      <c r="D931">
        <v>27</v>
      </c>
      <c r="E931" t="s">
        <v>13668</v>
      </c>
      <c r="F931">
        <v>270107</v>
      </c>
      <c r="G931" t="s">
        <v>13522</v>
      </c>
      <c r="H931">
        <v>270107001</v>
      </c>
      <c r="I931" t="s">
        <v>13523</v>
      </c>
      <c r="J931">
        <v>0</v>
      </c>
      <c r="K931">
        <v>2015</v>
      </c>
    </row>
    <row r="932" spans="1:11" x14ac:dyDescent="0.25">
      <c r="A932" s="2" t="s">
        <v>13671</v>
      </c>
      <c r="B932" s="1">
        <v>14</v>
      </c>
      <c r="C932" t="s">
        <v>13662</v>
      </c>
      <c r="D932">
        <v>27</v>
      </c>
      <c r="E932" t="s">
        <v>13668</v>
      </c>
      <c r="F932">
        <v>270107</v>
      </c>
      <c r="G932" t="s">
        <v>13522</v>
      </c>
      <c r="H932">
        <v>270107002</v>
      </c>
      <c r="I932" t="s">
        <v>13526</v>
      </c>
      <c r="J932">
        <v>3</v>
      </c>
      <c r="K932">
        <v>2015</v>
      </c>
    </row>
    <row r="933" spans="1:11" x14ac:dyDescent="0.25">
      <c r="A933" s="2" t="s">
        <v>13671</v>
      </c>
      <c r="B933" s="1">
        <v>14</v>
      </c>
      <c r="C933" t="s">
        <v>13662</v>
      </c>
      <c r="D933">
        <v>27</v>
      </c>
      <c r="E933" t="s">
        <v>13668</v>
      </c>
      <c r="F933">
        <v>270107</v>
      </c>
      <c r="G933" t="s">
        <v>13522</v>
      </c>
      <c r="H933">
        <v>270107004</v>
      </c>
      <c r="I933" t="s">
        <v>13636</v>
      </c>
      <c r="J933">
        <v>1</v>
      </c>
      <c r="K933">
        <v>2015</v>
      </c>
    </row>
    <row r="934" spans="1:11" x14ac:dyDescent="0.25">
      <c r="A934" s="2" t="s">
        <v>13671</v>
      </c>
      <c r="B934" s="1">
        <v>14</v>
      </c>
      <c r="C934" t="s">
        <v>13662</v>
      </c>
      <c r="D934">
        <v>27</v>
      </c>
      <c r="E934" t="s">
        <v>13668</v>
      </c>
      <c r="F934">
        <v>270107</v>
      </c>
      <c r="G934" t="s">
        <v>13522</v>
      </c>
      <c r="H934">
        <v>270107006</v>
      </c>
      <c r="I934" t="s">
        <v>13669</v>
      </c>
      <c r="J934">
        <v>47</v>
      </c>
      <c r="K934">
        <v>2015</v>
      </c>
    </row>
    <row r="935" spans="1:11" x14ac:dyDescent="0.25">
      <c r="A935" s="2" t="s">
        <v>13671</v>
      </c>
      <c r="B935" s="1">
        <v>14</v>
      </c>
      <c r="C935" t="s">
        <v>13662</v>
      </c>
      <c r="D935">
        <v>27</v>
      </c>
      <c r="E935" t="s">
        <v>13668</v>
      </c>
      <c r="F935">
        <v>270107</v>
      </c>
      <c r="G935" t="s">
        <v>13522</v>
      </c>
      <c r="H935">
        <v>270107005</v>
      </c>
      <c r="I935" t="s">
        <v>13637</v>
      </c>
      <c r="J935">
        <v>11</v>
      </c>
      <c r="K935">
        <v>2015</v>
      </c>
    </row>
    <row r="936" spans="1:11" x14ac:dyDescent="0.25">
      <c r="A936" s="2" t="s">
        <v>777</v>
      </c>
      <c r="B936" s="1">
        <v>10</v>
      </c>
      <c r="C936" t="s">
        <v>13663</v>
      </c>
      <c r="D936">
        <v>25</v>
      </c>
      <c r="E936" t="s">
        <v>13668</v>
      </c>
      <c r="F936">
        <v>270107</v>
      </c>
      <c r="G936" t="s">
        <v>13522</v>
      </c>
      <c r="H936">
        <v>270107001</v>
      </c>
      <c r="I936" t="s">
        <v>13523</v>
      </c>
      <c r="J936">
        <v>0</v>
      </c>
      <c r="K936">
        <v>2015</v>
      </c>
    </row>
    <row r="937" spans="1:11" x14ac:dyDescent="0.25">
      <c r="A937" s="2" t="s">
        <v>777</v>
      </c>
      <c r="B937" s="1">
        <v>10</v>
      </c>
      <c r="C937" t="s">
        <v>13663</v>
      </c>
      <c r="D937">
        <v>25</v>
      </c>
      <c r="E937" t="s">
        <v>13668</v>
      </c>
      <c r="F937">
        <v>270107</v>
      </c>
      <c r="G937" t="s">
        <v>13522</v>
      </c>
      <c r="H937">
        <v>270107002</v>
      </c>
      <c r="I937" t="s">
        <v>13526</v>
      </c>
      <c r="J937">
        <v>0</v>
      </c>
      <c r="K937">
        <v>2015</v>
      </c>
    </row>
    <row r="938" spans="1:11" x14ac:dyDescent="0.25">
      <c r="A938" s="2" t="s">
        <v>777</v>
      </c>
      <c r="B938" s="1">
        <v>10</v>
      </c>
      <c r="C938" t="s">
        <v>13663</v>
      </c>
      <c r="D938">
        <v>25</v>
      </c>
      <c r="E938" t="s">
        <v>13668</v>
      </c>
      <c r="F938">
        <v>270107</v>
      </c>
      <c r="G938" t="s">
        <v>13522</v>
      </c>
      <c r="H938">
        <v>270107004</v>
      </c>
      <c r="I938" t="s">
        <v>13636</v>
      </c>
      <c r="J938">
        <v>3</v>
      </c>
      <c r="K938">
        <v>2015</v>
      </c>
    </row>
    <row r="939" spans="1:11" x14ac:dyDescent="0.25">
      <c r="A939" s="2" t="s">
        <v>777</v>
      </c>
      <c r="B939" s="1">
        <v>10</v>
      </c>
      <c r="C939" t="s">
        <v>13663</v>
      </c>
      <c r="D939">
        <v>25</v>
      </c>
      <c r="E939" t="s">
        <v>13668</v>
      </c>
      <c r="F939">
        <v>270107</v>
      </c>
      <c r="G939" t="s">
        <v>13522</v>
      </c>
      <c r="H939">
        <v>270107006</v>
      </c>
      <c r="I939" t="s">
        <v>13669</v>
      </c>
      <c r="J939">
        <v>0</v>
      </c>
      <c r="K939">
        <v>2015</v>
      </c>
    </row>
    <row r="940" spans="1:11" x14ac:dyDescent="0.25">
      <c r="A940" s="2" t="s">
        <v>777</v>
      </c>
      <c r="B940" s="1">
        <v>10</v>
      </c>
      <c r="C940" t="s">
        <v>13663</v>
      </c>
      <c r="D940">
        <v>25</v>
      </c>
      <c r="E940" t="s">
        <v>13668</v>
      </c>
      <c r="F940">
        <v>270107</v>
      </c>
      <c r="G940" t="s">
        <v>13522</v>
      </c>
      <c r="H940">
        <v>270107005</v>
      </c>
      <c r="I940" t="s">
        <v>13637</v>
      </c>
      <c r="J940">
        <v>1</v>
      </c>
      <c r="K940">
        <v>2015</v>
      </c>
    </row>
    <row r="941" spans="1:11" x14ac:dyDescent="0.25">
      <c r="A941" s="2" t="s">
        <v>777</v>
      </c>
      <c r="B941" s="1">
        <v>10</v>
      </c>
      <c r="C941" t="s">
        <v>13664</v>
      </c>
      <c r="D941">
        <v>15</v>
      </c>
      <c r="E941" t="s">
        <v>13668</v>
      </c>
      <c r="F941">
        <v>270107</v>
      </c>
      <c r="G941" t="s">
        <v>13522</v>
      </c>
      <c r="H941">
        <v>270107001</v>
      </c>
      <c r="I941" t="s">
        <v>13523</v>
      </c>
      <c r="J941">
        <v>0</v>
      </c>
      <c r="K941">
        <v>2015</v>
      </c>
    </row>
    <row r="942" spans="1:11" x14ac:dyDescent="0.25">
      <c r="A942" s="2" t="s">
        <v>777</v>
      </c>
      <c r="B942" s="1">
        <v>10</v>
      </c>
      <c r="C942" t="s">
        <v>13664</v>
      </c>
      <c r="D942">
        <v>15</v>
      </c>
      <c r="E942" t="s">
        <v>13668</v>
      </c>
      <c r="F942">
        <v>270107</v>
      </c>
      <c r="G942" t="s">
        <v>13522</v>
      </c>
      <c r="H942">
        <v>270107002</v>
      </c>
      <c r="I942" t="s">
        <v>13526</v>
      </c>
      <c r="J942">
        <v>1</v>
      </c>
      <c r="K942">
        <v>2015</v>
      </c>
    </row>
    <row r="943" spans="1:11" x14ac:dyDescent="0.25">
      <c r="A943" s="2" t="s">
        <v>777</v>
      </c>
      <c r="B943" s="1">
        <v>10</v>
      </c>
      <c r="C943" t="s">
        <v>13664</v>
      </c>
      <c r="D943">
        <v>15</v>
      </c>
      <c r="E943" t="s">
        <v>13668</v>
      </c>
      <c r="F943">
        <v>270107</v>
      </c>
      <c r="G943" t="s">
        <v>13522</v>
      </c>
      <c r="H943">
        <v>270107004</v>
      </c>
      <c r="I943" t="s">
        <v>13636</v>
      </c>
      <c r="J943">
        <v>2</v>
      </c>
      <c r="K943">
        <v>2015</v>
      </c>
    </row>
    <row r="944" spans="1:11" x14ac:dyDescent="0.25">
      <c r="A944" s="2" t="s">
        <v>777</v>
      </c>
      <c r="B944" s="1">
        <v>10</v>
      </c>
      <c r="C944" t="s">
        <v>13664</v>
      </c>
      <c r="D944">
        <v>15</v>
      </c>
      <c r="E944" t="s">
        <v>13668</v>
      </c>
      <c r="F944">
        <v>270107</v>
      </c>
      <c r="G944" t="s">
        <v>13522</v>
      </c>
      <c r="H944">
        <v>270107006</v>
      </c>
      <c r="I944" t="s">
        <v>13669</v>
      </c>
      <c r="J944">
        <v>214</v>
      </c>
      <c r="K944">
        <v>2015</v>
      </c>
    </row>
    <row r="945" spans="1:11" x14ac:dyDescent="0.25">
      <c r="A945" s="2" t="s">
        <v>777</v>
      </c>
      <c r="B945" s="1">
        <v>10</v>
      </c>
      <c r="C945" t="s">
        <v>13664</v>
      </c>
      <c r="D945">
        <v>15</v>
      </c>
      <c r="E945" t="s">
        <v>13668</v>
      </c>
      <c r="F945">
        <v>270107</v>
      </c>
      <c r="G945" t="s">
        <v>13522</v>
      </c>
      <c r="H945">
        <v>270107005</v>
      </c>
      <c r="I945" t="s">
        <v>13637</v>
      </c>
      <c r="J945">
        <v>104</v>
      </c>
      <c r="K945">
        <v>2015</v>
      </c>
    </row>
    <row r="946" spans="1:11" x14ac:dyDescent="0.25">
      <c r="A946" s="2" t="s">
        <v>777</v>
      </c>
      <c r="B946" s="1">
        <v>10</v>
      </c>
      <c r="C946" t="s">
        <v>13665</v>
      </c>
      <c r="D946">
        <v>10</v>
      </c>
      <c r="E946" t="s">
        <v>13668</v>
      </c>
      <c r="F946">
        <v>270107</v>
      </c>
      <c r="G946" t="s">
        <v>13522</v>
      </c>
      <c r="H946">
        <v>270107001</v>
      </c>
      <c r="I946" t="s">
        <v>13523</v>
      </c>
      <c r="J946">
        <v>0</v>
      </c>
      <c r="K946">
        <v>2015</v>
      </c>
    </row>
    <row r="947" spans="1:11" x14ac:dyDescent="0.25">
      <c r="A947" s="2" t="s">
        <v>777</v>
      </c>
      <c r="B947" s="1">
        <v>10</v>
      </c>
      <c r="C947" t="s">
        <v>13665</v>
      </c>
      <c r="D947">
        <v>10</v>
      </c>
      <c r="E947" t="s">
        <v>13668</v>
      </c>
      <c r="F947">
        <v>270107</v>
      </c>
      <c r="G947" t="s">
        <v>13522</v>
      </c>
      <c r="H947">
        <v>270107002</v>
      </c>
      <c r="I947" t="s">
        <v>13526</v>
      </c>
      <c r="J947">
        <v>5</v>
      </c>
      <c r="K947">
        <v>2015</v>
      </c>
    </row>
    <row r="948" spans="1:11" x14ac:dyDescent="0.25">
      <c r="A948" s="2" t="s">
        <v>777</v>
      </c>
      <c r="B948" s="1">
        <v>10</v>
      </c>
      <c r="C948" t="s">
        <v>13665</v>
      </c>
      <c r="D948">
        <v>10</v>
      </c>
      <c r="E948" t="s">
        <v>13668</v>
      </c>
      <c r="F948">
        <v>270107</v>
      </c>
      <c r="G948" t="s">
        <v>13522</v>
      </c>
      <c r="H948">
        <v>270107004</v>
      </c>
      <c r="I948" t="s">
        <v>13636</v>
      </c>
      <c r="J948">
        <v>9</v>
      </c>
      <c r="K948">
        <v>2015</v>
      </c>
    </row>
    <row r="949" spans="1:11" x14ac:dyDescent="0.25">
      <c r="A949" s="2" t="s">
        <v>777</v>
      </c>
      <c r="B949" s="1">
        <v>10</v>
      </c>
      <c r="C949" t="s">
        <v>13665</v>
      </c>
      <c r="D949">
        <v>10</v>
      </c>
      <c r="E949" t="s">
        <v>13668</v>
      </c>
      <c r="F949">
        <v>270107</v>
      </c>
      <c r="G949" t="s">
        <v>13522</v>
      </c>
      <c r="H949">
        <v>270107006</v>
      </c>
      <c r="I949" t="s">
        <v>13669</v>
      </c>
      <c r="J949">
        <v>94</v>
      </c>
      <c r="K949">
        <v>2015</v>
      </c>
    </row>
    <row r="950" spans="1:11" x14ac:dyDescent="0.25">
      <c r="A950" s="2" t="s">
        <v>777</v>
      </c>
      <c r="B950" s="1">
        <v>10</v>
      </c>
      <c r="C950" t="s">
        <v>13665</v>
      </c>
      <c r="D950">
        <v>10</v>
      </c>
      <c r="E950" t="s">
        <v>13668</v>
      </c>
      <c r="F950">
        <v>270107</v>
      </c>
      <c r="G950" t="s">
        <v>13522</v>
      </c>
      <c r="H950">
        <v>270107005</v>
      </c>
      <c r="I950" t="s">
        <v>13637</v>
      </c>
      <c r="J950">
        <v>200</v>
      </c>
      <c r="K950">
        <v>2015</v>
      </c>
    </row>
    <row r="951" spans="1:11" x14ac:dyDescent="0.25">
      <c r="A951" s="2" t="s">
        <v>13672</v>
      </c>
      <c r="B951" s="1">
        <v>11</v>
      </c>
      <c r="C951" t="s">
        <v>13666</v>
      </c>
      <c r="D951">
        <v>2</v>
      </c>
      <c r="E951" t="s">
        <v>13668</v>
      </c>
      <c r="F951">
        <v>270107</v>
      </c>
      <c r="G951" t="s">
        <v>13522</v>
      </c>
      <c r="H951">
        <v>270107001</v>
      </c>
      <c r="I951" t="s">
        <v>13523</v>
      </c>
      <c r="J951">
        <v>4</v>
      </c>
      <c r="K951">
        <v>2015</v>
      </c>
    </row>
    <row r="952" spans="1:11" x14ac:dyDescent="0.25">
      <c r="A952" s="2" t="s">
        <v>13672</v>
      </c>
      <c r="B952" s="1">
        <v>11</v>
      </c>
      <c r="C952" t="s">
        <v>13666</v>
      </c>
      <c r="D952">
        <v>2</v>
      </c>
      <c r="E952" t="s">
        <v>13668</v>
      </c>
      <c r="F952">
        <v>270107</v>
      </c>
      <c r="G952" t="s">
        <v>13522</v>
      </c>
      <c r="H952">
        <v>270107002</v>
      </c>
      <c r="I952" t="s">
        <v>13526</v>
      </c>
      <c r="J952">
        <v>1</v>
      </c>
      <c r="K952">
        <v>2015</v>
      </c>
    </row>
    <row r="953" spans="1:11" x14ac:dyDescent="0.25">
      <c r="A953" s="2" t="s">
        <v>13672</v>
      </c>
      <c r="B953" s="1">
        <v>11</v>
      </c>
      <c r="C953" t="s">
        <v>13666</v>
      </c>
      <c r="D953">
        <v>2</v>
      </c>
      <c r="E953" t="s">
        <v>13668</v>
      </c>
      <c r="F953">
        <v>270107</v>
      </c>
      <c r="G953" t="s">
        <v>13522</v>
      </c>
      <c r="H953">
        <v>270107004</v>
      </c>
      <c r="I953" t="s">
        <v>13636</v>
      </c>
      <c r="J953">
        <v>1</v>
      </c>
      <c r="K953">
        <v>2015</v>
      </c>
    </row>
    <row r="954" spans="1:11" x14ac:dyDescent="0.25">
      <c r="A954" s="2" t="s">
        <v>13672</v>
      </c>
      <c r="B954" s="1">
        <v>11</v>
      </c>
      <c r="C954" t="s">
        <v>13666</v>
      </c>
      <c r="D954">
        <v>2</v>
      </c>
      <c r="E954" t="s">
        <v>13668</v>
      </c>
      <c r="F954">
        <v>270107</v>
      </c>
      <c r="G954" t="s">
        <v>13522</v>
      </c>
      <c r="H954">
        <v>270107006</v>
      </c>
      <c r="I954" t="s">
        <v>13669</v>
      </c>
      <c r="J954">
        <v>0</v>
      </c>
      <c r="K954">
        <v>2015</v>
      </c>
    </row>
    <row r="955" spans="1:11" x14ac:dyDescent="0.25">
      <c r="A955" s="2" t="s">
        <v>13672</v>
      </c>
      <c r="B955" s="1">
        <v>11</v>
      </c>
      <c r="C955" t="s">
        <v>13666</v>
      </c>
      <c r="D955">
        <v>2</v>
      </c>
      <c r="E955" t="s">
        <v>13668</v>
      </c>
      <c r="F955">
        <v>270107</v>
      </c>
      <c r="G955" t="s">
        <v>13522</v>
      </c>
      <c r="H955">
        <v>270107005</v>
      </c>
      <c r="I955" t="s">
        <v>13637</v>
      </c>
      <c r="J955">
        <v>5</v>
      </c>
      <c r="K955">
        <v>2015</v>
      </c>
    </row>
    <row r="956" spans="1:11" x14ac:dyDescent="0.25">
      <c r="A956" s="2" t="s">
        <v>13673</v>
      </c>
      <c r="B956" s="1">
        <v>12</v>
      </c>
      <c r="C956" t="s">
        <v>13667</v>
      </c>
      <c r="D956">
        <v>17</v>
      </c>
      <c r="E956" t="s">
        <v>13668</v>
      </c>
      <c r="F956">
        <v>270107</v>
      </c>
      <c r="G956" t="s">
        <v>13522</v>
      </c>
      <c r="H956">
        <v>270107001</v>
      </c>
      <c r="I956" t="s">
        <v>13523</v>
      </c>
      <c r="J956">
        <v>1</v>
      </c>
      <c r="K956">
        <v>2015</v>
      </c>
    </row>
    <row r="957" spans="1:11" x14ac:dyDescent="0.25">
      <c r="A957" s="2" t="s">
        <v>13673</v>
      </c>
      <c r="B957" s="1">
        <v>12</v>
      </c>
      <c r="C957" t="s">
        <v>13667</v>
      </c>
      <c r="D957">
        <v>17</v>
      </c>
      <c r="E957" t="s">
        <v>13668</v>
      </c>
      <c r="F957">
        <v>270107</v>
      </c>
      <c r="G957" t="s">
        <v>13522</v>
      </c>
      <c r="H957">
        <v>270107002</v>
      </c>
      <c r="I957" t="s">
        <v>13526</v>
      </c>
      <c r="J957">
        <v>1</v>
      </c>
      <c r="K957">
        <v>2015</v>
      </c>
    </row>
    <row r="958" spans="1:11" x14ac:dyDescent="0.25">
      <c r="A958" s="2" t="s">
        <v>13673</v>
      </c>
      <c r="B958" s="1">
        <v>12</v>
      </c>
      <c r="C958" t="s">
        <v>13667</v>
      </c>
      <c r="D958">
        <v>17</v>
      </c>
      <c r="E958" t="s">
        <v>13668</v>
      </c>
      <c r="F958">
        <v>270107</v>
      </c>
      <c r="G958" t="s">
        <v>13522</v>
      </c>
      <c r="H958">
        <v>270107004</v>
      </c>
      <c r="I958" t="s">
        <v>13636</v>
      </c>
      <c r="J958">
        <v>0</v>
      </c>
      <c r="K958">
        <v>2015</v>
      </c>
    </row>
    <row r="959" spans="1:11" x14ac:dyDescent="0.25">
      <c r="A959" s="2" t="s">
        <v>13673</v>
      </c>
      <c r="B959" s="1">
        <v>12</v>
      </c>
      <c r="C959" t="s">
        <v>13667</v>
      </c>
      <c r="D959">
        <v>17</v>
      </c>
      <c r="E959" t="s">
        <v>13668</v>
      </c>
      <c r="F959">
        <v>270107</v>
      </c>
      <c r="G959" t="s">
        <v>13522</v>
      </c>
      <c r="H959">
        <v>270107006</v>
      </c>
      <c r="I959" t="s">
        <v>13669</v>
      </c>
      <c r="J959">
        <v>1</v>
      </c>
      <c r="K959">
        <v>2015</v>
      </c>
    </row>
    <row r="960" spans="1:11" x14ac:dyDescent="0.25">
      <c r="A960" s="2" t="s">
        <v>13673</v>
      </c>
      <c r="B960" s="1">
        <v>12</v>
      </c>
      <c r="C960" t="s">
        <v>13667</v>
      </c>
      <c r="D960">
        <v>17</v>
      </c>
      <c r="E960" t="s">
        <v>13668</v>
      </c>
      <c r="F960">
        <v>270107</v>
      </c>
      <c r="G960" t="s">
        <v>13522</v>
      </c>
      <c r="H960">
        <v>270107005</v>
      </c>
      <c r="I960" t="s">
        <v>13637</v>
      </c>
      <c r="J960">
        <v>34</v>
      </c>
      <c r="K960">
        <v>2015</v>
      </c>
    </row>
    <row r="961" spans="1:11" x14ac:dyDescent="0.25">
      <c r="A961" s="2" t="s">
        <v>759</v>
      </c>
      <c r="B961" s="1">
        <v>15</v>
      </c>
      <c r="C961" t="s">
        <v>13634</v>
      </c>
      <c r="D961">
        <v>7</v>
      </c>
      <c r="E961" t="s">
        <v>13668</v>
      </c>
      <c r="F961">
        <v>270107</v>
      </c>
      <c r="G961" t="s">
        <v>13522</v>
      </c>
      <c r="H961">
        <v>270107007</v>
      </c>
      <c r="I961" t="s">
        <v>13540</v>
      </c>
      <c r="J961">
        <v>0</v>
      </c>
      <c r="K961">
        <v>2016</v>
      </c>
    </row>
    <row r="962" spans="1:11" x14ac:dyDescent="0.25">
      <c r="A962" s="2" t="s">
        <v>759</v>
      </c>
      <c r="B962" s="1">
        <v>15</v>
      </c>
      <c r="C962" t="s">
        <v>13634</v>
      </c>
      <c r="D962">
        <v>7</v>
      </c>
      <c r="E962" t="s">
        <v>13668</v>
      </c>
      <c r="F962">
        <v>270107</v>
      </c>
      <c r="G962" t="s">
        <v>13522</v>
      </c>
      <c r="H962">
        <v>270107005</v>
      </c>
      <c r="I962" t="s">
        <v>13637</v>
      </c>
      <c r="J962">
        <v>0</v>
      </c>
      <c r="K962">
        <v>2016</v>
      </c>
    </row>
    <row r="963" spans="1:11" x14ac:dyDescent="0.25">
      <c r="A963" s="2" t="s">
        <v>795</v>
      </c>
      <c r="B963" s="1">
        <v>1</v>
      </c>
      <c r="C963" t="s">
        <v>13639</v>
      </c>
      <c r="D963">
        <v>16</v>
      </c>
      <c r="E963" t="s">
        <v>13668</v>
      </c>
      <c r="F963">
        <v>270107</v>
      </c>
      <c r="G963" t="s">
        <v>13522</v>
      </c>
      <c r="H963">
        <v>270107007</v>
      </c>
      <c r="I963" t="s">
        <v>13540</v>
      </c>
      <c r="J963">
        <v>82</v>
      </c>
      <c r="K963">
        <v>2016</v>
      </c>
    </row>
    <row r="964" spans="1:11" x14ac:dyDescent="0.25">
      <c r="A964" s="2" t="s">
        <v>795</v>
      </c>
      <c r="B964" s="1">
        <v>1</v>
      </c>
      <c r="C964" t="s">
        <v>13639</v>
      </c>
      <c r="D964">
        <v>16</v>
      </c>
      <c r="E964" t="s">
        <v>13668</v>
      </c>
      <c r="F964">
        <v>270107</v>
      </c>
      <c r="G964" t="s">
        <v>13522</v>
      </c>
      <c r="H964">
        <v>270107005</v>
      </c>
      <c r="I964" t="s">
        <v>13637</v>
      </c>
      <c r="J964">
        <v>11</v>
      </c>
      <c r="K964">
        <v>2016</v>
      </c>
    </row>
    <row r="965" spans="1:11" x14ac:dyDescent="0.25">
      <c r="A965" s="2" t="s">
        <v>756</v>
      </c>
      <c r="B965" s="1">
        <v>2</v>
      </c>
      <c r="C965" t="s">
        <v>13640</v>
      </c>
      <c r="D965">
        <v>3</v>
      </c>
      <c r="E965" t="s">
        <v>13668</v>
      </c>
      <c r="F965">
        <v>270107</v>
      </c>
      <c r="G965" t="s">
        <v>13522</v>
      </c>
      <c r="H965">
        <v>270107007</v>
      </c>
      <c r="I965" t="s">
        <v>13540</v>
      </c>
      <c r="J965">
        <v>453</v>
      </c>
      <c r="K965">
        <v>2016</v>
      </c>
    </row>
    <row r="966" spans="1:11" x14ac:dyDescent="0.25">
      <c r="A966" s="2" t="s">
        <v>756</v>
      </c>
      <c r="B966" s="1">
        <v>2</v>
      </c>
      <c r="C966" t="s">
        <v>13640</v>
      </c>
      <c r="D966">
        <v>3</v>
      </c>
      <c r="E966" t="s">
        <v>13668</v>
      </c>
      <c r="F966">
        <v>270107</v>
      </c>
      <c r="G966" t="s">
        <v>13522</v>
      </c>
      <c r="H966">
        <v>270107005</v>
      </c>
      <c r="I966" t="s">
        <v>13637</v>
      </c>
      <c r="J966">
        <v>1572</v>
      </c>
      <c r="K966">
        <v>2016</v>
      </c>
    </row>
    <row r="967" spans="1:11" x14ac:dyDescent="0.25">
      <c r="A967" s="2" t="s">
        <v>765</v>
      </c>
      <c r="B967" s="1">
        <v>3</v>
      </c>
      <c r="C967" t="s">
        <v>13641</v>
      </c>
      <c r="D967">
        <v>8</v>
      </c>
      <c r="E967" t="s">
        <v>13668</v>
      </c>
      <c r="F967">
        <v>270107</v>
      </c>
      <c r="G967" t="s">
        <v>13522</v>
      </c>
      <c r="H967">
        <v>270107007</v>
      </c>
      <c r="I967" t="s">
        <v>13540</v>
      </c>
      <c r="J967">
        <v>159</v>
      </c>
      <c r="K967">
        <v>2016</v>
      </c>
    </row>
    <row r="968" spans="1:11" x14ac:dyDescent="0.25">
      <c r="A968" s="2" t="s">
        <v>765</v>
      </c>
      <c r="B968" s="1">
        <v>3</v>
      </c>
      <c r="C968" t="s">
        <v>13641</v>
      </c>
      <c r="D968">
        <v>8</v>
      </c>
      <c r="E968" t="s">
        <v>13668</v>
      </c>
      <c r="F968">
        <v>270107</v>
      </c>
      <c r="G968" t="s">
        <v>13522</v>
      </c>
      <c r="H968">
        <v>270107005</v>
      </c>
      <c r="I968" t="s">
        <v>13637</v>
      </c>
      <c r="J968">
        <v>1485</v>
      </c>
      <c r="K968">
        <v>2016</v>
      </c>
    </row>
    <row r="969" spans="1:11" x14ac:dyDescent="0.25">
      <c r="A969" s="2" t="s">
        <v>771</v>
      </c>
      <c r="B969" s="1">
        <v>4</v>
      </c>
      <c r="C969" t="s">
        <v>13642</v>
      </c>
      <c r="D969">
        <v>12</v>
      </c>
      <c r="E969" t="s">
        <v>13668</v>
      </c>
      <c r="F969">
        <v>270107</v>
      </c>
      <c r="G969" t="s">
        <v>13522</v>
      </c>
      <c r="H969">
        <v>270107007</v>
      </c>
      <c r="I969" t="s">
        <v>13540</v>
      </c>
      <c r="J969">
        <v>157</v>
      </c>
      <c r="K969">
        <v>2016</v>
      </c>
    </row>
    <row r="970" spans="1:11" x14ac:dyDescent="0.25">
      <c r="A970" s="2" t="s">
        <v>771</v>
      </c>
      <c r="B970" s="1">
        <v>4</v>
      </c>
      <c r="C970" t="s">
        <v>13642</v>
      </c>
      <c r="D970">
        <v>12</v>
      </c>
      <c r="E970" t="s">
        <v>13668</v>
      </c>
      <c r="F970">
        <v>270107</v>
      </c>
      <c r="G970" t="s">
        <v>13522</v>
      </c>
      <c r="H970">
        <v>270107005</v>
      </c>
      <c r="I970" t="s">
        <v>13637</v>
      </c>
      <c r="J970">
        <v>104</v>
      </c>
      <c r="K970">
        <v>2016</v>
      </c>
    </row>
    <row r="971" spans="1:11" x14ac:dyDescent="0.25">
      <c r="A971" s="2" t="s">
        <v>798</v>
      </c>
      <c r="B971" s="1">
        <v>5</v>
      </c>
      <c r="C971" t="s">
        <v>13643</v>
      </c>
      <c r="D971">
        <v>28</v>
      </c>
      <c r="E971" t="s">
        <v>13668</v>
      </c>
      <c r="F971">
        <v>270107</v>
      </c>
      <c r="G971" t="s">
        <v>13522</v>
      </c>
      <c r="H971">
        <v>270107007</v>
      </c>
      <c r="I971" t="s">
        <v>13540</v>
      </c>
      <c r="J971">
        <v>159</v>
      </c>
      <c r="K971">
        <v>2016</v>
      </c>
    </row>
    <row r="972" spans="1:11" x14ac:dyDescent="0.25">
      <c r="A972" s="2" t="s">
        <v>798</v>
      </c>
      <c r="B972" s="1">
        <v>5</v>
      </c>
      <c r="C972" t="s">
        <v>13643</v>
      </c>
      <c r="D972">
        <v>28</v>
      </c>
      <c r="E972" t="s">
        <v>13668</v>
      </c>
      <c r="F972">
        <v>270107</v>
      </c>
      <c r="G972" t="s">
        <v>13522</v>
      </c>
      <c r="H972">
        <v>270107005</v>
      </c>
      <c r="I972" t="s">
        <v>13637</v>
      </c>
      <c r="J972">
        <v>405</v>
      </c>
      <c r="K972">
        <v>2016</v>
      </c>
    </row>
    <row r="973" spans="1:11" x14ac:dyDescent="0.25">
      <c r="A973" s="2" t="s">
        <v>798</v>
      </c>
      <c r="B973" s="1">
        <v>5</v>
      </c>
      <c r="C973" t="s">
        <v>13644</v>
      </c>
      <c r="D973">
        <v>29</v>
      </c>
      <c r="E973" t="s">
        <v>13668</v>
      </c>
      <c r="F973">
        <v>270107</v>
      </c>
      <c r="G973" t="s">
        <v>13522</v>
      </c>
      <c r="H973">
        <v>270107007</v>
      </c>
      <c r="I973" t="s">
        <v>13540</v>
      </c>
      <c r="J973">
        <v>92</v>
      </c>
      <c r="K973">
        <v>2016</v>
      </c>
    </row>
    <row r="974" spans="1:11" x14ac:dyDescent="0.25">
      <c r="A974" s="2" t="s">
        <v>798</v>
      </c>
      <c r="B974" s="1">
        <v>5</v>
      </c>
      <c r="C974" t="s">
        <v>13644</v>
      </c>
      <c r="D974">
        <v>29</v>
      </c>
      <c r="E974" t="s">
        <v>13668</v>
      </c>
      <c r="F974">
        <v>270107</v>
      </c>
      <c r="G974" t="s">
        <v>13522</v>
      </c>
      <c r="H974">
        <v>270107005</v>
      </c>
      <c r="I974" t="s">
        <v>13637</v>
      </c>
      <c r="J974">
        <v>2465</v>
      </c>
      <c r="K974">
        <v>2016</v>
      </c>
    </row>
    <row r="975" spans="1:11" x14ac:dyDescent="0.25">
      <c r="A975" s="2" t="s">
        <v>798</v>
      </c>
      <c r="B975" s="1">
        <v>5</v>
      </c>
      <c r="C975" t="s">
        <v>13645</v>
      </c>
      <c r="D975">
        <v>1</v>
      </c>
      <c r="E975" t="s">
        <v>13668</v>
      </c>
      <c r="F975">
        <v>270107</v>
      </c>
      <c r="G975" t="s">
        <v>13522</v>
      </c>
      <c r="H975">
        <v>270107007</v>
      </c>
      <c r="I975" t="s">
        <v>13540</v>
      </c>
      <c r="J975">
        <v>103</v>
      </c>
      <c r="K975">
        <v>2016</v>
      </c>
    </row>
    <row r="976" spans="1:11" x14ac:dyDescent="0.25">
      <c r="A976" s="2" t="s">
        <v>798</v>
      </c>
      <c r="B976" s="1">
        <v>5</v>
      </c>
      <c r="C976" t="s">
        <v>13645</v>
      </c>
      <c r="D976">
        <v>1</v>
      </c>
      <c r="E976" t="s">
        <v>13668</v>
      </c>
      <c r="F976">
        <v>270107</v>
      </c>
      <c r="G976" t="s">
        <v>13522</v>
      </c>
      <c r="H976">
        <v>270107005</v>
      </c>
      <c r="I976" t="s">
        <v>13637</v>
      </c>
      <c r="J976">
        <v>1146</v>
      </c>
      <c r="K976">
        <v>2016</v>
      </c>
    </row>
    <row r="977" spans="1:11" x14ac:dyDescent="0.25">
      <c r="A977" s="2" t="s">
        <v>13646</v>
      </c>
      <c r="B977" s="1">
        <v>13</v>
      </c>
      <c r="C977" t="s">
        <v>13647</v>
      </c>
      <c r="D977">
        <v>19</v>
      </c>
      <c r="E977" t="s">
        <v>13668</v>
      </c>
      <c r="F977">
        <v>270107</v>
      </c>
      <c r="G977" t="s">
        <v>13522</v>
      </c>
      <c r="H977">
        <v>270107007</v>
      </c>
      <c r="I977" t="s">
        <v>13540</v>
      </c>
      <c r="J977">
        <v>263</v>
      </c>
      <c r="K977">
        <v>2016</v>
      </c>
    </row>
    <row r="978" spans="1:11" x14ac:dyDescent="0.25">
      <c r="A978" s="2" t="s">
        <v>13646</v>
      </c>
      <c r="B978" s="1">
        <v>13</v>
      </c>
      <c r="C978" t="s">
        <v>13647</v>
      </c>
      <c r="D978">
        <v>19</v>
      </c>
      <c r="E978" t="s">
        <v>13668</v>
      </c>
      <c r="F978">
        <v>270107</v>
      </c>
      <c r="G978" t="s">
        <v>13522</v>
      </c>
      <c r="H978">
        <v>270107005</v>
      </c>
      <c r="I978" t="s">
        <v>13637</v>
      </c>
      <c r="J978">
        <v>4097</v>
      </c>
      <c r="K978">
        <v>2016</v>
      </c>
    </row>
    <row r="979" spans="1:11" x14ac:dyDescent="0.25">
      <c r="A979" s="2" t="s">
        <v>13646</v>
      </c>
      <c r="B979" s="1">
        <v>13</v>
      </c>
      <c r="C979" t="s">
        <v>13648</v>
      </c>
      <c r="D979">
        <v>20</v>
      </c>
      <c r="E979" t="s">
        <v>13668</v>
      </c>
      <c r="F979">
        <v>270107</v>
      </c>
      <c r="G979" t="s">
        <v>13522</v>
      </c>
      <c r="H979">
        <v>270107007</v>
      </c>
      <c r="I979" t="s">
        <v>13540</v>
      </c>
      <c r="J979">
        <v>300</v>
      </c>
      <c r="K979">
        <v>2016</v>
      </c>
    </row>
    <row r="980" spans="1:11" x14ac:dyDescent="0.25">
      <c r="A980" s="2" t="s">
        <v>13646</v>
      </c>
      <c r="B980" s="1">
        <v>13</v>
      </c>
      <c r="C980" t="s">
        <v>13648</v>
      </c>
      <c r="D980">
        <v>20</v>
      </c>
      <c r="E980" t="s">
        <v>13668</v>
      </c>
      <c r="F980">
        <v>270107</v>
      </c>
      <c r="G980" t="s">
        <v>13522</v>
      </c>
      <c r="H980">
        <v>270107005</v>
      </c>
      <c r="I980" t="s">
        <v>13637</v>
      </c>
      <c r="J980">
        <v>1582</v>
      </c>
      <c r="K980">
        <v>2016</v>
      </c>
    </row>
    <row r="981" spans="1:11" x14ac:dyDescent="0.25">
      <c r="A981" s="2" t="s">
        <v>13646</v>
      </c>
      <c r="B981" s="1">
        <v>13</v>
      </c>
      <c r="C981" t="s">
        <v>13649</v>
      </c>
      <c r="D981">
        <v>18</v>
      </c>
      <c r="E981" t="s">
        <v>13668</v>
      </c>
      <c r="F981">
        <v>270107</v>
      </c>
      <c r="G981" t="s">
        <v>13522</v>
      </c>
      <c r="H981">
        <v>270107007</v>
      </c>
      <c r="I981" t="s">
        <v>13540</v>
      </c>
      <c r="J981">
        <v>92</v>
      </c>
      <c r="K981">
        <v>2016</v>
      </c>
    </row>
    <row r="982" spans="1:11" x14ac:dyDescent="0.25">
      <c r="A982" s="2" t="s">
        <v>13646</v>
      </c>
      <c r="B982" s="1">
        <v>13</v>
      </c>
      <c r="C982" t="s">
        <v>13649</v>
      </c>
      <c r="D982">
        <v>18</v>
      </c>
      <c r="E982" t="s">
        <v>13668</v>
      </c>
      <c r="F982">
        <v>270107</v>
      </c>
      <c r="G982" t="s">
        <v>13522</v>
      </c>
      <c r="H982">
        <v>270107005</v>
      </c>
      <c r="I982" t="s">
        <v>13637</v>
      </c>
      <c r="J982">
        <v>663</v>
      </c>
      <c r="K982">
        <v>2016</v>
      </c>
    </row>
    <row r="983" spans="1:11" x14ac:dyDescent="0.25">
      <c r="A983" s="2" t="s">
        <v>13646</v>
      </c>
      <c r="B983" s="1">
        <v>13</v>
      </c>
      <c r="C983" t="s">
        <v>13650</v>
      </c>
      <c r="D983">
        <v>21</v>
      </c>
      <c r="E983" t="s">
        <v>13668</v>
      </c>
      <c r="F983">
        <v>270107</v>
      </c>
      <c r="G983" t="s">
        <v>13522</v>
      </c>
      <c r="H983">
        <v>270107007</v>
      </c>
      <c r="I983" t="s">
        <v>13540</v>
      </c>
      <c r="J983">
        <v>118</v>
      </c>
      <c r="K983">
        <v>2016</v>
      </c>
    </row>
    <row r="984" spans="1:11" x14ac:dyDescent="0.25">
      <c r="A984" s="2" t="s">
        <v>13646</v>
      </c>
      <c r="B984" s="1">
        <v>13</v>
      </c>
      <c r="C984" t="s">
        <v>13650</v>
      </c>
      <c r="D984">
        <v>21</v>
      </c>
      <c r="E984" t="s">
        <v>13668</v>
      </c>
      <c r="F984">
        <v>270107</v>
      </c>
      <c r="G984" t="s">
        <v>13522</v>
      </c>
      <c r="H984">
        <v>270107005</v>
      </c>
      <c r="I984" t="s">
        <v>13637</v>
      </c>
      <c r="J984">
        <v>463</v>
      </c>
      <c r="K984">
        <v>2016</v>
      </c>
    </row>
    <row r="985" spans="1:11" x14ac:dyDescent="0.25">
      <c r="A985" s="2" t="s">
        <v>13646</v>
      </c>
      <c r="B985" s="1">
        <v>13</v>
      </c>
      <c r="C985" t="s">
        <v>13651</v>
      </c>
      <c r="D985">
        <v>22</v>
      </c>
      <c r="E985" t="s">
        <v>13668</v>
      </c>
      <c r="F985">
        <v>270107</v>
      </c>
      <c r="G985" t="s">
        <v>13522</v>
      </c>
      <c r="H985">
        <v>270107007</v>
      </c>
      <c r="I985" t="s">
        <v>13540</v>
      </c>
      <c r="J985">
        <v>289</v>
      </c>
      <c r="K985">
        <v>2016</v>
      </c>
    </row>
    <row r="986" spans="1:11" x14ac:dyDescent="0.25">
      <c r="A986" s="2" t="s">
        <v>13646</v>
      </c>
      <c r="B986" s="1">
        <v>13</v>
      </c>
      <c r="C986" t="s">
        <v>13651</v>
      </c>
      <c r="D986">
        <v>22</v>
      </c>
      <c r="E986" t="s">
        <v>13668</v>
      </c>
      <c r="F986">
        <v>270107</v>
      </c>
      <c r="G986" t="s">
        <v>13522</v>
      </c>
      <c r="H986">
        <v>270107005</v>
      </c>
      <c r="I986" t="s">
        <v>13637</v>
      </c>
      <c r="J986">
        <v>2049</v>
      </c>
      <c r="K986">
        <v>2016</v>
      </c>
    </row>
    <row r="987" spans="1:11" x14ac:dyDescent="0.25">
      <c r="A987" s="2" t="s">
        <v>13646</v>
      </c>
      <c r="B987" s="1">
        <v>13</v>
      </c>
      <c r="C987" t="s">
        <v>13652</v>
      </c>
      <c r="D987">
        <v>23</v>
      </c>
      <c r="E987" t="s">
        <v>13668</v>
      </c>
      <c r="F987">
        <v>270107</v>
      </c>
      <c r="G987" t="s">
        <v>13522</v>
      </c>
      <c r="H987">
        <v>270107007</v>
      </c>
      <c r="I987" t="s">
        <v>13540</v>
      </c>
      <c r="J987">
        <v>99</v>
      </c>
      <c r="K987">
        <v>2016</v>
      </c>
    </row>
    <row r="988" spans="1:11" x14ac:dyDescent="0.25">
      <c r="A988" s="2" t="s">
        <v>13646</v>
      </c>
      <c r="B988" s="1">
        <v>13</v>
      </c>
      <c r="C988" t="s">
        <v>13652</v>
      </c>
      <c r="D988">
        <v>23</v>
      </c>
      <c r="E988" t="s">
        <v>13668</v>
      </c>
      <c r="F988">
        <v>270107</v>
      </c>
      <c r="G988" t="s">
        <v>13522</v>
      </c>
      <c r="H988">
        <v>270107005</v>
      </c>
      <c r="I988" t="s">
        <v>13637</v>
      </c>
      <c r="J988">
        <v>1166</v>
      </c>
      <c r="K988">
        <v>2016</v>
      </c>
    </row>
    <row r="989" spans="1:11" x14ac:dyDescent="0.25">
      <c r="A989" s="2" t="s">
        <v>13670</v>
      </c>
      <c r="B989" s="1">
        <v>6</v>
      </c>
      <c r="C989" t="s">
        <v>13653</v>
      </c>
      <c r="D989">
        <v>13</v>
      </c>
      <c r="E989" t="s">
        <v>13668</v>
      </c>
      <c r="F989">
        <v>270107</v>
      </c>
      <c r="G989" t="s">
        <v>13522</v>
      </c>
      <c r="H989">
        <v>270107007</v>
      </c>
      <c r="I989" t="s">
        <v>13540</v>
      </c>
      <c r="J989">
        <v>508</v>
      </c>
      <c r="K989">
        <v>2016</v>
      </c>
    </row>
    <row r="990" spans="1:11" x14ac:dyDescent="0.25">
      <c r="A990" s="2" t="s">
        <v>13670</v>
      </c>
      <c r="B990" s="1">
        <v>6</v>
      </c>
      <c r="C990" t="s">
        <v>13653</v>
      </c>
      <c r="D990">
        <v>13</v>
      </c>
      <c r="E990" t="s">
        <v>13668</v>
      </c>
      <c r="F990">
        <v>270107</v>
      </c>
      <c r="G990" t="s">
        <v>13522</v>
      </c>
      <c r="H990">
        <v>270107005</v>
      </c>
      <c r="I990" t="s">
        <v>13637</v>
      </c>
      <c r="J990">
        <v>724</v>
      </c>
      <c r="K990">
        <v>2016</v>
      </c>
    </row>
    <row r="991" spans="1:11" x14ac:dyDescent="0.25">
      <c r="A991" s="2" t="s">
        <v>786</v>
      </c>
      <c r="B991" s="1">
        <v>7</v>
      </c>
      <c r="C991" t="s">
        <v>13654</v>
      </c>
      <c r="D991">
        <v>14</v>
      </c>
      <c r="E991" t="s">
        <v>13668</v>
      </c>
      <c r="F991">
        <v>270107</v>
      </c>
      <c r="G991" t="s">
        <v>13522</v>
      </c>
      <c r="H991">
        <v>270107007</v>
      </c>
      <c r="I991" t="s">
        <v>13540</v>
      </c>
      <c r="J991">
        <v>311</v>
      </c>
      <c r="K991">
        <v>2016</v>
      </c>
    </row>
    <row r="992" spans="1:11" x14ac:dyDescent="0.25">
      <c r="A992" s="2" t="s">
        <v>786</v>
      </c>
      <c r="B992" s="1">
        <v>7</v>
      </c>
      <c r="C992" t="s">
        <v>13654</v>
      </c>
      <c r="D992">
        <v>14</v>
      </c>
      <c r="E992" t="s">
        <v>13668</v>
      </c>
      <c r="F992">
        <v>270107</v>
      </c>
      <c r="G992" t="s">
        <v>13522</v>
      </c>
      <c r="H992">
        <v>270107005</v>
      </c>
      <c r="I992" t="s">
        <v>13637</v>
      </c>
      <c r="J992">
        <v>3047</v>
      </c>
      <c r="K992">
        <v>2016</v>
      </c>
    </row>
    <row r="993" spans="1:11" x14ac:dyDescent="0.25">
      <c r="A993" s="2" t="s">
        <v>789</v>
      </c>
      <c r="B993" s="1">
        <v>16</v>
      </c>
      <c r="C993" t="s">
        <v>13655</v>
      </c>
      <c r="D993">
        <v>24</v>
      </c>
      <c r="E993" t="s">
        <v>13668</v>
      </c>
      <c r="F993">
        <v>270107</v>
      </c>
      <c r="G993" t="s">
        <v>13522</v>
      </c>
      <c r="H993">
        <v>270107007</v>
      </c>
      <c r="I993" t="s">
        <v>13540</v>
      </c>
      <c r="J993">
        <v>7</v>
      </c>
      <c r="K993">
        <v>2016</v>
      </c>
    </row>
    <row r="994" spans="1:11" x14ac:dyDescent="0.25">
      <c r="A994" s="2" t="s">
        <v>789</v>
      </c>
      <c r="B994" s="1">
        <v>16</v>
      </c>
      <c r="C994" t="s">
        <v>13655</v>
      </c>
      <c r="D994">
        <v>24</v>
      </c>
      <c r="E994" t="s">
        <v>13668</v>
      </c>
      <c r="F994">
        <v>270107</v>
      </c>
      <c r="G994" t="s">
        <v>13522</v>
      </c>
      <c r="H994">
        <v>270107005</v>
      </c>
      <c r="I994" t="s">
        <v>13637</v>
      </c>
      <c r="J994">
        <v>1</v>
      </c>
      <c r="K994">
        <v>2016</v>
      </c>
    </row>
    <row r="995" spans="1:11" x14ac:dyDescent="0.25">
      <c r="A995" s="2" t="s">
        <v>768</v>
      </c>
      <c r="B995" s="1">
        <v>8</v>
      </c>
      <c r="C995" t="s">
        <v>13656</v>
      </c>
      <c r="D995">
        <v>11</v>
      </c>
      <c r="E995" t="s">
        <v>13668</v>
      </c>
      <c r="F995">
        <v>270107</v>
      </c>
      <c r="G995" t="s">
        <v>13522</v>
      </c>
      <c r="H995">
        <v>270107007</v>
      </c>
      <c r="I995" t="s">
        <v>13540</v>
      </c>
      <c r="J995">
        <v>130</v>
      </c>
      <c r="K995">
        <v>2016</v>
      </c>
    </row>
    <row r="996" spans="1:11" x14ac:dyDescent="0.25">
      <c r="A996" s="2" t="s">
        <v>768</v>
      </c>
      <c r="B996" s="1">
        <v>8</v>
      </c>
      <c r="C996" t="s">
        <v>13656</v>
      </c>
      <c r="D996">
        <v>11</v>
      </c>
      <c r="E996" t="s">
        <v>13668</v>
      </c>
      <c r="F996">
        <v>270107</v>
      </c>
      <c r="G996" t="s">
        <v>13522</v>
      </c>
      <c r="H996">
        <v>270107005</v>
      </c>
      <c r="I996" t="s">
        <v>13637</v>
      </c>
      <c r="J996">
        <v>757</v>
      </c>
      <c r="K996">
        <v>2016</v>
      </c>
    </row>
    <row r="997" spans="1:11" x14ac:dyDescent="0.25">
      <c r="A997" s="2" t="s">
        <v>768</v>
      </c>
      <c r="B997" s="1">
        <v>8</v>
      </c>
      <c r="C997" t="s">
        <v>13657</v>
      </c>
      <c r="D997">
        <v>6</v>
      </c>
      <c r="E997" t="s">
        <v>13668</v>
      </c>
      <c r="F997">
        <v>270107</v>
      </c>
      <c r="G997" t="s">
        <v>13522</v>
      </c>
      <c r="H997">
        <v>270107007</v>
      </c>
      <c r="I997" t="s">
        <v>13540</v>
      </c>
      <c r="J997">
        <v>5</v>
      </c>
      <c r="K997">
        <v>2016</v>
      </c>
    </row>
    <row r="998" spans="1:11" x14ac:dyDescent="0.25">
      <c r="A998" s="2" t="s">
        <v>768</v>
      </c>
      <c r="B998" s="1">
        <v>8</v>
      </c>
      <c r="C998" t="s">
        <v>13657</v>
      </c>
      <c r="D998">
        <v>6</v>
      </c>
      <c r="E998" t="s">
        <v>13668</v>
      </c>
      <c r="F998">
        <v>270107</v>
      </c>
      <c r="G998" t="s">
        <v>13522</v>
      </c>
      <c r="H998">
        <v>270107005</v>
      </c>
      <c r="I998" t="s">
        <v>13637</v>
      </c>
      <c r="J998">
        <v>47</v>
      </c>
      <c r="K998">
        <v>2016</v>
      </c>
    </row>
    <row r="999" spans="1:11" x14ac:dyDescent="0.25">
      <c r="A999" s="2" t="s">
        <v>768</v>
      </c>
      <c r="B999" s="1">
        <v>8</v>
      </c>
      <c r="C999" t="s">
        <v>13658</v>
      </c>
      <c r="D999">
        <v>26</v>
      </c>
      <c r="E999" t="s">
        <v>13668</v>
      </c>
      <c r="F999">
        <v>270107</v>
      </c>
      <c r="G999" t="s">
        <v>13522</v>
      </c>
      <c r="H999">
        <v>270107007</v>
      </c>
      <c r="I999" t="s">
        <v>13540</v>
      </c>
      <c r="J999">
        <v>10</v>
      </c>
      <c r="K999">
        <v>2016</v>
      </c>
    </row>
    <row r="1000" spans="1:11" x14ac:dyDescent="0.25">
      <c r="A1000" s="2" t="s">
        <v>768</v>
      </c>
      <c r="B1000" s="1">
        <v>8</v>
      </c>
      <c r="C1000" t="s">
        <v>13658</v>
      </c>
      <c r="D1000">
        <v>26</v>
      </c>
      <c r="E1000" t="s">
        <v>13668</v>
      </c>
      <c r="F1000">
        <v>270107</v>
      </c>
      <c r="G1000" t="s">
        <v>13522</v>
      </c>
      <c r="H1000">
        <v>270107005</v>
      </c>
      <c r="I1000" t="s">
        <v>13637</v>
      </c>
      <c r="J1000">
        <v>27</v>
      </c>
      <c r="K1000">
        <v>2016</v>
      </c>
    </row>
    <row r="1001" spans="1:11" x14ac:dyDescent="0.25">
      <c r="A1001" s="2" t="s">
        <v>768</v>
      </c>
      <c r="B1001" s="1">
        <v>8</v>
      </c>
      <c r="C1001" t="s">
        <v>13659</v>
      </c>
      <c r="D1001">
        <v>9</v>
      </c>
      <c r="E1001" t="s">
        <v>13668</v>
      </c>
      <c r="F1001">
        <v>270107</v>
      </c>
      <c r="G1001" t="s">
        <v>13522</v>
      </c>
      <c r="H1001">
        <v>270107007</v>
      </c>
      <c r="I1001" t="s">
        <v>13540</v>
      </c>
      <c r="J1001">
        <v>36</v>
      </c>
      <c r="K1001">
        <v>2016</v>
      </c>
    </row>
    <row r="1002" spans="1:11" x14ac:dyDescent="0.25">
      <c r="A1002" s="2" t="s">
        <v>768</v>
      </c>
      <c r="B1002" s="1">
        <v>8</v>
      </c>
      <c r="C1002" t="s">
        <v>13659</v>
      </c>
      <c r="D1002">
        <v>9</v>
      </c>
      <c r="E1002" t="s">
        <v>13668</v>
      </c>
      <c r="F1002">
        <v>270107</v>
      </c>
      <c r="G1002" t="s">
        <v>13522</v>
      </c>
      <c r="H1002">
        <v>270107005</v>
      </c>
      <c r="I1002" t="s">
        <v>13637</v>
      </c>
      <c r="J1002">
        <v>78</v>
      </c>
      <c r="K1002">
        <v>2016</v>
      </c>
    </row>
    <row r="1003" spans="1:11" x14ac:dyDescent="0.25">
      <c r="A1003" s="2" t="s">
        <v>10677</v>
      </c>
      <c r="B1003" s="1">
        <v>9</v>
      </c>
      <c r="C1003" t="s">
        <v>13660</v>
      </c>
      <c r="D1003">
        <v>4</v>
      </c>
      <c r="E1003" t="s">
        <v>13668</v>
      </c>
      <c r="F1003">
        <v>270107</v>
      </c>
      <c r="G1003" t="s">
        <v>13522</v>
      </c>
      <c r="H1003">
        <v>270107007</v>
      </c>
      <c r="I1003" t="s">
        <v>13540</v>
      </c>
      <c r="J1003">
        <v>5</v>
      </c>
      <c r="K1003">
        <v>2016</v>
      </c>
    </row>
    <row r="1004" spans="1:11" x14ac:dyDescent="0.25">
      <c r="A1004" s="2" t="s">
        <v>10677</v>
      </c>
      <c r="B1004" s="1">
        <v>9</v>
      </c>
      <c r="C1004" t="s">
        <v>13660</v>
      </c>
      <c r="D1004">
        <v>4</v>
      </c>
      <c r="E1004" t="s">
        <v>13668</v>
      </c>
      <c r="F1004">
        <v>270107</v>
      </c>
      <c r="G1004" t="s">
        <v>13522</v>
      </c>
      <c r="H1004">
        <v>270107005</v>
      </c>
      <c r="I1004" t="s">
        <v>13637</v>
      </c>
      <c r="J1004">
        <v>0</v>
      </c>
      <c r="K1004">
        <v>2016</v>
      </c>
    </row>
    <row r="1005" spans="1:11" x14ac:dyDescent="0.25">
      <c r="A1005" s="2" t="s">
        <v>10677</v>
      </c>
      <c r="B1005" s="1">
        <v>9</v>
      </c>
      <c r="C1005" t="s">
        <v>13661</v>
      </c>
      <c r="D1005">
        <v>5</v>
      </c>
      <c r="E1005" t="s">
        <v>13668</v>
      </c>
      <c r="F1005">
        <v>270107</v>
      </c>
      <c r="G1005" t="s">
        <v>13522</v>
      </c>
      <c r="H1005">
        <v>270107007</v>
      </c>
      <c r="I1005" t="s">
        <v>13540</v>
      </c>
      <c r="J1005">
        <v>250</v>
      </c>
      <c r="K1005">
        <v>2016</v>
      </c>
    </row>
    <row r="1006" spans="1:11" x14ac:dyDescent="0.25">
      <c r="A1006" s="2" t="s">
        <v>10677</v>
      </c>
      <c r="B1006" s="1">
        <v>9</v>
      </c>
      <c r="C1006" t="s">
        <v>13661</v>
      </c>
      <c r="D1006">
        <v>5</v>
      </c>
      <c r="E1006" t="s">
        <v>13668</v>
      </c>
      <c r="F1006">
        <v>270107</v>
      </c>
      <c r="G1006" t="s">
        <v>13522</v>
      </c>
      <c r="H1006">
        <v>270107005</v>
      </c>
      <c r="I1006" t="s">
        <v>13637</v>
      </c>
      <c r="J1006">
        <v>932</v>
      </c>
      <c r="K1006">
        <v>2016</v>
      </c>
    </row>
    <row r="1007" spans="1:11" x14ac:dyDescent="0.25">
      <c r="A1007" s="2" t="s">
        <v>13671</v>
      </c>
      <c r="B1007" s="1">
        <v>14</v>
      </c>
      <c r="C1007" t="s">
        <v>13662</v>
      </c>
      <c r="D1007">
        <v>27</v>
      </c>
      <c r="E1007" t="s">
        <v>13668</v>
      </c>
      <c r="F1007">
        <v>270107</v>
      </c>
      <c r="G1007" t="s">
        <v>13522</v>
      </c>
      <c r="H1007">
        <v>270107007</v>
      </c>
      <c r="I1007" t="s">
        <v>13540</v>
      </c>
      <c r="J1007">
        <v>63</v>
      </c>
      <c r="K1007">
        <v>2016</v>
      </c>
    </row>
    <row r="1008" spans="1:11" x14ac:dyDescent="0.25">
      <c r="A1008" s="2" t="s">
        <v>13671</v>
      </c>
      <c r="B1008" s="1">
        <v>14</v>
      </c>
      <c r="C1008" t="s">
        <v>13662</v>
      </c>
      <c r="D1008">
        <v>27</v>
      </c>
      <c r="E1008" t="s">
        <v>13668</v>
      </c>
      <c r="F1008">
        <v>270107</v>
      </c>
      <c r="G1008" t="s">
        <v>13522</v>
      </c>
      <c r="H1008">
        <v>270107005</v>
      </c>
      <c r="I1008" t="s">
        <v>13637</v>
      </c>
      <c r="J1008">
        <v>124</v>
      </c>
      <c r="K1008">
        <v>2016</v>
      </c>
    </row>
    <row r="1009" spans="1:11" x14ac:dyDescent="0.25">
      <c r="A1009" s="2" t="s">
        <v>777</v>
      </c>
      <c r="B1009" s="1">
        <v>10</v>
      </c>
      <c r="C1009" t="s">
        <v>13663</v>
      </c>
      <c r="D1009">
        <v>25</v>
      </c>
      <c r="E1009" t="s">
        <v>13668</v>
      </c>
      <c r="F1009">
        <v>270107</v>
      </c>
      <c r="G1009" t="s">
        <v>13522</v>
      </c>
      <c r="H1009">
        <v>270107007</v>
      </c>
      <c r="I1009" t="s">
        <v>13540</v>
      </c>
      <c r="J1009">
        <v>36</v>
      </c>
      <c r="K1009">
        <v>2016</v>
      </c>
    </row>
    <row r="1010" spans="1:11" x14ac:dyDescent="0.25">
      <c r="A1010" s="2" t="s">
        <v>777</v>
      </c>
      <c r="B1010" s="1">
        <v>10</v>
      </c>
      <c r="C1010" t="s">
        <v>13663</v>
      </c>
      <c r="D1010">
        <v>25</v>
      </c>
      <c r="E1010" t="s">
        <v>13668</v>
      </c>
      <c r="F1010">
        <v>270107</v>
      </c>
      <c r="G1010" t="s">
        <v>13522</v>
      </c>
      <c r="H1010">
        <v>270107005</v>
      </c>
      <c r="I1010" t="s">
        <v>13637</v>
      </c>
      <c r="J1010">
        <v>172</v>
      </c>
      <c r="K1010">
        <v>2016</v>
      </c>
    </row>
    <row r="1011" spans="1:11" x14ac:dyDescent="0.25">
      <c r="A1011" s="2" t="s">
        <v>777</v>
      </c>
      <c r="B1011" s="1">
        <v>10</v>
      </c>
      <c r="C1011" t="s">
        <v>13664</v>
      </c>
      <c r="D1011">
        <v>15</v>
      </c>
      <c r="E1011" t="s">
        <v>13668</v>
      </c>
      <c r="F1011">
        <v>270107</v>
      </c>
      <c r="G1011" t="s">
        <v>13522</v>
      </c>
      <c r="H1011">
        <v>270107007</v>
      </c>
      <c r="I1011" t="s">
        <v>13540</v>
      </c>
      <c r="J1011">
        <v>96</v>
      </c>
      <c r="K1011">
        <v>2016</v>
      </c>
    </row>
    <row r="1012" spans="1:11" x14ac:dyDescent="0.25">
      <c r="A1012" s="2" t="s">
        <v>777</v>
      </c>
      <c r="B1012" s="1">
        <v>10</v>
      </c>
      <c r="C1012" t="s">
        <v>13664</v>
      </c>
      <c r="D1012">
        <v>15</v>
      </c>
      <c r="E1012" t="s">
        <v>13668</v>
      </c>
      <c r="F1012">
        <v>270107</v>
      </c>
      <c r="G1012" t="s">
        <v>13522</v>
      </c>
      <c r="H1012">
        <v>270107005</v>
      </c>
      <c r="I1012" t="s">
        <v>13637</v>
      </c>
      <c r="J1012">
        <v>2505</v>
      </c>
      <c r="K1012">
        <v>2016</v>
      </c>
    </row>
    <row r="1013" spans="1:11" x14ac:dyDescent="0.25">
      <c r="A1013" s="2" t="s">
        <v>777</v>
      </c>
      <c r="B1013" s="1">
        <v>10</v>
      </c>
      <c r="C1013" t="s">
        <v>13665</v>
      </c>
      <c r="D1013">
        <v>10</v>
      </c>
      <c r="E1013" t="s">
        <v>13668</v>
      </c>
      <c r="F1013">
        <v>270107</v>
      </c>
      <c r="G1013" t="s">
        <v>13522</v>
      </c>
      <c r="H1013">
        <v>270107007</v>
      </c>
      <c r="I1013" t="s">
        <v>13540</v>
      </c>
      <c r="J1013">
        <v>169</v>
      </c>
      <c r="K1013">
        <v>2016</v>
      </c>
    </row>
    <row r="1014" spans="1:11" x14ac:dyDescent="0.25">
      <c r="A1014" s="2" t="s">
        <v>777</v>
      </c>
      <c r="B1014" s="1">
        <v>10</v>
      </c>
      <c r="C1014" t="s">
        <v>13665</v>
      </c>
      <c r="D1014">
        <v>10</v>
      </c>
      <c r="E1014" t="s">
        <v>13668</v>
      </c>
      <c r="F1014">
        <v>270107</v>
      </c>
      <c r="G1014" t="s">
        <v>13522</v>
      </c>
      <c r="H1014">
        <v>270107005</v>
      </c>
      <c r="I1014" t="s">
        <v>13637</v>
      </c>
      <c r="J1014">
        <v>225</v>
      </c>
      <c r="K1014">
        <v>2016</v>
      </c>
    </row>
    <row r="1015" spans="1:11" x14ac:dyDescent="0.25">
      <c r="A1015" s="2" t="s">
        <v>13672</v>
      </c>
      <c r="B1015" s="1">
        <v>11</v>
      </c>
      <c r="C1015" t="s">
        <v>13666</v>
      </c>
      <c r="D1015">
        <v>2</v>
      </c>
      <c r="E1015" t="s">
        <v>13668</v>
      </c>
      <c r="F1015">
        <v>270107</v>
      </c>
      <c r="G1015" t="s">
        <v>13522</v>
      </c>
      <c r="H1015">
        <v>270107007</v>
      </c>
      <c r="I1015" t="s">
        <v>13540</v>
      </c>
      <c r="J1015">
        <v>1</v>
      </c>
      <c r="K1015">
        <v>2016</v>
      </c>
    </row>
    <row r="1016" spans="1:11" x14ac:dyDescent="0.25">
      <c r="A1016" s="2" t="s">
        <v>13672</v>
      </c>
      <c r="B1016" s="1">
        <v>11</v>
      </c>
      <c r="C1016" t="s">
        <v>13666</v>
      </c>
      <c r="D1016">
        <v>2</v>
      </c>
      <c r="E1016" t="s">
        <v>13668</v>
      </c>
      <c r="F1016">
        <v>270107</v>
      </c>
      <c r="G1016" t="s">
        <v>13522</v>
      </c>
      <c r="H1016">
        <v>270107005</v>
      </c>
      <c r="I1016" t="s">
        <v>13637</v>
      </c>
      <c r="J1016">
        <v>1</v>
      </c>
      <c r="K1016">
        <v>2016</v>
      </c>
    </row>
    <row r="1017" spans="1:11" x14ac:dyDescent="0.25">
      <c r="A1017" s="2" t="s">
        <v>13673</v>
      </c>
      <c r="B1017" s="1">
        <v>12</v>
      </c>
      <c r="C1017" t="s">
        <v>13667</v>
      </c>
      <c r="D1017">
        <v>17</v>
      </c>
      <c r="E1017" t="s">
        <v>13668</v>
      </c>
      <c r="F1017">
        <v>270107</v>
      </c>
      <c r="G1017" t="s">
        <v>13522</v>
      </c>
      <c r="H1017">
        <v>270107007</v>
      </c>
      <c r="I1017" t="s">
        <v>13540</v>
      </c>
      <c r="J1017">
        <v>12</v>
      </c>
      <c r="K1017">
        <v>2016</v>
      </c>
    </row>
    <row r="1018" spans="1:11" x14ac:dyDescent="0.25">
      <c r="A1018" s="2" t="s">
        <v>13673</v>
      </c>
      <c r="B1018" s="1">
        <v>12</v>
      </c>
      <c r="C1018" t="s">
        <v>13667</v>
      </c>
      <c r="D1018">
        <v>17</v>
      </c>
      <c r="E1018" t="s">
        <v>13668</v>
      </c>
      <c r="F1018">
        <v>270107</v>
      </c>
      <c r="G1018" t="s">
        <v>13522</v>
      </c>
      <c r="H1018">
        <v>270107005</v>
      </c>
      <c r="I1018" t="s">
        <v>13637</v>
      </c>
      <c r="J1018">
        <v>7</v>
      </c>
      <c r="K1018">
        <v>2016</v>
      </c>
    </row>
    <row r="1019" spans="1:11" x14ac:dyDescent="0.25">
      <c r="A1019" s="2" t="s">
        <v>759</v>
      </c>
      <c r="B1019" s="1">
        <v>15</v>
      </c>
      <c r="C1019" t="s">
        <v>13634</v>
      </c>
      <c r="D1019">
        <v>7</v>
      </c>
      <c r="E1019" t="s">
        <v>10384</v>
      </c>
      <c r="F1019">
        <v>270107</v>
      </c>
      <c r="G1019" t="s">
        <v>13522</v>
      </c>
      <c r="H1019">
        <v>270107007</v>
      </c>
      <c r="I1019" t="s">
        <v>13540</v>
      </c>
      <c r="J1019">
        <v>23</v>
      </c>
      <c r="K1019">
        <v>2016</v>
      </c>
    </row>
    <row r="1020" spans="1:11" x14ac:dyDescent="0.25">
      <c r="A1020" s="2" t="s">
        <v>759</v>
      </c>
      <c r="B1020" s="1">
        <v>15</v>
      </c>
      <c r="C1020" t="s">
        <v>13634</v>
      </c>
      <c r="D1020">
        <v>7</v>
      </c>
      <c r="E1020" t="s">
        <v>10384</v>
      </c>
      <c r="F1020">
        <v>270107</v>
      </c>
      <c r="G1020" t="s">
        <v>13522</v>
      </c>
      <c r="H1020">
        <v>270107005</v>
      </c>
      <c r="I1020" t="s">
        <v>13637</v>
      </c>
      <c r="J1020">
        <v>3</v>
      </c>
      <c r="K1020">
        <v>2016</v>
      </c>
    </row>
    <row r="1021" spans="1:11" x14ac:dyDescent="0.25">
      <c r="A1021" s="2" t="s">
        <v>795</v>
      </c>
      <c r="B1021" s="1">
        <v>1</v>
      </c>
      <c r="C1021" t="s">
        <v>13639</v>
      </c>
      <c r="D1021">
        <v>16</v>
      </c>
      <c r="E1021" t="s">
        <v>10384</v>
      </c>
      <c r="F1021">
        <v>270107</v>
      </c>
      <c r="G1021" t="s">
        <v>13522</v>
      </c>
      <c r="H1021">
        <v>270107007</v>
      </c>
      <c r="I1021" t="s">
        <v>13540</v>
      </c>
      <c r="J1021">
        <v>177</v>
      </c>
      <c r="K1021">
        <v>2016</v>
      </c>
    </row>
    <row r="1022" spans="1:11" x14ac:dyDescent="0.25">
      <c r="A1022" s="2" t="s">
        <v>795</v>
      </c>
      <c r="B1022" s="1">
        <v>1</v>
      </c>
      <c r="C1022" t="s">
        <v>13639</v>
      </c>
      <c r="D1022">
        <v>16</v>
      </c>
      <c r="E1022" t="s">
        <v>10384</v>
      </c>
      <c r="F1022">
        <v>270107</v>
      </c>
      <c r="G1022" t="s">
        <v>13522</v>
      </c>
      <c r="H1022">
        <v>270107005</v>
      </c>
      <c r="I1022" t="s">
        <v>13637</v>
      </c>
      <c r="J1022">
        <v>24</v>
      </c>
      <c r="K1022">
        <v>2016</v>
      </c>
    </row>
    <row r="1023" spans="1:11" x14ac:dyDescent="0.25">
      <c r="A1023" s="2" t="s">
        <v>756</v>
      </c>
      <c r="B1023" s="1">
        <v>2</v>
      </c>
      <c r="C1023" t="s">
        <v>13640</v>
      </c>
      <c r="D1023">
        <v>3</v>
      </c>
      <c r="E1023" t="s">
        <v>10384</v>
      </c>
      <c r="F1023">
        <v>270107</v>
      </c>
      <c r="G1023" t="s">
        <v>13522</v>
      </c>
      <c r="H1023">
        <v>270107007</v>
      </c>
      <c r="I1023" t="s">
        <v>13540</v>
      </c>
      <c r="J1023">
        <v>858</v>
      </c>
      <c r="K1023">
        <v>2016</v>
      </c>
    </row>
    <row r="1024" spans="1:11" x14ac:dyDescent="0.25">
      <c r="A1024" s="2" t="s">
        <v>756</v>
      </c>
      <c r="B1024" s="1">
        <v>2</v>
      </c>
      <c r="C1024" t="s">
        <v>13640</v>
      </c>
      <c r="D1024">
        <v>3</v>
      </c>
      <c r="E1024" t="s">
        <v>10384</v>
      </c>
      <c r="F1024">
        <v>270107</v>
      </c>
      <c r="G1024" t="s">
        <v>13522</v>
      </c>
      <c r="H1024">
        <v>270107005</v>
      </c>
      <c r="I1024" t="s">
        <v>13637</v>
      </c>
      <c r="J1024">
        <v>755</v>
      </c>
      <c r="K1024">
        <v>2016</v>
      </c>
    </row>
    <row r="1025" spans="1:11" x14ac:dyDescent="0.25">
      <c r="A1025" s="2" t="s">
        <v>765</v>
      </c>
      <c r="B1025" s="1">
        <v>3</v>
      </c>
      <c r="C1025" t="s">
        <v>13641</v>
      </c>
      <c r="D1025">
        <v>8</v>
      </c>
      <c r="E1025" t="s">
        <v>10384</v>
      </c>
      <c r="F1025">
        <v>270107</v>
      </c>
      <c r="G1025" t="s">
        <v>13522</v>
      </c>
      <c r="H1025">
        <v>270107007</v>
      </c>
      <c r="I1025" t="s">
        <v>13540</v>
      </c>
      <c r="J1025">
        <v>348</v>
      </c>
      <c r="K1025">
        <v>2016</v>
      </c>
    </row>
    <row r="1026" spans="1:11" x14ac:dyDescent="0.25">
      <c r="A1026" s="2" t="s">
        <v>765</v>
      </c>
      <c r="B1026" s="1">
        <v>3</v>
      </c>
      <c r="C1026" t="s">
        <v>13641</v>
      </c>
      <c r="D1026">
        <v>8</v>
      </c>
      <c r="E1026" t="s">
        <v>10384</v>
      </c>
      <c r="F1026">
        <v>270107</v>
      </c>
      <c r="G1026" t="s">
        <v>13522</v>
      </c>
      <c r="H1026">
        <v>270107005</v>
      </c>
      <c r="I1026" t="s">
        <v>13637</v>
      </c>
      <c r="J1026">
        <v>604</v>
      </c>
      <c r="K1026">
        <v>2016</v>
      </c>
    </row>
    <row r="1027" spans="1:11" x14ac:dyDescent="0.25">
      <c r="A1027" s="2" t="s">
        <v>771</v>
      </c>
      <c r="B1027" s="1">
        <v>4</v>
      </c>
      <c r="C1027" t="s">
        <v>13642</v>
      </c>
      <c r="D1027">
        <v>12</v>
      </c>
      <c r="E1027" t="s">
        <v>10384</v>
      </c>
      <c r="F1027">
        <v>270107</v>
      </c>
      <c r="G1027" t="s">
        <v>13522</v>
      </c>
      <c r="H1027">
        <v>270107007</v>
      </c>
      <c r="I1027" t="s">
        <v>13540</v>
      </c>
      <c r="J1027">
        <v>406</v>
      </c>
      <c r="K1027">
        <v>2016</v>
      </c>
    </row>
    <row r="1028" spans="1:11" x14ac:dyDescent="0.25">
      <c r="A1028" s="2" t="s">
        <v>771</v>
      </c>
      <c r="B1028" s="1">
        <v>4</v>
      </c>
      <c r="C1028" t="s">
        <v>13642</v>
      </c>
      <c r="D1028">
        <v>12</v>
      </c>
      <c r="E1028" t="s">
        <v>10384</v>
      </c>
      <c r="F1028">
        <v>270107</v>
      </c>
      <c r="G1028" t="s">
        <v>13522</v>
      </c>
      <c r="H1028">
        <v>270107005</v>
      </c>
      <c r="I1028" t="s">
        <v>13637</v>
      </c>
      <c r="J1028">
        <v>118</v>
      </c>
      <c r="K1028">
        <v>2016</v>
      </c>
    </row>
    <row r="1029" spans="1:11" x14ac:dyDescent="0.25">
      <c r="A1029" s="2" t="s">
        <v>798</v>
      </c>
      <c r="B1029" s="1">
        <v>5</v>
      </c>
      <c r="C1029" t="s">
        <v>13643</v>
      </c>
      <c r="D1029">
        <v>28</v>
      </c>
      <c r="E1029" t="s">
        <v>10384</v>
      </c>
      <c r="F1029">
        <v>270107</v>
      </c>
      <c r="G1029" t="s">
        <v>13522</v>
      </c>
      <c r="H1029">
        <v>270107007</v>
      </c>
      <c r="I1029" t="s">
        <v>13540</v>
      </c>
      <c r="J1029">
        <v>418</v>
      </c>
      <c r="K1029">
        <v>2016</v>
      </c>
    </row>
    <row r="1030" spans="1:11" x14ac:dyDescent="0.25">
      <c r="A1030" s="2" t="s">
        <v>798</v>
      </c>
      <c r="B1030" s="1">
        <v>5</v>
      </c>
      <c r="C1030" t="s">
        <v>13643</v>
      </c>
      <c r="D1030">
        <v>28</v>
      </c>
      <c r="E1030" t="s">
        <v>10384</v>
      </c>
      <c r="F1030">
        <v>270107</v>
      </c>
      <c r="G1030" t="s">
        <v>13522</v>
      </c>
      <c r="H1030">
        <v>270107005</v>
      </c>
      <c r="I1030" t="s">
        <v>13637</v>
      </c>
      <c r="J1030">
        <v>266</v>
      </c>
      <c r="K1030">
        <v>2016</v>
      </c>
    </row>
    <row r="1031" spans="1:11" x14ac:dyDescent="0.25">
      <c r="A1031" s="2" t="s">
        <v>798</v>
      </c>
      <c r="B1031" s="1">
        <v>5</v>
      </c>
      <c r="C1031" t="s">
        <v>13644</v>
      </c>
      <c r="D1031">
        <v>29</v>
      </c>
      <c r="E1031" t="s">
        <v>10384</v>
      </c>
      <c r="F1031">
        <v>270107</v>
      </c>
      <c r="G1031" t="s">
        <v>13522</v>
      </c>
      <c r="H1031">
        <v>270107007</v>
      </c>
      <c r="I1031" t="s">
        <v>13540</v>
      </c>
      <c r="J1031">
        <v>170</v>
      </c>
      <c r="K1031">
        <v>2016</v>
      </c>
    </row>
    <row r="1032" spans="1:11" x14ac:dyDescent="0.25">
      <c r="A1032" s="2" t="s">
        <v>798</v>
      </c>
      <c r="B1032" s="1">
        <v>5</v>
      </c>
      <c r="C1032" t="s">
        <v>13644</v>
      </c>
      <c r="D1032">
        <v>29</v>
      </c>
      <c r="E1032" t="s">
        <v>10384</v>
      </c>
      <c r="F1032">
        <v>270107</v>
      </c>
      <c r="G1032" t="s">
        <v>13522</v>
      </c>
      <c r="H1032">
        <v>270107005</v>
      </c>
      <c r="I1032" t="s">
        <v>13637</v>
      </c>
      <c r="J1032">
        <v>1116</v>
      </c>
      <c r="K1032">
        <v>2016</v>
      </c>
    </row>
    <row r="1033" spans="1:11" x14ac:dyDescent="0.25">
      <c r="A1033" s="2" t="s">
        <v>798</v>
      </c>
      <c r="B1033" s="1">
        <v>5</v>
      </c>
      <c r="C1033" t="s">
        <v>13645</v>
      </c>
      <c r="D1033">
        <v>1</v>
      </c>
      <c r="E1033" t="s">
        <v>10384</v>
      </c>
      <c r="F1033">
        <v>270107</v>
      </c>
      <c r="G1033" t="s">
        <v>13522</v>
      </c>
      <c r="H1033">
        <v>270107007</v>
      </c>
      <c r="I1033" t="s">
        <v>13540</v>
      </c>
      <c r="J1033">
        <v>169</v>
      </c>
      <c r="K1033">
        <v>2016</v>
      </c>
    </row>
    <row r="1034" spans="1:11" x14ac:dyDescent="0.25">
      <c r="A1034" s="2" t="s">
        <v>798</v>
      </c>
      <c r="B1034" s="1">
        <v>5</v>
      </c>
      <c r="C1034" t="s">
        <v>13645</v>
      </c>
      <c r="D1034">
        <v>1</v>
      </c>
      <c r="E1034" t="s">
        <v>10384</v>
      </c>
      <c r="F1034">
        <v>270107</v>
      </c>
      <c r="G1034" t="s">
        <v>13522</v>
      </c>
      <c r="H1034">
        <v>270107005</v>
      </c>
      <c r="I1034" t="s">
        <v>13637</v>
      </c>
      <c r="J1034">
        <v>714</v>
      </c>
      <c r="K1034">
        <v>2016</v>
      </c>
    </row>
    <row r="1035" spans="1:11" x14ac:dyDescent="0.25">
      <c r="A1035" s="2" t="s">
        <v>13646</v>
      </c>
      <c r="B1035" s="1">
        <v>13</v>
      </c>
      <c r="C1035" t="s">
        <v>13647</v>
      </c>
      <c r="D1035">
        <v>19</v>
      </c>
      <c r="E1035" t="s">
        <v>10384</v>
      </c>
      <c r="F1035">
        <v>270107</v>
      </c>
      <c r="G1035" t="s">
        <v>13522</v>
      </c>
      <c r="H1035">
        <v>270107007</v>
      </c>
      <c r="I1035" t="s">
        <v>13540</v>
      </c>
      <c r="J1035">
        <v>683</v>
      </c>
      <c r="K1035">
        <v>2016</v>
      </c>
    </row>
    <row r="1036" spans="1:11" x14ac:dyDescent="0.25">
      <c r="A1036" s="2" t="s">
        <v>13646</v>
      </c>
      <c r="B1036" s="1">
        <v>13</v>
      </c>
      <c r="C1036" t="s">
        <v>13647</v>
      </c>
      <c r="D1036">
        <v>19</v>
      </c>
      <c r="E1036" t="s">
        <v>10384</v>
      </c>
      <c r="F1036">
        <v>270107</v>
      </c>
      <c r="G1036" t="s">
        <v>13522</v>
      </c>
      <c r="H1036">
        <v>270107005</v>
      </c>
      <c r="I1036" t="s">
        <v>13637</v>
      </c>
      <c r="J1036">
        <v>2580</v>
      </c>
      <c r="K1036">
        <v>2016</v>
      </c>
    </row>
    <row r="1037" spans="1:11" x14ac:dyDescent="0.25">
      <c r="A1037" s="2" t="s">
        <v>13646</v>
      </c>
      <c r="B1037" s="1">
        <v>13</v>
      </c>
      <c r="C1037" t="s">
        <v>13648</v>
      </c>
      <c r="D1037">
        <v>20</v>
      </c>
      <c r="E1037" t="s">
        <v>10384</v>
      </c>
      <c r="F1037">
        <v>270107</v>
      </c>
      <c r="G1037" t="s">
        <v>13522</v>
      </c>
      <c r="H1037">
        <v>270107007</v>
      </c>
      <c r="I1037" t="s">
        <v>13540</v>
      </c>
      <c r="J1037">
        <v>697</v>
      </c>
      <c r="K1037">
        <v>2016</v>
      </c>
    </row>
    <row r="1038" spans="1:11" x14ac:dyDescent="0.25">
      <c r="A1038" s="2" t="s">
        <v>13646</v>
      </c>
      <c r="B1038" s="1">
        <v>13</v>
      </c>
      <c r="C1038" t="s">
        <v>13648</v>
      </c>
      <c r="D1038">
        <v>20</v>
      </c>
      <c r="E1038" t="s">
        <v>10384</v>
      </c>
      <c r="F1038">
        <v>270107</v>
      </c>
      <c r="G1038" t="s">
        <v>13522</v>
      </c>
      <c r="H1038">
        <v>270107005</v>
      </c>
      <c r="I1038" t="s">
        <v>13637</v>
      </c>
      <c r="J1038">
        <v>959</v>
      </c>
      <c r="K1038">
        <v>2016</v>
      </c>
    </row>
    <row r="1039" spans="1:11" x14ac:dyDescent="0.25">
      <c r="A1039" s="2" t="s">
        <v>13646</v>
      </c>
      <c r="B1039" s="1">
        <v>13</v>
      </c>
      <c r="C1039" t="s">
        <v>13649</v>
      </c>
      <c r="D1039">
        <v>18</v>
      </c>
      <c r="E1039" t="s">
        <v>10384</v>
      </c>
      <c r="F1039">
        <v>270107</v>
      </c>
      <c r="G1039" t="s">
        <v>13522</v>
      </c>
      <c r="H1039">
        <v>270107007</v>
      </c>
      <c r="I1039" t="s">
        <v>13540</v>
      </c>
      <c r="J1039">
        <v>214</v>
      </c>
      <c r="K1039">
        <v>2016</v>
      </c>
    </row>
    <row r="1040" spans="1:11" x14ac:dyDescent="0.25">
      <c r="A1040" s="2" t="s">
        <v>13646</v>
      </c>
      <c r="B1040" s="1">
        <v>13</v>
      </c>
      <c r="C1040" t="s">
        <v>13649</v>
      </c>
      <c r="D1040">
        <v>18</v>
      </c>
      <c r="E1040" t="s">
        <v>10384</v>
      </c>
      <c r="F1040">
        <v>270107</v>
      </c>
      <c r="G1040" t="s">
        <v>13522</v>
      </c>
      <c r="H1040">
        <v>270107005</v>
      </c>
      <c r="I1040" t="s">
        <v>13637</v>
      </c>
      <c r="J1040">
        <v>423</v>
      </c>
      <c r="K1040">
        <v>2016</v>
      </c>
    </row>
    <row r="1041" spans="1:11" x14ac:dyDescent="0.25">
      <c r="A1041" s="2" t="s">
        <v>13646</v>
      </c>
      <c r="B1041" s="1">
        <v>13</v>
      </c>
      <c r="C1041" t="s">
        <v>13650</v>
      </c>
      <c r="D1041">
        <v>21</v>
      </c>
      <c r="E1041" t="s">
        <v>10384</v>
      </c>
      <c r="F1041">
        <v>270107</v>
      </c>
      <c r="G1041" t="s">
        <v>13522</v>
      </c>
      <c r="H1041">
        <v>270107007</v>
      </c>
      <c r="I1041" t="s">
        <v>13540</v>
      </c>
      <c r="J1041">
        <v>219</v>
      </c>
      <c r="K1041">
        <v>2016</v>
      </c>
    </row>
    <row r="1042" spans="1:11" x14ac:dyDescent="0.25">
      <c r="A1042" s="2" t="s">
        <v>13646</v>
      </c>
      <c r="B1042" s="1">
        <v>13</v>
      </c>
      <c r="C1042" t="s">
        <v>13650</v>
      </c>
      <c r="D1042">
        <v>21</v>
      </c>
      <c r="E1042" t="s">
        <v>10384</v>
      </c>
      <c r="F1042">
        <v>270107</v>
      </c>
      <c r="G1042" t="s">
        <v>13522</v>
      </c>
      <c r="H1042">
        <v>270107005</v>
      </c>
      <c r="I1042" t="s">
        <v>13637</v>
      </c>
      <c r="J1042">
        <v>328</v>
      </c>
      <c r="K1042">
        <v>2016</v>
      </c>
    </row>
    <row r="1043" spans="1:11" x14ac:dyDescent="0.25">
      <c r="A1043" s="2" t="s">
        <v>13646</v>
      </c>
      <c r="B1043" s="1">
        <v>13</v>
      </c>
      <c r="C1043" t="s">
        <v>13651</v>
      </c>
      <c r="D1043">
        <v>22</v>
      </c>
      <c r="E1043" t="s">
        <v>10384</v>
      </c>
      <c r="F1043">
        <v>270107</v>
      </c>
      <c r="G1043" t="s">
        <v>13522</v>
      </c>
      <c r="H1043">
        <v>270107007</v>
      </c>
      <c r="I1043" t="s">
        <v>13540</v>
      </c>
      <c r="J1043">
        <v>604</v>
      </c>
      <c r="K1043">
        <v>2016</v>
      </c>
    </row>
    <row r="1044" spans="1:11" x14ac:dyDescent="0.25">
      <c r="A1044" s="2" t="s">
        <v>13646</v>
      </c>
      <c r="B1044" s="1">
        <v>13</v>
      </c>
      <c r="C1044" t="s">
        <v>13651</v>
      </c>
      <c r="D1044">
        <v>22</v>
      </c>
      <c r="E1044" t="s">
        <v>10384</v>
      </c>
      <c r="F1044">
        <v>270107</v>
      </c>
      <c r="G1044" t="s">
        <v>13522</v>
      </c>
      <c r="H1044">
        <v>270107005</v>
      </c>
      <c r="I1044" t="s">
        <v>13637</v>
      </c>
      <c r="J1044">
        <v>1451</v>
      </c>
      <c r="K1044">
        <v>2016</v>
      </c>
    </row>
    <row r="1045" spans="1:11" x14ac:dyDescent="0.25">
      <c r="A1045" s="2" t="s">
        <v>13646</v>
      </c>
      <c r="B1045" s="1">
        <v>13</v>
      </c>
      <c r="C1045" t="s">
        <v>13652</v>
      </c>
      <c r="D1045">
        <v>23</v>
      </c>
      <c r="E1045" t="s">
        <v>10384</v>
      </c>
      <c r="F1045">
        <v>270107</v>
      </c>
      <c r="G1045" t="s">
        <v>13522</v>
      </c>
      <c r="H1045">
        <v>270107007</v>
      </c>
      <c r="I1045" t="s">
        <v>13540</v>
      </c>
      <c r="J1045">
        <v>228</v>
      </c>
      <c r="K1045">
        <v>2016</v>
      </c>
    </row>
    <row r="1046" spans="1:11" x14ac:dyDescent="0.25">
      <c r="A1046" s="2" t="s">
        <v>13646</v>
      </c>
      <c r="B1046" s="1">
        <v>13</v>
      </c>
      <c r="C1046" t="s">
        <v>13652</v>
      </c>
      <c r="D1046">
        <v>23</v>
      </c>
      <c r="E1046" t="s">
        <v>10384</v>
      </c>
      <c r="F1046">
        <v>270107</v>
      </c>
      <c r="G1046" t="s">
        <v>13522</v>
      </c>
      <c r="H1046">
        <v>270107005</v>
      </c>
      <c r="I1046" t="s">
        <v>13637</v>
      </c>
      <c r="J1046">
        <v>975</v>
      </c>
      <c r="K1046">
        <v>2016</v>
      </c>
    </row>
    <row r="1047" spans="1:11" x14ac:dyDescent="0.25">
      <c r="A1047" s="2" t="s">
        <v>13670</v>
      </c>
      <c r="B1047" s="1">
        <v>6</v>
      </c>
      <c r="C1047" t="s">
        <v>13653</v>
      </c>
      <c r="D1047">
        <v>13</v>
      </c>
      <c r="E1047" t="s">
        <v>10384</v>
      </c>
      <c r="F1047">
        <v>270107</v>
      </c>
      <c r="G1047" t="s">
        <v>13522</v>
      </c>
      <c r="H1047">
        <v>270107007</v>
      </c>
      <c r="I1047" t="s">
        <v>13540</v>
      </c>
      <c r="J1047">
        <v>847</v>
      </c>
      <c r="K1047">
        <v>2016</v>
      </c>
    </row>
    <row r="1048" spans="1:11" x14ac:dyDescent="0.25">
      <c r="A1048" s="2" t="s">
        <v>13670</v>
      </c>
      <c r="B1048" s="1">
        <v>6</v>
      </c>
      <c r="C1048" t="s">
        <v>13653</v>
      </c>
      <c r="D1048">
        <v>13</v>
      </c>
      <c r="E1048" t="s">
        <v>10384</v>
      </c>
      <c r="F1048">
        <v>270107</v>
      </c>
      <c r="G1048" t="s">
        <v>13522</v>
      </c>
      <c r="H1048">
        <v>270107005</v>
      </c>
      <c r="I1048" t="s">
        <v>13637</v>
      </c>
      <c r="J1048">
        <v>403</v>
      </c>
      <c r="K1048">
        <v>2016</v>
      </c>
    </row>
    <row r="1049" spans="1:11" x14ac:dyDescent="0.25">
      <c r="A1049" s="2" t="s">
        <v>786</v>
      </c>
      <c r="B1049" s="1">
        <v>7</v>
      </c>
      <c r="C1049" t="s">
        <v>13654</v>
      </c>
      <c r="D1049">
        <v>14</v>
      </c>
      <c r="E1049" t="s">
        <v>10384</v>
      </c>
      <c r="F1049">
        <v>270107</v>
      </c>
      <c r="G1049" t="s">
        <v>13522</v>
      </c>
      <c r="H1049">
        <v>270107007</v>
      </c>
      <c r="I1049" t="s">
        <v>13540</v>
      </c>
      <c r="J1049">
        <v>609</v>
      </c>
      <c r="K1049">
        <v>2016</v>
      </c>
    </row>
    <row r="1050" spans="1:11" x14ac:dyDescent="0.25">
      <c r="A1050" s="2" t="s">
        <v>786</v>
      </c>
      <c r="B1050" s="1">
        <v>7</v>
      </c>
      <c r="C1050" t="s">
        <v>13654</v>
      </c>
      <c r="D1050">
        <v>14</v>
      </c>
      <c r="E1050" t="s">
        <v>10384</v>
      </c>
      <c r="F1050">
        <v>270107</v>
      </c>
      <c r="G1050" t="s">
        <v>13522</v>
      </c>
      <c r="H1050">
        <v>270107005</v>
      </c>
      <c r="I1050" t="s">
        <v>13637</v>
      </c>
      <c r="J1050">
        <v>1885</v>
      </c>
      <c r="K1050">
        <v>2016</v>
      </c>
    </row>
    <row r="1051" spans="1:11" x14ac:dyDescent="0.25">
      <c r="A1051" s="2" t="s">
        <v>789</v>
      </c>
      <c r="B1051" s="1">
        <v>16</v>
      </c>
      <c r="C1051" t="s">
        <v>13655</v>
      </c>
      <c r="D1051">
        <v>24</v>
      </c>
      <c r="E1051" t="s">
        <v>10384</v>
      </c>
      <c r="F1051">
        <v>270107</v>
      </c>
      <c r="G1051" t="s">
        <v>13522</v>
      </c>
      <c r="H1051">
        <v>270107007</v>
      </c>
      <c r="I1051" t="s">
        <v>13540</v>
      </c>
      <c r="J1051">
        <v>24</v>
      </c>
      <c r="K1051">
        <v>2016</v>
      </c>
    </row>
    <row r="1052" spans="1:11" x14ac:dyDescent="0.25">
      <c r="A1052" s="2" t="s">
        <v>789</v>
      </c>
      <c r="B1052" s="1">
        <v>16</v>
      </c>
      <c r="C1052" t="s">
        <v>13655</v>
      </c>
      <c r="D1052">
        <v>24</v>
      </c>
      <c r="E1052" t="s">
        <v>10384</v>
      </c>
      <c r="F1052">
        <v>270107</v>
      </c>
      <c r="G1052" t="s">
        <v>13522</v>
      </c>
      <c r="H1052">
        <v>270107005</v>
      </c>
      <c r="I1052" t="s">
        <v>13637</v>
      </c>
      <c r="J1052">
        <v>8</v>
      </c>
      <c r="K1052">
        <v>2016</v>
      </c>
    </row>
    <row r="1053" spans="1:11" x14ac:dyDescent="0.25">
      <c r="A1053" s="2" t="s">
        <v>768</v>
      </c>
      <c r="B1053" s="1">
        <v>8</v>
      </c>
      <c r="C1053" t="s">
        <v>13656</v>
      </c>
      <c r="D1053">
        <v>11</v>
      </c>
      <c r="E1053" t="s">
        <v>10384</v>
      </c>
      <c r="F1053">
        <v>270107</v>
      </c>
      <c r="G1053" t="s">
        <v>13522</v>
      </c>
      <c r="H1053">
        <v>270107007</v>
      </c>
      <c r="I1053" t="s">
        <v>13540</v>
      </c>
      <c r="J1053">
        <v>248</v>
      </c>
      <c r="K1053">
        <v>2016</v>
      </c>
    </row>
    <row r="1054" spans="1:11" x14ac:dyDescent="0.25">
      <c r="A1054" s="2" t="s">
        <v>768</v>
      </c>
      <c r="B1054" s="1">
        <v>8</v>
      </c>
      <c r="C1054" t="s">
        <v>13656</v>
      </c>
      <c r="D1054">
        <v>11</v>
      </c>
      <c r="E1054" t="s">
        <v>10384</v>
      </c>
      <c r="F1054">
        <v>270107</v>
      </c>
      <c r="G1054" t="s">
        <v>13522</v>
      </c>
      <c r="H1054">
        <v>270107005</v>
      </c>
      <c r="I1054" t="s">
        <v>13637</v>
      </c>
      <c r="J1054">
        <v>482</v>
      </c>
      <c r="K1054">
        <v>2016</v>
      </c>
    </row>
    <row r="1055" spans="1:11" x14ac:dyDescent="0.25">
      <c r="A1055" s="2" t="s">
        <v>768</v>
      </c>
      <c r="B1055" s="1">
        <v>8</v>
      </c>
      <c r="C1055" t="s">
        <v>13657</v>
      </c>
      <c r="D1055">
        <v>6</v>
      </c>
      <c r="E1055" t="s">
        <v>10384</v>
      </c>
      <c r="F1055">
        <v>270107</v>
      </c>
      <c r="G1055" t="s">
        <v>13522</v>
      </c>
      <c r="H1055">
        <v>270107007</v>
      </c>
      <c r="I1055" t="s">
        <v>13540</v>
      </c>
      <c r="J1055">
        <v>8</v>
      </c>
      <c r="K1055">
        <v>2016</v>
      </c>
    </row>
    <row r="1056" spans="1:11" x14ac:dyDescent="0.25">
      <c r="A1056" s="2" t="s">
        <v>768</v>
      </c>
      <c r="B1056" s="1">
        <v>8</v>
      </c>
      <c r="C1056" t="s">
        <v>13657</v>
      </c>
      <c r="D1056">
        <v>6</v>
      </c>
      <c r="E1056" t="s">
        <v>10384</v>
      </c>
      <c r="F1056">
        <v>270107</v>
      </c>
      <c r="G1056" t="s">
        <v>13522</v>
      </c>
      <c r="H1056">
        <v>270107005</v>
      </c>
      <c r="I1056" t="s">
        <v>13637</v>
      </c>
      <c r="J1056">
        <v>18</v>
      </c>
      <c r="K1056">
        <v>2016</v>
      </c>
    </row>
    <row r="1057" spans="1:11" x14ac:dyDescent="0.25">
      <c r="A1057" s="2" t="s">
        <v>768</v>
      </c>
      <c r="B1057" s="1">
        <v>8</v>
      </c>
      <c r="C1057" t="s">
        <v>13658</v>
      </c>
      <c r="D1057">
        <v>26</v>
      </c>
      <c r="E1057" t="s">
        <v>10384</v>
      </c>
      <c r="F1057">
        <v>270107</v>
      </c>
      <c r="G1057" t="s">
        <v>13522</v>
      </c>
      <c r="H1057">
        <v>270107007</v>
      </c>
      <c r="I1057" t="s">
        <v>13540</v>
      </c>
      <c r="J1057">
        <v>14</v>
      </c>
      <c r="K1057">
        <v>2016</v>
      </c>
    </row>
    <row r="1058" spans="1:11" x14ac:dyDescent="0.25">
      <c r="A1058" s="2" t="s">
        <v>768</v>
      </c>
      <c r="B1058" s="1">
        <v>8</v>
      </c>
      <c r="C1058" t="s">
        <v>13658</v>
      </c>
      <c r="D1058">
        <v>26</v>
      </c>
      <c r="E1058" t="s">
        <v>10384</v>
      </c>
      <c r="F1058">
        <v>270107</v>
      </c>
      <c r="G1058" t="s">
        <v>13522</v>
      </c>
      <c r="H1058">
        <v>270107005</v>
      </c>
      <c r="I1058" t="s">
        <v>13637</v>
      </c>
      <c r="J1058">
        <v>19</v>
      </c>
      <c r="K1058">
        <v>2016</v>
      </c>
    </row>
    <row r="1059" spans="1:11" x14ac:dyDescent="0.25">
      <c r="A1059" s="2" t="s">
        <v>768</v>
      </c>
      <c r="B1059" s="1">
        <v>8</v>
      </c>
      <c r="C1059" t="s">
        <v>13659</v>
      </c>
      <c r="D1059">
        <v>9</v>
      </c>
      <c r="E1059" t="s">
        <v>10384</v>
      </c>
      <c r="F1059">
        <v>270107</v>
      </c>
      <c r="G1059" t="s">
        <v>13522</v>
      </c>
      <c r="H1059">
        <v>270107007</v>
      </c>
      <c r="I1059" t="s">
        <v>13540</v>
      </c>
      <c r="J1059">
        <v>152</v>
      </c>
      <c r="K1059">
        <v>2016</v>
      </c>
    </row>
    <row r="1060" spans="1:11" x14ac:dyDescent="0.25">
      <c r="A1060" s="2" t="s">
        <v>768</v>
      </c>
      <c r="B1060" s="1">
        <v>8</v>
      </c>
      <c r="C1060" t="s">
        <v>13659</v>
      </c>
      <c r="D1060">
        <v>9</v>
      </c>
      <c r="E1060" t="s">
        <v>10384</v>
      </c>
      <c r="F1060">
        <v>270107</v>
      </c>
      <c r="G1060" t="s">
        <v>13522</v>
      </c>
      <c r="H1060">
        <v>270107005</v>
      </c>
      <c r="I1060" t="s">
        <v>13637</v>
      </c>
      <c r="J1060">
        <v>46</v>
      </c>
      <c r="K1060">
        <v>2016</v>
      </c>
    </row>
    <row r="1061" spans="1:11" x14ac:dyDescent="0.25">
      <c r="A1061" s="2" t="s">
        <v>10677</v>
      </c>
      <c r="B1061" s="1">
        <v>9</v>
      </c>
      <c r="C1061" t="s">
        <v>13660</v>
      </c>
      <c r="D1061">
        <v>4</v>
      </c>
      <c r="E1061" t="s">
        <v>10384</v>
      </c>
      <c r="F1061">
        <v>270107</v>
      </c>
      <c r="G1061" t="s">
        <v>13522</v>
      </c>
      <c r="H1061">
        <v>270107007</v>
      </c>
      <c r="I1061" t="s">
        <v>13540</v>
      </c>
      <c r="J1061">
        <v>17</v>
      </c>
      <c r="K1061">
        <v>2016</v>
      </c>
    </row>
    <row r="1062" spans="1:11" x14ac:dyDescent="0.25">
      <c r="A1062" s="2" t="s">
        <v>10677</v>
      </c>
      <c r="B1062" s="1">
        <v>9</v>
      </c>
      <c r="C1062" t="s">
        <v>13660</v>
      </c>
      <c r="D1062">
        <v>4</v>
      </c>
      <c r="E1062" t="s">
        <v>10384</v>
      </c>
      <c r="F1062">
        <v>270107</v>
      </c>
      <c r="G1062" t="s">
        <v>13522</v>
      </c>
      <c r="H1062">
        <v>270107005</v>
      </c>
      <c r="I1062" t="s">
        <v>13637</v>
      </c>
      <c r="J1062">
        <v>11</v>
      </c>
      <c r="K1062">
        <v>2016</v>
      </c>
    </row>
    <row r="1063" spans="1:11" x14ac:dyDescent="0.25">
      <c r="A1063" s="2" t="s">
        <v>10677</v>
      </c>
      <c r="B1063" s="1">
        <v>9</v>
      </c>
      <c r="C1063" t="s">
        <v>13661</v>
      </c>
      <c r="D1063">
        <v>5</v>
      </c>
      <c r="E1063" t="s">
        <v>10384</v>
      </c>
      <c r="F1063">
        <v>270107</v>
      </c>
      <c r="G1063" t="s">
        <v>13522</v>
      </c>
      <c r="H1063">
        <v>270107007</v>
      </c>
      <c r="I1063" t="s">
        <v>13540</v>
      </c>
      <c r="J1063">
        <v>559</v>
      </c>
      <c r="K1063">
        <v>2016</v>
      </c>
    </row>
    <row r="1064" spans="1:11" x14ac:dyDescent="0.25">
      <c r="A1064" s="2" t="s">
        <v>10677</v>
      </c>
      <c r="B1064" s="1">
        <v>9</v>
      </c>
      <c r="C1064" t="s">
        <v>13661</v>
      </c>
      <c r="D1064">
        <v>5</v>
      </c>
      <c r="E1064" t="s">
        <v>10384</v>
      </c>
      <c r="F1064">
        <v>270107</v>
      </c>
      <c r="G1064" t="s">
        <v>13522</v>
      </c>
      <c r="H1064">
        <v>270107005</v>
      </c>
      <c r="I1064" t="s">
        <v>13637</v>
      </c>
      <c r="J1064">
        <v>586</v>
      </c>
      <c r="K1064">
        <v>2016</v>
      </c>
    </row>
    <row r="1065" spans="1:11" x14ac:dyDescent="0.25">
      <c r="A1065" s="2" t="s">
        <v>13671</v>
      </c>
      <c r="B1065" s="1">
        <v>14</v>
      </c>
      <c r="C1065" t="s">
        <v>13662</v>
      </c>
      <c r="D1065">
        <v>27</v>
      </c>
      <c r="E1065" t="s">
        <v>10384</v>
      </c>
      <c r="F1065">
        <v>270107</v>
      </c>
      <c r="G1065" t="s">
        <v>13522</v>
      </c>
      <c r="H1065">
        <v>270107007</v>
      </c>
      <c r="I1065" t="s">
        <v>13540</v>
      </c>
      <c r="J1065">
        <v>163</v>
      </c>
      <c r="K1065">
        <v>2016</v>
      </c>
    </row>
    <row r="1066" spans="1:11" x14ac:dyDescent="0.25">
      <c r="A1066" s="2" t="s">
        <v>13671</v>
      </c>
      <c r="B1066" s="1">
        <v>14</v>
      </c>
      <c r="C1066" t="s">
        <v>13662</v>
      </c>
      <c r="D1066">
        <v>27</v>
      </c>
      <c r="E1066" t="s">
        <v>10384</v>
      </c>
      <c r="F1066">
        <v>270107</v>
      </c>
      <c r="G1066" t="s">
        <v>13522</v>
      </c>
      <c r="H1066">
        <v>270107005</v>
      </c>
      <c r="I1066" t="s">
        <v>13637</v>
      </c>
      <c r="J1066">
        <v>83</v>
      </c>
      <c r="K1066">
        <v>2016</v>
      </c>
    </row>
    <row r="1067" spans="1:11" x14ac:dyDescent="0.25">
      <c r="A1067" s="2" t="s">
        <v>777</v>
      </c>
      <c r="B1067" s="1">
        <v>10</v>
      </c>
      <c r="C1067" t="s">
        <v>13663</v>
      </c>
      <c r="D1067">
        <v>25</v>
      </c>
      <c r="E1067" t="s">
        <v>10384</v>
      </c>
      <c r="F1067">
        <v>270107</v>
      </c>
      <c r="G1067" t="s">
        <v>13522</v>
      </c>
      <c r="H1067">
        <v>270107007</v>
      </c>
      <c r="I1067" t="s">
        <v>13540</v>
      </c>
      <c r="J1067">
        <v>69</v>
      </c>
      <c r="K1067">
        <v>2016</v>
      </c>
    </row>
    <row r="1068" spans="1:11" x14ac:dyDescent="0.25">
      <c r="A1068" s="2" t="s">
        <v>777</v>
      </c>
      <c r="B1068" s="1">
        <v>10</v>
      </c>
      <c r="C1068" t="s">
        <v>13663</v>
      </c>
      <c r="D1068">
        <v>25</v>
      </c>
      <c r="E1068" t="s">
        <v>10384</v>
      </c>
      <c r="F1068">
        <v>270107</v>
      </c>
      <c r="G1068" t="s">
        <v>13522</v>
      </c>
      <c r="H1068">
        <v>270107005</v>
      </c>
      <c r="I1068" t="s">
        <v>13637</v>
      </c>
      <c r="J1068">
        <v>172</v>
      </c>
      <c r="K1068">
        <v>2016</v>
      </c>
    </row>
    <row r="1069" spans="1:11" x14ac:dyDescent="0.25">
      <c r="A1069" s="2" t="s">
        <v>777</v>
      </c>
      <c r="B1069" s="1">
        <v>10</v>
      </c>
      <c r="C1069" t="s">
        <v>13664</v>
      </c>
      <c r="D1069">
        <v>15</v>
      </c>
      <c r="E1069" t="s">
        <v>10384</v>
      </c>
      <c r="F1069">
        <v>270107</v>
      </c>
      <c r="G1069" t="s">
        <v>13522</v>
      </c>
      <c r="H1069">
        <v>270107007</v>
      </c>
      <c r="I1069" t="s">
        <v>13540</v>
      </c>
      <c r="J1069">
        <v>294</v>
      </c>
      <c r="K1069">
        <v>2016</v>
      </c>
    </row>
    <row r="1070" spans="1:11" x14ac:dyDescent="0.25">
      <c r="A1070" s="2" t="s">
        <v>777</v>
      </c>
      <c r="B1070" s="1">
        <v>10</v>
      </c>
      <c r="C1070" t="s">
        <v>13664</v>
      </c>
      <c r="D1070">
        <v>15</v>
      </c>
      <c r="E1070" t="s">
        <v>10384</v>
      </c>
      <c r="F1070">
        <v>270107</v>
      </c>
      <c r="G1070" t="s">
        <v>13522</v>
      </c>
      <c r="H1070">
        <v>270107005</v>
      </c>
      <c r="I1070" t="s">
        <v>13637</v>
      </c>
      <c r="J1070">
        <v>1214</v>
      </c>
      <c r="K1070">
        <v>2016</v>
      </c>
    </row>
    <row r="1071" spans="1:11" x14ac:dyDescent="0.25">
      <c r="A1071" s="2" t="s">
        <v>777</v>
      </c>
      <c r="B1071" s="1">
        <v>10</v>
      </c>
      <c r="C1071" t="s">
        <v>13665</v>
      </c>
      <c r="D1071">
        <v>10</v>
      </c>
      <c r="E1071" t="s">
        <v>10384</v>
      </c>
      <c r="F1071">
        <v>270107</v>
      </c>
      <c r="G1071" t="s">
        <v>13522</v>
      </c>
      <c r="H1071">
        <v>270107007</v>
      </c>
      <c r="I1071" t="s">
        <v>13540</v>
      </c>
      <c r="J1071">
        <v>290</v>
      </c>
      <c r="K1071">
        <v>2016</v>
      </c>
    </row>
    <row r="1072" spans="1:11" x14ac:dyDescent="0.25">
      <c r="A1072" s="2" t="s">
        <v>777</v>
      </c>
      <c r="B1072" s="1">
        <v>10</v>
      </c>
      <c r="C1072" t="s">
        <v>13665</v>
      </c>
      <c r="D1072">
        <v>10</v>
      </c>
      <c r="E1072" t="s">
        <v>10384</v>
      </c>
      <c r="F1072">
        <v>270107</v>
      </c>
      <c r="G1072" t="s">
        <v>13522</v>
      </c>
      <c r="H1072">
        <v>270107005</v>
      </c>
      <c r="I1072" t="s">
        <v>13637</v>
      </c>
      <c r="J1072">
        <v>78</v>
      </c>
      <c r="K1072">
        <v>2016</v>
      </c>
    </row>
    <row r="1073" spans="1:11" x14ac:dyDescent="0.25">
      <c r="A1073" s="2" t="s">
        <v>13672</v>
      </c>
      <c r="B1073" s="1">
        <v>11</v>
      </c>
      <c r="C1073" t="s">
        <v>13666</v>
      </c>
      <c r="D1073">
        <v>2</v>
      </c>
      <c r="E1073" t="s">
        <v>10384</v>
      </c>
      <c r="F1073">
        <v>270107</v>
      </c>
      <c r="G1073" t="s">
        <v>13522</v>
      </c>
      <c r="H1073">
        <v>270107007</v>
      </c>
      <c r="I1073" t="s">
        <v>13540</v>
      </c>
      <c r="J1073">
        <v>2</v>
      </c>
      <c r="K1073">
        <v>2016</v>
      </c>
    </row>
    <row r="1074" spans="1:11" x14ac:dyDescent="0.25">
      <c r="A1074" s="2" t="s">
        <v>13672</v>
      </c>
      <c r="B1074" s="1">
        <v>11</v>
      </c>
      <c r="C1074" t="s">
        <v>13666</v>
      </c>
      <c r="D1074">
        <v>2</v>
      </c>
      <c r="E1074" t="s">
        <v>10384</v>
      </c>
      <c r="F1074">
        <v>270107</v>
      </c>
      <c r="G1074" t="s">
        <v>13522</v>
      </c>
      <c r="H1074">
        <v>270107005</v>
      </c>
      <c r="I1074" t="s">
        <v>13637</v>
      </c>
      <c r="J1074">
        <v>3</v>
      </c>
      <c r="K1074">
        <v>2016</v>
      </c>
    </row>
    <row r="1075" spans="1:11" x14ac:dyDescent="0.25">
      <c r="A1075" s="2" t="s">
        <v>13673</v>
      </c>
      <c r="B1075" s="1">
        <v>12</v>
      </c>
      <c r="C1075" t="s">
        <v>13667</v>
      </c>
      <c r="D1075">
        <v>17</v>
      </c>
      <c r="E1075" t="s">
        <v>10384</v>
      </c>
      <c r="F1075">
        <v>270107</v>
      </c>
      <c r="G1075" t="s">
        <v>13522</v>
      </c>
      <c r="H1075">
        <v>270107007</v>
      </c>
      <c r="I1075" t="s">
        <v>13540</v>
      </c>
      <c r="J1075">
        <v>45</v>
      </c>
      <c r="K1075">
        <v>2016</v>
      </c>
    </row>
    <row r="1076" spans="1:11" x14ac:dyDescent="0.25">
      <c r="A1076" s="2" t="s">
        <v>13673</v>
      </c>
      <c r="B1076" s="1">
        <v>12</v>
      </c>
      <c r="C1076" t="s">
        <v>13667</v>
      </c>
      <c r="D1076">
        <v>17</v>
      </c>
      <c r="E1076" t="s">
        <v>10384</v>
      </c>
      <c r="F1076">
        <v>270107</v>
      </c>
      <c r="G1076" t="s">
        <v>13522</v>
      </c>
      <c r="H1076">
        <v>270107005</v>
      </c>
      <c r="I1076" t="s">
        <v>13637</v>
      </c>
      <c r="J1076">
        <v>9</v>
      </c>
      <c r="K1076">
        <v>2016</v>
      </c>
    </row>
    <row r="1077" spans="1:11" x14ac:dyDescent="0.25">
      <c r="A1077" s="2" t="s">
        <v>13672</v>
      </c>
      <c r="B1077" s="1">
        <v>11</v>
      </c>
      <c r="C1077" t="s">
        <v>13666</v>
      </c>
      <c r="D1077">
        <v>2</v>
      </c>
      <c r="E1077" t="s">
        <v>13668</v>
      </c>
      <c r="F1077">
        <v>270107</v>
      </c>
      <c r="G1077" t="s">
        <v>13522</v>
      </c>
      <c r="H1077">
        <v>270107004</v>
      </c>
      <c r="I1077" t="s">
        <v>13636</v>
      </c>
      <c r="J1077">
        <v>0</v>
      </c>
      <c r="K1077">
        <v>2012</v>
      </c>
    </row>
    <row r="1078" spans="1:11" x14ac:dyDescent="0.25">
      <c r="A1078" s="2" t="s">
        <v>13672</v>
      </c>
      <c r="B1078" s="1">
        <v>11</v>
      </c>
      <c r="C1078" t="s">
        <v>13666</v>
      </c>
      <c r="D1078">
        <v>2</v>
      </c>
      <c r="E1078" t="s">
        <v>10384</v>
      </c>
      <c r="F1078">
        <v>270107</v>
      </c>
      <c r="G1078" t="s">
        <v>13522</v>
      </c>
      <c r="H1078">
        <v>270107004</v>
      </c>
      <c r="I1078" t="s">
        <v>13636</v>
      </c>
      <c r="J1078">
        <v>1</v>
      </c>
      <c r="K1078">
        <v>2012</v>
      </c>
    </row>
    <row r="1079" spans="1:11" x14ac:dyDescent="0.25">
      <c r="A1079" s="2" t="s">
        <v>13672</v>
      </c>
      <c r="B1079" s="1">
        <v>11</v>
      </c>
      <c r="C1079" t="s">
        <v>13666</v>
      </c>
      <c r="D1079">
        <v>2</v>
      </c>
      <c r="E1079" t="s">
        <v>13668</v>
      </c>
      <c r="F1079">
        <v>270107</v>
      </c>
      <c r="G1079" t="s">
        <v>13522</v>
      </c>
      <c r="H1079">
        <v>270107005</v>
      </c>
      <c r="I1079" t="s">
        <v>13637</v>
      </c>
      <c r="J1079">
        <v>3</v>
      </c>
      <c r="K1079">
        <v>2012</v>
      </c>
    </row>
    <row r="1080" spans="1:11" x14ac:dyDescent="0.25">
      <c r="A1080" s="2" t="s">
        <v>13672</v>
      </c>
      <c r="B1080" s="1">
        <v>11</v>
      </c>
      <c r="C1080" t="s">
        <v>13666</v>
      </c>
      <c r="D1080">
        <v>2</v>
      </c>
      <c r="E1080" t="s">
        <v>10384</v>
      </c>
      <c r="F1080">
        <v>270107</v>
      </c>
      <c r="G1080" t="s">
        <v>13522</v>
      </c>
      <c r="H1080">
        <v>270107005</v>
      </c>
      <c r="I1080" t="s">
        <v>13637</v>
      </c>
      <c r="J1080">
        <v>24</v>
      </c>
      <c r="K1080">
        <v>2012</v>
      </c>
    </row>
    <row r="1081" spans="1:11" x14ac:dyDescent="0.25">
      <c r="A1081" s="2" t="s">
        <v>756</v>
      </c>
      <c r="B1081" s="1">
        <v>2</v>
      </c>
      <c r="C1081" t="s">
        <v>13640</v>
      </c>
      <c r="D1081">
        <v>3</v>
      </c>
      <c r="E1081" t="s">
        <v>13668</v>
      </c>
      <c r="F1081">
        <v>270107</v>
      </c>
      <c r="G1081" t="s">
        <v>13522</v>
      </c>
      <c r="H1081">
        <v>270107004</v>
      </c>
      <c r="I1081" t="s">
        <v>13636</v>
      </c>
      <c r="J1081">
        <v>1</v>
      </c>
      <c r="K1081">
        <v>2012</v>
      </c>
    </row>
    <row r="1082" spans="1:11" x14ac:dyDescent="0.25">
      <c r="A1082" s="2" t="s">
        <v>756</v>
      </c>
      <c r="B1082" s="1">
        <v>2</v>
      </c>
      <c r="C1082" t="s">
        <v>13640</v>
      </c>
      <c r="D1082">
        <v>3</v>
      </c>
      <c r="E1082" t="s">
        <v>10384</v>
      </c>
      <c r="F1082">
        <v>270107</v>
      </c>
      <c r="G1082" t="s">
        <v>13522</v>
      </c>
      <c r="H1082">
        <v>270107004</v>
      </c>
      <c r="I1082" t="s">
        <v>13636</v>
      </c>
      <c r="J1082">
        <v>10</v>
      </c>
      <c r="K1082">
        <v>2012</v>
      </c>
    </row>
    <row r="1083" spans="1:11" x14ac:dyDescent="0.25">
      <c r="A1083" s="2" t="s">
        <v>756</v>
      </c>
      <c r="B1083" s="1">
        <v>2</v>
      </c>
      <c r="C1083" t="s">
        <v>13640</v>
      </c>
      <c r="D1083">
        <v>3</v>
      </c>
      <c r="E1083" t="s">
        <v>13668</v>
      </c>
      <c r="F1083">
        <v>270107</v>
      </c>
      <c r="G1083" t="s">
        <v>13522</v>
      </c>
      <c r="H1083">
        <v>270107005</v>
      </c>
      <c r="I1083" t="s">
        <v>13637</v>
      </c>
      <c r="J1083">
        <v>1690</v>
      </c>
      <c r="K1083">
        <v>2012</v>
      </c>
    </row>
    <row r="1084" spans="1:11" x14ac:dyDescent="0.25">
      <c r="A1084" s="2" t="s">
        <v>756</v>
      </c>
      <c r="B1084" s="1">
        <v>2</v>
      </c>
      <c r="C1084" t="s">
        <v>13640</v>
      </c>
      <c r="D1084">
        <v>3</v>
      </c>
      <c r="E1084" t="s">
        <v>10384</v>
      </c>
      <c r="F1084">
        <v>270107</v>
      </c>
      <c r="G1084" t="s">
        <v>13522</v>
      </c>
      <c r="H1084">
        <v>270107005</v>
      </c>
      <c r="I1084" t="s">
        <v>13637</v>
      </c>
      <c r="J1084">
        <v>1165</v>
      </c>
      <c r="K1084">
        <v>2012</v>
      </c>
    </row>
    <row r="1085" spans="1:11" x14ac:dyDescent="0.25">
      <c r="A1085" s="2" t="s">
        <v>759</v>
      </c>
      <c r="B1085" s="1">
        <v>15</v>
      </c>
      <c r="C1085" t="s">
        <v>13634</v>
      </c>
      <c r="D1085">
        <v>7</v>
      </c>
      <c r="E1085" t="s">
        <v>13668</v>
      </c>
      <c r="F1085">
        <v>270107</v>
      </c>
      <c r="G1085" t="s">
        <v>13522</v>
      </c>
      <c r="H1085">
        <v>270107004</v>
      </c>
      <c r="I1085" t="s">
        <v>13636</v>
      </c>
      <c r="J1085">
        <v>0</v>
      </c>
      <c r="K1085">
        <v>2012</v>
      </c>
    </row>
    <row r="1086" spans="1:11" x14ac:dyDescent="0.25">
      <c r="A1086" s="2" t="s">
        <v>759</v>
      </c>
      <c r="B1086" s="1">
        <v>15</v>
      </c>
      <c r="C1086" t="s">
        <v>13634</v>
      </c>
      <c r="D1086">
        <v>7</v>
      </c>
      <c r="E1086" t="s">
        <v>10384</v>
      </c>
      <c r="F1086">
        <v>270107</v>
      </c>
      <c r="G1086" t="s">
        <v>13522</v>
      </c>
      <c r="H1086">
        <v>270107004</v>
      </c>
      <c r="I1086" t="s">
        <v>13636</v>
      </c>
      <c r="J1086">
        <v>45</v>
      </c>
      <c r="K1086">
        <v>2012</v>
      </c>
    </row>
    <row r="1087" spans="1:11" x14ac:dyDescent="0.25">
      <c r="A1087" s="2" t="s">
        <v>759</v>
      </c>
      <c r="B1087" s="1">
        <v>15</v>
      </c>
      <c r="C1087" t="s">
        <v>13634</v>
      </c>
      <c r="D1087">
        <v>7</v>
      </c>
      <c r="E1087" t="s">
        <v>13668</v>
      </c>
      <c r="F1087">
        <v>270107</v>
      </c>
      <c r="G1087" t="s">
        <v>13522</v>
      </c>
      <c r="H1087">
        <v>270107001</v>
      </c>
      <c r="I1087" t="s">
        <v>13523</v>
      </c>
      <c r="J1087">
        <v>0</v>
      </c>
      <c r="K1087">
        <v>2012</v>
      </c>
    </row>
    <row r="1088" spans="1:11" x14ac:dyDescent="0.25">
      <c r="A1088" s="2" t="s">
        <v>759</v>
      </c>
      <c r="B1088" s="1">
        <v>15</v>
      </c>
      <c r="C1088" t="s">
        <v>13634</v>
      </c>
      <c r="D1088">
        <v>7</v>
      </c>
      <c r="E1088" t="s">
        <v>10384</v>
      </c>
      <c r="F1088">
        <v>270107</v>
      </c>
      <c r="G1088" t="s">
        <v>13522</v>
      </c>
      <c r="H1088">
        <v>270107001</v>
      </c>
      <c r="I1088" t="s">
        <v>13523</v>
      </c>
      <c r="J1088">
        <v>12</v>
      </c>
      <c r="K1088">
        <v>2012</v>
      </c>
    </row>
    <row r="1089" spans="1:11" x14ac:dyDescent="0.25">
      <c r="A1089" s="2" t="s">
        <v>759</v>
      </c>
      <c r="B1089" s="1">
        <v>15</v>
      </c>
      <c r="C1089" t="s">
        <v>13634</v>
      </c>
      <c r="D1089">
        <v>7</v>
      </c>
      <c r="E1089" t="s">
        <v>13668</v>
      </c>
      <c r="F1089">
        <v>270107</v>
      </c>
      <c r="G1089" t="s">
        <v>13522</v>
      </c>
      <c r="H1089">
        <v>270107002</v>
      </c>
      <c r="I1089" t="s">
        <v>13526</v>
      </c>
      <c r="J1089">
        <v>1</v>
      </c>
      <c r="K1089">
        <v>2012</v>
      </c>
    </row>
    <row r="1090" spans="1:11" x14ac:dyDescent="0.25">
      <c r="A1090" s="2" t="s">
        <v>759</v>
      </c>
      <c r="B1090" s="1">
        <v>15</v>
      </c>
      <c r="C1090" t="s">
        <v>13634</v>
      </c>
      <c r="D1090">
        <v>7</v>
      </c>
      <c r="E1090" t="s">
        <v>10384</v>
      </c>
      <c r="F1090">
        <v>270107</v>
      </c>
      <c r="G1090" t="s">
        <v>13522</v>
      </c>
      <c r="H1090">
        <v>270107002</v>
      </c>
      <c r="I1090" t="s">
        <v>13526</v>
      </c>
      <c r="J1090">
        <v>14</v>
      </c>
      <c r="K1090">
        <v>2012</v>
      </c>
    </row>
    <row r="1091" spans="1:11" x14ac:dyDescent="0.25">
      <c r="A1091" s="2" t="s">
        <v>759</v>
      </c>
      <c r="B1091" s="1">
        <v>15</v>
      </c>
      <c r="C1091" t="s">
        <v>13634</v>
      </c>
      <c r="D1091">
        <v>7</v>
      </c>
      <c r="E1091" t="s">
        <v>13668</v>
      </c>
      <c r="F1091">
        <v>270107</v>
      </c>
      <c r="G1091" t="s">
        <v>13522</v>
      </c>
      <c r="H1091">
        <v>270107003</v>
      </c>
      <c r="I1091" t="s">
        <v>10392</v>
      </c>
      <c r="J1091">
        <v>0</v>
      </c>
      <c r="K1091">
        <v>2012</v>
      </c>
    </row>
    <row r="1092" spans="1:11" x14ac:dyDescent="0.25">
      <c r="A1092" s="2" t="s">
        <v>759</v>
      </c>
      <c r="B1092" s="1">
        <v>15</v>
      </c>
      <c r="C1092" t="s">
        <v>13634</v>
      </c>
      <c r="D1092">
        <v>7</v>
      </c>
      <c r="E1092" t="s">
        <v>10384</v>
      </c>
      <c r="F1092">
        <v>270107</v>
      </c>
      <c r="G1092" t="s">
        <v>13522</v>
      </c>
      <c r="H1092">
        <v>270107003</v>
      </c>
      <c r="I1092" t="s">
        <v>10392</v>
      </c>
      <c r="J1092">
        <v>3</v>
      </c>
      <c r="K1092">
        <v>2012</v>
      </c>
    </row>
    <row r="1093" spans="1:11" x14ac:dyDescent="0.25">
      <c r="A1093" s="2" t="s">
        <v>759</v>
      </c>
      <c r="B1093" s="1">
        <v>15</v>
      </c>
      <c r="C1093" t="s">
        <v>13634</v>
      </c>
      <c r="D1093">
        <v>7</v>
      </c>
      <c r="E1093" t="s">
        <v>13668</v>
      </c>
      <c r="F1093">
        <v>270107</v>
      </c>
      <c r="G1093" t="s">
        <v>13522</v>
      </c>
      <c r="H1093">
        <v>270107005</v>
      </c>
      <c r="I1093" t="s">
        <v>13637</v>
      </c>
      <c r="J1093">
        <v>31</v>
      </c>
      <c r="K1093">
        <v>2012</v>
      </c>
    </row>
    <row r="1094" spans="1:11" x14ac:dyDescent="0.25">
      <c r="A1094" s="2" t="s">
        <v>759</v>
      </c>
      <c r="B1094" s="1">
        <v>15</v>
      </c>
      <c r="C1094" t="s">
        <v>13634</v>
      </c>
      <c r="D1094">
        <v>7</v>
      </c>
      <c r="E1094" t="s">
        <v>10384</v>
      </c>
      <c r="F1094">
        <v>270107</v>
      </c>
      <c r="G1094" t="s">
        <v>13522</v>
      </c>
      <c r="H1094">
        <v>270107005</v>
      </c>
      <c r="I1094" t="s">
        <v>13637</v>
      </c>
      <c r="J1094">
        <v>154</v>
      </c>
      <c r="K1094">
        <v>2012</v>
      </c>
    </row>
    <row r="1095" spans="1:11" x14ac:dyDescent="0.25">
      <c r="A1095" s="2" t="s">
        <v>765</v>
      </c>
      <c r="B1095" s="1">
        <v>3</v>
      </c>
      <c r="C1095" t="s">
        <v>13641</v>
      </c>
      <c r="D1095">
        <v>8</v>
      </c>
      <c r="E1095" t="s">
        <v>13668</v>
      </c>
      <c r="F1095">
        <v>270107</v>
      </c>
      <c r="G1095" t="s">
        <v>13522</v>
      </c>
      <c r="H1095">
        <v>270107004</v>
      </c>
      <c r="I1095" t="s">
        <v>13636</v>
      </c>
      <c r="J1095">
        <v>0</v>
      </c>
      <c r="K1095">
        <v>2012</v>
      </c>
    </row>
    <row r="1096" spans="1:11" x14ac:dyDescent="0.25">
      <c r="A1096" s="2" t="s">
        <v>765</v>
      </c>
      <c r="B1096" s="1">
        <v>3</v>
      </c>
      <c r="C1096" t="s">
        <v>13641</v>
      </c>
      <c r="D1096">
        <v>8</v>
      </c>
      <c r="E1096" t="s">
        <v>10384</v>
      </c>
      <c r="F1096">
        <v>270107</v>
      </c>
      <c r="G1096" t="s">
        <v>13522</v>
      </c>
      <c r="H1096">
        <v>270107004</v>
      </c>
      <c r="I1096" t="s">
        <v>13636</v>
      </c>
      <c r="J1096">
        <v>1</v>
      </c>
      <c r="K1096">
        <v>2012</v>
      </c>
    </row>
    <row r="1097" spans="1:11" x14ac:dyDescent="0.25">
      <c r="A1097" s="2" t="s">
        <v>765</v>
      </c>
      <c r="B1097" s="1">
        <v>3</v>
      </c>
      <c r="C1097" t="s">
        <v>13641</v>
      </c>
      <c r="D1097">
        <v>8</v>
      </c>
      <c r="E1097" t="s">
        <v>13668</v>
      </c>
      <c r="F1097">
        <v>270107</v>
      </c>
      <c r="G1097" t="s">
        <v>13522</v>
      </c>
      <c r="H1097">
        <v>270107005</v>
      </c>
      <c r="I1097" t="s">
        <v>13637</v>
      </c>
      <c r="J1097">
        <v>250</v>
      </c>
      <c r="K1097">
        <v>2012</v>
      </c>
    </row>
    <row r="1098" spans="1:11" x14ac:dyDescent="0.25">
      <c r="A1098" s="2" t="s">
        <v>765</v>
      </c>
      <c r="B1098" s="1">
        <v>3</v>
      </c>
      <c r="C1098" t="s">
        <v>13641</v>
      </c>
      <c r="D1098">
        <v>8</v>
      </c>
      <c r="E1098" t="s">
        <v>10384</v>
      </c>
      <c r="F1098">
        <v>270107</v>
      </c>
      <c r="G1098" t="s">
        <v>13522</v>
      </c>
      <c r="H1098">
        <v>270107005</v>
      </c>
      <c r="I1098" t="s">
        <v>13637</v>
      </c>
      <c r="J1098">
        <v>477</v>
      </c>
      <c r="K1098">
        <v>2012</v>
      </c>
    </row>
    <row r="1099" spans="1:11" x14ac:dyDescent="0.25">
      <c r="A1099" s="2" t="s">
        <v>771</v>
      </c>
      <c r="B1099" s="1">
        <v>4</v>
      </c>
      <c r="C1099" t="s">
        <v>13642</v>
      </c>
      <c r="D1099">
        <v>12</v>
      </c>
      <c r="E1099" t="s">
        <v>13668</v>
      </c>
      <c r="F1099">
        <v>270107</v>
      </c>
      <c r="G1099" t="s">
        <v>13522</v>
      </c>
      <c r="H1099">
        <v>270107004</v>
      </c>
      <c r="I1099" t="s">
        <v>13636</v>
      </c>
      <c r="J1099">
        <v>5</v>
      </c>
      <c r="K1099">
        <v>2012</v>
      </c>
    </row>
    <row r="1100" spans="1:11" x14ac:dyDescent="0.25">
      <c r="A1100" s="2" t="s">
        <v>771</v>
      </c>
      <c r="B1100" s="1">
        <v>4</v>
      </c>
      <c r="C1100" t="s">
        <v>13642</v>
      </c>
      <c r="D1100">
        <v>12</v>
      </c>
      <c r="E1100" t="s">
        <v>10384</v>
      </c>
      <c r="F1100">
        <v>270107</v>
      </c>
      <c r="G1100" t="s">
        <v>13522</v>
      </c>
      <c r="H1100">
        <v>270107004</v>
      </c>
      <c r="I1100" t="s">
        <v>13636</v>
      </c>
      <c r="J1100">
        <v>37</v>
      </c>
      <c r="K1100">
        <v>2012</v>
      </c>
    </row>
    <row r="1101" spans="1:11" x14ac:dyDescent="0.25">
      <c r="A1101" s="2" t="s">
        <v>771</v>
      </c>
      <c r="B1101" s="1">
        <v>4</v>
      </c>
      <c r="C1101" t="s">
        <v>13642</v>
      </c>
      <c r="D1101">
        <v>12</v>
      </c>
      <c r="E1101" t="s">
        <v>13668</v>
      </c>
      <c r="F1101">
        <v>270107</v>
      </c>
      <c r="G1101" t="s">
        <v>13522</v>
      </c>
      <c r="H1101">
        <v>270107001</v>
      </c>
      <c r="I1101" t="s">
        <v>13523</v>
      </c>
      <c r="J1101">
        <v>0</v>
      </c>
      <c r="K1101">
        <v>2012</v>
      </c>
    </row>
    <row r="1102" spans="1:11" x14ac:dyDescent="0.25">
      <c r="A1102" s="2" t="s">
        <v>771</v>
      </c>
      <c r="B1102" s="1">
        <v>4</v>
      </c>
      <c r="C1102" t="s">
        <v>13642</v>
      </c>
      <c r="D1102">
        <v>12</v>
      </c>
      <c r="E1102" t="s">
        <v>10384</v>
      </c>
      <c r="F1102">
        <v>270107</v>
      </c>
      <c r="G1102" t="s">
        <v>13522</v>
      </c>
      <c r="H1102">
        <v>270107001</v>
      </c>
      <c r="I1102" t="s">
        <v>13523</v>
      </c>
      <c r="J1102">
        <v>29</v>
      </c>
      <c r="K1102">
        <v>2012</v>
      </c>
    </row>
    <row r="1103" spans="1:11" x14ac:dyDescent="0.25">
      <c r="A1103" s="2" t="s">
        <v>771</v>
      </c>
      <c r="B1103" s="1">
        <v>4</v>
      </c>
      <c r="C1103" t="s">
        <v>13642</v>
      </c>
      <c r="D1103">
        <v>12</v>
      </c>
      <c r="E1103" t="s">
        <v>13668</v>
      </c>
      <c r="F1103">
        <v>270107</v>
      </c>
      <c r="G1103" t="s">
        <v>13522</v>
      </c>
      <c r="H1103">
        <v>270107002</v>
      </c>
      <c r="I1103" t="s">
        <v>13526</v>
      </c>
      <c r="J1103">
        <v>2</v>
      </c>
      <c r="K1103">
        <v>2012</v>
      </c>
    </row>
    <row r="1104" spans="1:11" x14ac:dyDescent="0.25">
      <c r="A1104" s="2" t="s">
        <v>771</v>
      </c>
      <c r="B1104" s="1">
        <v>4</v>
      </c>
      <c r="C1104" t="s">
        <v>13642</v>
      </c>
      <c r="D1104">
        <v>12</v>
      </c>
      <c r="E1104" t="s">
        <v>10384</v>
      </c>
      <c r="F1104">
        <v>270107</v>
      </c>
      <c r="G1104" t="s">
        <v>13522</v>
      </c>
      <c r="H1104">
        <v>270107002</v>
      </c>
      <c r="I1104" t="s">
        <v>13526</v>
      </c>
      <c r="J1104">
        <v>24</v>
      </c>
      <c r="K1104">
        <v>2012</v>
      </c>
    </row>
    <row r="1105" spans="1:11" x14ac:dyDescent="0.25">
      <c r="A1105" s="2" t="s">
        <v>771</v>
      </c>
      <c r="B1105" s="1">
        <v>4</v>
      </c>
      <c r="C1105" t="s">
        <v>13642</v>
      </c>
      <c r="D1105">
        <v>12</v>
      </c>
      <c r="E1105" t="s">
        <v>13668</v>
      </c>
      <c r="F1105">
        <v>270107</v>
      </c>
      <c r="G1105" t="s">
        <v>13522</v>
      </c>
      <c r="H1105">
        <v>270107003</v>
      </c>
      <c r="I1105" t="s">
        <v>10392</v>
      </c>
      <c r="J1105">
        <v>0</v>
      </c>
      <c r="K1105">
        <v>2012</v>
      </c>
    </row>
    <row r="1106" spans="1:11" x14ac:dyDescent="0.25">
      <c r="A1106" s="2" t="s">
        <v>771</v>
      </c>
      <c r="B1106" s="1">
        <v>4</v>
      </c>
      <c r="C1106" t="s">
        <v>13642</v>
      </c>
      <c r="D1106">
        <v>12</v>
      </c>
      <c r="E1106" t="s">
        <v>10384</v>
      </c>
      <c r="F1106">
        <v>270107</v>
      </c>
      <c r="G1106" t="s">
        <v>13522</v>
      </c>
      <c r="H1106">
        <v>270107003</v>
      </c>
      <c r="I1106" t="s">
        <v>10392</v>
      </c>
      <c r="J1106">
        <v>6</v>
      </c>
      <c r="K1106">
        <v>2012</v>
      </c>
    </row>
    <row r="1107" spans="1:11" x14ac:dyDescent="0.25">
      <c r="A1107" s="2" t="s">
        <v>771</v>
      </c>
      <c r="B1107" s="1">
        <v>4</v>
      </c>
      <c r="C1107" t="s">
        <v>13642</v>
      </c>
      <c r="D1107">
        <v>12</v>
      </c>
      <c r="E1107" t="s">
        <v>13668</v>
      </c>
      <c r="F1107">
        <v>270107</v>
      </c>
      <c r="G1107" t="s">
        <v>13522</v>
      </c>
      <c r="H1107">
        <v>270107005</v>
      </c>
      <c r="I1107" t="s">
        <v>13637</v>
      </c>
      <c r="J1107">
        <v>326</v>
      </c>
      <c r="K1107">
        <v>2012</v>
      </c>
    </row>
    <row r="1108" spans="1:11" x14ac:dyDescent="0.25">
      <c r="A1108" s="2" t="s">
        <v>771</v>
      </c>
      <c r="B1108" s="1">
        <v>4</v>
      </c>
      <c r="C1108" t="s">
        <v>13642</v>
      </c>
      <c r="D1108">
        <v>12</v>
      </c>
      <c r="E1108" t="s">
        <v>10384</v>
      </c>
      <c r="F1108">
        <v>270107</v>
      </c>
      <c r="G1108" t="s">
        <v>13522</v>
      </c>
      <c r="H1108">
        <v>270107005</v>
      </c>
      <c r="I1108" t="s">
        <v>13637</v>
      </c>
      <c r="J1108">
        <v>457</v>
      </c>
      <c r="K1108">
        <v>2012</v>
      </c>
    </row>
    <row r="1109" spans="1:11" x14ac:dyDescent="0.25">
      <c r="A1109" s="2" t="s">
        <v>10677</v>
      </c>
      <c r="B1109" s="1">
        <v>9</v>
      </c>
      <c r="C1109" t="s">
        <v>13660</v>
      </c>
      <c r="D1109">
        <v>4</v>
      </c>
      <c r="E1109" t="s">
        <v>13668</v>
      </c>
      <c r="F1109">
        <v>270107</v>
      </c>
      <c r="G1109" t="s">
        <v>13522</v>
      </c>
      <c r="H1109">
        <v>270107004</v>
      </c>
      <c r="I1109" t="s">
        <v>13636</v>
      </c>
      <c r="J1109">
        <v>3</v>
      </c>
      <c r="K1109">
        <v>2012</v>
      </c>
    </row>
    <row r="1110" spans="1:11" x14ac:dyDescent="0.25">
      <c r="A1110" s="2" t="s">
        <v>10677</v>
      </c>
      <c r="B1110" s="1">
        <v>9</v>
      </c>
      <c r="C1110" t="s">
        <v>13660</v>
      </c>
      <c r="D1110">
        <v>4</v>
      </c>
      <c r="E1110" t="s">
        <v>10384</v>
      </c>
      <c r="F1110">
        <v>270107</v>
      </c>
      <c r="G1110" t="s">
        <v>13522</v>
      </c>
      <c r="H1110">
        <v>270107004</v>
      </c>
      <c r="I1110" t="s">
        <v>13636</v>
      </c>
      <c r="J1110">
        <v>16</v>
      </c>
      <c r="K1110">
        <v>2012</v>
      </c>
    </row>
    <row r="1111" spans="1:11" x14ac:dyDescent="0.25">
      <c r="A1111" s="2" t="s">
        <v>10677</v>
      </c>
      <c r="B1111" s="1">
        <v>9</v>
      </c>
      <c r="C1111" t="s">
        <v>13660</v>
      </c>
      <c r="D1111">
        <v>4</v>
      </c>
      <c r="E1111" t="s">
        <v>13668</v>
      </c>
      <c r="F1111">
        <v>270107</v>
      </c>
      <c r="G1111" t="s">
        <v>13522</v>
      </c>
      <c r="H1111">
        <v>270107001</v>
      </c>
      <c r="I1111" t="s">
        <v>13523</v>
      </c>
      <c r="J1111">
        <v>0</v>
      </c>
      <c r="K1111">
        <v>2012</v>
      </c>
    </row>
    <row r="1112" spans="1:11" x14ac:dyDescent="0.25">
      <c r="A1112" s="2" t="s">
        <v>10677</v>
      </c>
      <c r="B1112" s="1">
        <v>9</v>
      </c>
      <c r="C1112" t="s">
        <v>13660</v>
      </c>
      <c r="D1112">
        <v>4</v>
      </c>
      <c r="E1112" t="s">
        <v>10384</v>
      </c>
      <c r="F1112">
        <v>270107</v>
      </c>
      <c r="G1112" t="s">
        <v>13522</v>
      </c>
      <c r="H1112">
        <v>270107001</v>
      </c>
      <c r="I1112" t="s">
        <v>13523</v>
      </c>
      <c r="J1112">
        <v>6</v>
      </c>
      <c r="K1112">
        <v>2012</v>
      </c>
    </row>
    <row r="1113" spans="1:11" x14ac:dyDescent="0.25">
      <c r="A1113" s="2" t="s">
        <v>10677</v>
      </c>
      <c r="B1113" s="1">
        <v>9</v>
      </c>
      <c r="C1113" t="s">
        <v>13660</v>
      </c>
      <c r="D1113">
        <v>4</v>
      </c>
      <c r="E1113" t="s">
        <v>13668</v>
      </c>
      <c r="F1113">
        <v>270107</v>
      </c>
      <c r="G1113" t="s">
        <v>13522</v>
      </c>
      <c r="H1113">
        <v>270107002</v>
      </c>
      <c r="I1113" t="s">
        <v>13526</v>
      </c>
      <c r="J1113">
        <v>0</v>
      </c>
      <c r="K1113">
        <v>2012</v>
      </c>
    </row>
    <row r="1114" spans="1:11" x14ac:dyDescent="0.25">
      <c r="A1114" s="2" t="s">
        <v>10677</v>
      </c>
      <c r="B1114" s="1">
        <v>9</v>
      </c>
      <c r="C1114" t="s">
        <v>13660</v>
      </c>
      <c r="D1114">
        <v>4</v>
      </c>
      <c r="E1114" t="s">
        <v>10384</v>
      </c>
      <c r="F1114">
        <v>270107</v>
      </c>
      <c r="G1114" t="s">
        <v>13522</v>
      </c>
      <c r="H1114">
        <v>270107002</v>
      </c>
      <c r="I1114" t="s">
        <v>13526</v>
      </c>
      <c r="J1114">
        <v>14</v>
      </c>
      <c r="K1114">
        <v>2012</v>
      </c>
    </row>
    <row r="1115" spans="1:11" x14ac:dyDescent="0.25">
      <c r="A1115" s="2" t="s">
        <v>10677</v>
      </c>
      <c r="B1115" s="1">
        <v>9</v>
      </c>
      <c r="C1115" t="s">
        <v>13660</v>
      </c>
      <c r="D1115">
        <v>4</v>
      </c>
      <c r="E1115" t="s">
        <v>13668</v>
      </c>
      <c r="F1115">
        <v>270107</v>
      </c>
      <c r="G1115" t="s">
        <v>13522</v>
      </c>
      <c r="H1115">
        <v>270107003</v>
      </c>
      <c r="I1115" t="s">
        <v>10392</v>
      </c>
      <c r="J1115">
        <v>0</v>
      </c>
      <c r="K1115">
        <v>2012</v>
      </c>
    </row>
    <row r="1116" spans="1:11" x14ac:dyDescent="0.25">
      <c r="A1116" s="2" t="s">
        <v>10677</v>
      </c>
      <c r="B1116" s="1">
        <v>9</v>
      </c>
      <c r="C1116" t="s">
        <v>13660</v>
      </c>
      <c r="D1116">
        <v>4</v>
      </c>
      <c r="E1116" t="s">
        <v>10384</v>
      </c>
      <c r="F1116">
        <v>270107</v>
      </c>
      <c r="G1116" t="s">
        <v>13522</v>
      </c>
      <c r="H1116">
        <v>270107003</v>
      </c>
      <c r="I1116" t="s">
        <v>10392</v>
      </c>
      <c r="J1116">
        <v>4</v>
      </c>
      <c r="K1116">
        <v>2012</v>
      </c>
    </row>
    <row r="1117" spans="1:11" x14ac:dyDescent="0.25">
      <c r="A1117" s="2" t="s">
        <v>10677</v>
      </c>
      <c r="B1117" s="1">
        <v>9</v>
      </c>
      <c r="C1117" t="s">
        <v>13660</v>
      </c>
      <c r="D1117">
        <v>4</v>
      </c>
      <c r="E1117" t="s">
        <v>13668</v>
      </c>
      <c r="F1117">
        <v>270107</v>
      </c>
      <c r="G1117" t="s">
        <v>13522</v>
      </c>
      <c r="H1117">
        <v>270107005</v>
      </c>
      <c r="I1117" t="s">
        <v>13637</v>
      </c>
      <c r="J1117">
        <v>67</v>
      </c>
      <c r="K1117">
        <v>2012</v>
      </c>
    </row>
    <row r="1118" spans="1:11" x14ac:dyDescent="0.25">
      <c r="A1118" s="2" t="s">
        <v>10677</v>
      </c>
      <c r="B1118" s="1">
        <v>9</v>
      </c>
      <c r="C1118" t="s">
        <v>13660</v>
      </c>
      <c r="D1118">
        <v>4</v>
      </c>
      <c r="E1118" t="s">
        <v>10384</v>
      </c>
      <c r="F1118">
        <v>270107</v>
      </c>
      <c r="G1118" t="s">
        <v>13522</v>
      </c>
      <c r="H1118">
        <v>270107005</v>
      </c>
      <c r="I1118" t="s">
        <v>13637</v>
      </c>
      <c r="J1118">
        <v>176</v>
      </c>
      <c r="K1118">
        <v>2012</v>
      </c>
    </row>
    <row r="1119" spans="1:11" x14ac:dyDescent="0.25">
      <c r="A1119" s="2" t="s">
        <v>10677</v>
      </c>
      <c r="B1119" s="1">
        <v>9</v>
      </c>
      <c r="C1119" t="s">
        <v>13661</v>
      </c>
      <c r="D1119">
        <v>5</v>
      </c>
      <c r="E1119" t="s">
        <v>13668</v>
      </c>
      <c r="F1119">
        <v>270107</v>
      </c>
      <c r="G1119" t="s">
        <v>13522</v>
      </c>
      <c r="H1119">
        <v>270107004</v>
      </c>
      <c r="I1119" t="s">
        <v>13636</v>
      </c>
      <c r="J1119">
        <v>0</v>
      </c>
      <c r="K1119">
        <v>2012</v>
      </c>
    </row>
    <row r="1120" spans="1:11" x14ac:dyDescent="0.25">
      <c r="A1120" s="2" t="s">
        <v>10677</v>
      </c>
      <c r="B1120" s="1">
        <v>9</v>
      </c>
      <c r="C1120" t="s">
        <v>13661</v>
      </c>
      <c r="D1120">
        <v>5</v>
      </c>
      <c r="E1120" t="s">
        <v>10384</v>
      </c>
      <c r="F1120">
        <v>270107</v>
      </c>
      <c r="G1120" t="s">
        <v>13522</v>
      </c>
      <c r="H1120">
        <v>270107004</v>
      </c>
      <c r="I1120" t="s">
        <v>13636</v>
      </c>
      <c r="J1120">
        <v>39</v>
      </c>
      <c r="K1120">
        <v>2012</v>
      </c>
    </row>
    <row r="1121" spans="1:11" x14ac:dyDescent="0.25">
      <c r="A1121" s="2" t="s">
        <v>10677</v>
      </c>
      <c r="B1121" s="1">
        <v>9</v>
      </c>
      <c r="C1121" t="s">
        <v>13661</v>
      </c>
      <c r="D1121">
        <v>5</v>
      </c>
      <c r="E1121" t="s">
        <v>13668</v>
      </c>
      <c r="F1121">
        <v>270107</v>
      </c>
      <c r="G1121" t="s">
        <v>13522</v>
      </c>
      <c r="H1121">
        <v>270107001</v>
      </c>
      <c r="I1121" t="s">
        <v>13523</v>
      </c>
      <c r="J1121">
        <v>0</v>
      </c>
      <c r="K1121">
        <v>2012</v>
      </c>
    </row>
    <row r="1122" spans="1:11" x14ac:dyDescent="0.25">
      <c r="A1122" s="2" t="s">
        <v>10677</v>
      </c>
      <c r="B1122" s="1">
        <v>9</v>
      </c>
      <c r="C1122" t="s">
        <v>13661</v>
      </c>
      <c r="D1122">
        <v>5</v>
      </c>
      <c r="E1122" t="s">
        <v>10384</v>
      </c>
      <c r="F1122">
        <v>270107</v>
      </c>
      <c r="G1122" t="s">
        <v>13522</v>
      </c>
      <c r="H1122">
        <v>270107001</v>
      </c>
      <c r="I1122" t="s">
        <v>13523</v>
      </c>
      <c r="J1122">
        <v>32</v>
      </c>
      <c r="K1122">
        <v>2012</v>
      </c>
    </row>
    <row r="1123" spans="1:11" x14ac:dyDescent="0.25">
      <c r="A1123" s="2" t="s">
        <v>10677</v>
      </c>
      <c r="B1123" s="1">
        <v>9</v>
      </c>
      <c r="C1123" t="s">
        <v>13661</v>
      </c>
      <c r="D1123">
        <v>5</v>
      </c>
      <c r="E1123" t="s">
        <v>13668</v>
      </c>
      <c r="F1123">
        <v>270107</v>
      </c>
      <c r="G1123" t="s">
        <v>13522</v>
      </c>
      <c r="H1123">
        <v>270107002</v>
      </c>
      <c r="I1123" t="s">
        <v>13526</v>
      </c>
      <c r="J1123">
        <v>1</v>
      </c>
      <c r="K1123">
        <v>2012</v>
      </c>
    </row>
    <row r="1124" spans="1:11" x14ac:dyDescent="0.25">
      <c r="A1124" s="2" t="s">
        <v>10677</v>
      </c>
      <c r="B1124" s="1">
        <v>9</v>
      </c>
      <c r="C1124" t="s">
        <v>13661</v>
      </c>
      <c r="D1124">
        <v>5</v>
      </c>
      <c r="E1124" t="s">
        <v>10384</v>
      </c>
      <c r="F1124">
        <v>270107</v>
      </c>
      <c r="G1124" t="s">
        <v>13522</v>
      </c>
      <c r="H1124">
        <v>270107002</v>
      </c>
      <c r="I1124" t="s">
        <v>13526</v>
      </c>
      <c r="J1124">
        <v>40</v>
      </c>
      <c r="K1124">
        <v>2012</v>
      </c>
    </row>
    <row r="1125" spans="1:11" x14ac:dyDescent="0.25">
      <c r="A1125" s="2" t="s">
        <v>10677</v>
      </c>
      <c r="B1125" s="1">
        <v>9</v>
      </c>
      <c r="C1125" t="s">
        <v>13661</v>
      </c>
      <c r="D1125">
        <v>5</v>
      </c>
      <c r="E1125" t="s">
        <v>13668</v>
      </c>
      <c r="F1125">
        <v>270107</v>
      </c>
      <c r="G1125" t="s">
        <v>13522</v>
      </c>
      <c r="H1125">
        <v>270107003</v>
      </c>
      <c r="I1125" t="s">
        <v>10392</v>
      </c>
      <c r="J1125">
        <v>0</v>
      </c>
      <c r="K1125">
        <v>2012</v>
      </c>
    </row>
    <row r="1126" spans="1:11" x14ac:dyDescent="0.25">
      <c r="A1126" s="2" t="s">
        <v>10677</v>
      </c>
      <c r="B1126" s="1">
        <v>9</v>
      </c>
      <c r="C1126" t="s">
        <v>13661</v>
      </c>
      <c r="D1126">
        <v>5</v>
      </c>
      <c r="E1126" t="s">
        <v>10384</v>
      </c>
      <c r="F1126">
        <v>270107</v>
      </c>
      <c r="G1126" t="s">
        <v>13522</v>
      </c>
      <c r="H1126">
        <v>270107003</v>
      </c>
      <c r="I1126" t="s">
        <v>10392</v>
      </c>
      <c r="J1126">
        <v>2</v>
      </c>
      <c r="K1126">
        <v>2012</v>
      </c>
    </row>
    <row r="1127" spans="1:11" x14ac:dyDescent="0.25">
      <c r="A1127" s="2" t="s">
        <v>10677</v>
      </c>
      <c r="B1127" s="1">
        <v>9</v>
      </c>
      <c r="C1127" t="s">
        <v>13661</v>
      </c>
      <c r="D1127">
        <v>5</v>
      </c>
      <c r="E1127" t="s">
        <v>13668</v>
      </c>
      <c r="F1127">
        <v>270107</v>
      </c>
      <c r="G1127" t="s">
        <v>13522</v>
      </c>
      <c r="H1127">
        <v>270107005</v>
      </c>
      <c r="I1127" t="s">
        <v>13637</v>
      </c>
      <c r="J1127">
        <v>259</v>
      </c>
      <c r="K1127">
        <v>2012</v>
      </c>
    </row>
    <row r="1128" spans="1:11" x14ac:dyDescent="0.25">
      <c r="A1128" s="2" t="s">
        <v>10677</v>
      </c>
      <c r="B1128" s="1">
        <v>9</v>
      </c>
      <c r="C1128" t="s">
        <v>13661</v>
      </c>
      <c r="D1128">
        <v>5</v>
      </c>
      <c r="E1128" t="s">
        <v>10384</v>
      </c>
      <c r="F1128">
        <v>270107</v>
      </c>
      <c r="G1128" t="s">
        <v>13522</v>
      </c>
      <c r="H1128">
        <v>270107005</v>
      </c>
      <c r="I1128" t="s">
        <v>13637</v>
      </c>
      <c r="J1128">
        <v>583</v>
      </c>
      <c r="K1128">
        <v>2012</v>
      </c>
    </row>
    <row r="1129" spans="1:11" x14ac:dyDescent="0.25">
      <c r="A1129" s="2" t="s">
        <v>777</v>
      </c>
      <c r="B1129" s="1">
        <v>10</v>
      </c>
      <c r="C1129" t="s">
        <v>13665</v>
      </c>
      <c r="D1129">
        <v>10</v>
      </c>
      <c r="E1129" t="s">
        <v>13668</v>
      </c>
      <c r="F1129">
        <v>270107</v>
      </c>
      <c r="G1129" t="s">
        <v>13522</v>
      </c>
      <c r="H1129">
        <v>270107004</v>
      </c>
      <c r="I1129" t="s">
        <v>13636</v>
      </c>
      <c r="J1129">
        <v>5</v>
      </c>
      <c r="K1129">
        <v>2012</v>
      </c>
    </row>
    <row r="1130" spans="1:11" x14ac:dyDescent="0.25">
      <c r="A1130" s="2" t="s">
        <v>777</v>
      </c>
      <c r="B1130" s="1">
        <v>10</v>
      </c>
      <c r="C1130" t="s">
        <v>13665</v>
      </c>
      <c r="D1130">
        <v>10</v>
      </c>
      <c r="E1130" t="s">
        <v>10384</v>
      </c>
      <c r="F1130">
        <v>270107</v>
      </c>
      <c r="G1130" t="s">
        <v>13522</v>
      </c>
      <c r="H1130">
        <v>270107004</v>
      </c>
      <c r="I1130" t="s">
        <v>13636</v>
      </c>
      <c r="J1130">
        <v>36</v>
      </c>
      <c r="K1130">
        <v>2012</v>
      </c>
    </row>
    <row r="1131" spans="1:11" x14ac:dyDescent="0.25">
      <c r="A1131" s="2" t="s">
        <v>777</v>
      </c>
      <c r="B1131" s="1">
        <v>10</v>
      </c>
      <c r="C1131" t="s">
        <v>13665</v>
      </c>
      <c r="D1131">
        <v>10</v>
      </c>
      <c r="E1131" t="s">
        <v>13668</v>
      </c>
      <c r="F1131">
        <v>270107</v>
      </c>
      <c r="G1131" t="s">
        <v>13522</v>
      </c>
      <c r="H1131">
        <v>270107001</v>
      </c>
      <c r="I1131" t="s">
        <v>13523</v>
      </c>
      <c r="J1131">
        <v>0</v>
      </c>
      <c r="K1131">
        <v>2012</v>
      </c>
    </row>
    <row r="1132" spans="1:11" x14ac:dyDescent="0.25">
      <c r="A1132" s="2" t="s">
        <v>777</v>
      </c>
      <c r="B1132" s="1">
        <v>10</v>
      </c>
      <c r="C1132" t="s">
        <v>13665</v>
      </c>
      <c r="D1132">
        <v>10</v>
      </c>
      <c r="E1132" t="s">
        <v>10384</v>
      </c>
      <c r="F1132">
        <v>270107</v>
      </c>
      <c r="G1132" t="s">
        <v>13522</v>
      </c>
      <c r="H1132">
        <v>270107001</v>
      </c>
      <c r="I1132" t="s">
        <v>13523</v>
      </c>
      <c r="J1132">
        <v>19</v>
      </c>
      <c r="K1132">
        <v>2012</v>
      </c>
    </row>
    <row r="1133" spans="1:11" x14ac:dyDescent="0.25">
      <c r="A1133" s="2" t="s">
        <v>777</v>
      </c>
      <c r="B1133" s="1">
        <v>10</v>
      </c>
      <c r="C1133" t="s">
        <v>13665</v>
      </c>
      <c r="D1133">
        <v>10</v>
      </c>
      <c r="E1133" t="s">
        <v>13668</v>
      </c>
      <c r="F1133">
        <v>270107</v>
      </c>
      <c r="G1133" t="s">
        <v>13522</v>
      </c>
      <c r="H1133">
        <v>270107002</v>
      </c>
      <c r="I1133" t="s">
        <v>13526</v>
      </c>
      <c r="J1133">
        <v>3</v>
      </c>
      <c r="K1133">
        <v>2012</v>
      </c>
    </row>
    <row r="1134" spans="1:11" x14ac:dyDescent="0.25">
      <c r="A1134" s="2" t="s">
        <v>777</v>
      </c>
      <c r="B1134" s="1">
        <v>10</v>
      </c>
      <c r="C1134" t="s">
        <v>13665</v>
      </c>
      <c r="D1134">
        <v>10</v>
      </c>
      <c r="E1134" t="s">
        <v>10384</v>
      </c>
      <c r="F1134">
        <v>270107</v>
      </c>
      <c r="G1134" t="s">
        <v>13522</v>
      </c>
      <c r="H1134">
        <v>270107002</v>
      </c>
      <c r="I1134" t="s">
        <v>13526</v>
      </c>
      <c r="J1134">
        <v>12</v>
      </c>
      <c r="K1134">
        <v>2012</v>
      </c>
    </row>
    <row r="1135" spans="1:11" x14ac:dyDescent="0.25">
      <c r="A1135" s="2" t="s">
        <v>777</v>
      </c>
      <c r="B1135" s="1">
        <v>10</v>
      </c>
      <c r="C1135" t="s">
        <v>13665</v>
      </c>
      <c r="D1135">
        <v>10</v>
      </c>
      <c r="E1135" t="s">
        <v>13668</v>
      </c>
      <c r="F1135">
        <v>270107</v>
      </c>
      <c r="G1135" t="s">
        <v>13522</v>
      </c>
      <c r="H1135">
        <v>270107003</v>
      </c>
      <c r="I1135" t="s">
        <v>10392</v>
      </c>
      <c r="J1135">
        <v>0</v>
      </c>
      <c r="K1135">
        <v>2012</v>
      </c>
    </row>
    <row r="1136" spans="1:11" x14ac:dyDescent="0.25">
      <c r="A1136" s="2" t="s">
        <v>777</v>
      </c>
      <c r="B1136" s="1">
        <v>10</v>
      </c>
      <c r="C1136" t="s">
        <v>13665</v>
      </c>
      <c r="D1136">
        <v>10</v>
      </c>
      <c r="E1136" t="s">
        <v>10384</v>
      </c>
      <c r="F1136">
        <v>270107</v>
      </c>
      <c r="G1136" t="s">
        <v>13522</v>
      </c>
      <c r="H1136">
        <v>270107003</v>
      </c>
      <c r="I1136" t="s">
        <v>10392</v>
      </c>
      <c r="J1136">
        <v>1</v>
      </c>
      <c r="K1136">
        <v>2012</v>
      </c>
    </row>
    <row r="1137" spans="1:11" x14ac:dyDescent="0.25">
      <c r="A1137" s="2" t="s">
        <v>777</v>
      </c>
      <c r="B1137" s="1">
        <v>10</v>
      </c>
      <c r="C1137" t="s">
        <v>13665</v>
      </c>
      <c r="D1137">
        <v>10</v>
      </c>
      <c r="E1137" t="s">
        <v>13668</v>
      </c>
      <c r="F1137">
        <v>270107</v>
      </c>
      <c r="G1137" t="s">
        <v>13522</v>
      </c>
      <c r="H1137">
        <v>270107005</v>
      </c>
      <c r="I1137" t="s">
        <v>13637</v>
      </c>
      <c r="J1137">
        <v>308</v>
      </c>
      <c r="K1137">
        <v>2012</v>
      </c>
    </row>
    <row r="1138" spans="1:11" x14ac:dyDescent="0.25">
      <c r="A1138" s="2" t="s">
        <v>777</v>
      </c>
      <c r="B1138" s="1">
        <v>10</v>
      </c>
      <c r="C1138" t="s">
        <v>13665</v>
      </c>
      <c r="D1138">
        <v>10</v>
      </c>
      <c r="E1138" t="s">
        <v>10384</v>
      </c>
      <c r="F1138">
        <v>270107</v>
      </c>
      <c r="G1138" t="s">
        <v>13522</v>
      </c>
      <c r="H1138">
        <v>270107005</v>
      </c>
      <c r="I1138" t="s">
        <v>13637</v>
      </c>
      <c r="J1138">
        <v>231</v>
      </c>
      <c r="K1138">
        <v>2012</v>
      </c>
    </row>
    <row r="1139" spans="1:11" x14ac:dyDescent="0.25">
      <c r="A1139" s="2" t="s">
        <v>777</v>
      </c>
      <c r="B1139" s="1">
        <v>10</v>
      </c>
      <c r="C1139" t="s">
        <v>13664</v>
      </c>
      <c r="D1139">
        <v>15</v>
      </c>
      <c r="E1139" t="s">
        <v>13668</v>
      </c>
      <c r="F1139">
        <v>270107</v>
      </c>
      <c r="G1139" t="s">
        <v>13522</v>
      </c>
      <c r="H1139">
        <v>270107004</v>
      </c>
      <c r="I1139" t="s">
        <v>13636</v>
      </c>
      <c r="J1139">
        <v>3</v>
      </c>
      <c r="K1139">
        <v>2012</v>
      </c>
    </row>
    <row r="1140" spans="1:11" x14ac:dyDescent="0.25">
      <c r="A1140" s="2" t="s">
        <v>777</v>
      </c>
      <c r="B1140" s="1">
        <v>10</v>
      </c>
      <c r="C1140" t="s">
        <v>13664</v>
      </c>
      <c r="D1140">
        <v>15</v>
      </c>
      <c r="E1140" t="s">
        <v>10384</v>
      </c>
      <c r="F1140">
        <v>270107</v>
      </c>
      <c r="G1140" t="s">
        <v>13522</v>
      </c>
      <c r="H1140">
        <v>270107004</v>
      </c>
      <c r="I1140" t="s">
        <v>13636</v>
      </c>
      <c r="J1140">
        <v>78</v>
      </c>
      <c r="K1140">
        <v>2012</v>
      </c>
    </row>
    <row r="1141" spans="1:11" x14ac:dyDescent="0.25">
      <c r="A1141" s="2" t="s">
        <v>777</v>
      </c>
      <c r="B1141" s="1">
        <v>10</v>
      </c>
      <c r="C1141" t="s">
        <v>13664</v>
      </c>
      <c r="D1141">
        <v>15</v>
      </c>
      <c r="E1141" t="s">
        <v>13668</v>
      </c>
      <c r="F1141">
        <v>270107</v>
      </c>
      <c r="G1141" t="s">
        <v>13522</v>
      </c>
      <c r="H1141">
        <v>270107001</v>
      </c>
      <c r="I1141" t="s">
        <v>13523</v>
      </c>
      <c r="J1141">
        <v>0</v>
      </c>
      <c r="K1141">
        <v>2012</v>
      </c>
    </row>
    <row r="1142" spans="1:11" x14ac:dyDescent="0.25">
      <c r="A1142" s="2" t="s">
        <v>777</v>
      </c>
      <c r="B1142" s="1">
        <v>10</v>
      </c>
      <c r="C1142" t="s">
        <v>13664</v>
      </c>
      <c r="D1142">
        <v>15</v>
      </c>
      <c r="E1142" t="s">
        <v>10384</v>
      </c>
      <c r="F1142">
        <v>270107</v>
      </c>
      <c r="G1142" t="s">
        <v>13522</v>
      </c>
      <c r="H1142">
        <v>270107001</v>
      </c>
      <c r="I1142" t="s">
        <v>13523</v>
      </c>
      <c r="J1142">
        <v>33</v>
      </c>
      <c r="K1142">
        <v>2012</v>
      </c>
    </row>
    <row r="1143" spans="1:11" x14ac:dyDescent="0.25">
      <c r="A1143" s="2" t="s">
        <v>777</v>
      </c>
      <c r="B1143" s="1">
        <v>10</v>
      </c>
      <c r="C1143" t="s">
        <v>13664</v>
      </c>
      <c r="D1143">
        <v>15</v>
      </c>
      <c r="E1143" t="s">
        <v>13668</v>
      </c>
      <c r="F1143">
        <v>270107</v>
      </c>
      <c r="G1143" t="s">
        <v>13522</v>
      </c>
      <c r="H1143">
        <v>270107002</v>
      </c>
      <c r="I1143" t="s">
        <v>13526</v>
      </c>
      <c r="J1143">
        <v>0</v>
      </c>
      <c r="K1143">
        <v>2012</v>
      </c>
    </row>
    <row r="1144" spans="1:11" x14ac:dyDescent="0.25">
      <c r="A1144" s="2" t="s">
        <v>777</v>
      </c>
      <c r="B1144" s="1">
        <v>10</v>
      </c>
      <c r="C1144" t="s">
        <v>13664</v>
      </c>
      <c r="D1144">
        <v>15</v>
      </c>
      <c r="E1144" t="s">
        <v>10384</v>
      </c>
      <c r="F1144">
        <v>270107</v>
      </c>
      <c r="G1144" t="s">
        <v>13522</v>
      </c>
      <c r="H1144">
        <v>270107002</v>
      </c>
      <c r="I1144" t="s">
        <v>13526</v>
      </c>
      <c r="J1144">
        <v>18</v>
      </c>
      <c r="K1144">
        <v>2012</v>
      </c>
    </row>
    <row r="1145" spans="1:11" x14ac:dyDescent="0.25">
      <c r="A1145" s="2" t="s">
        <v>777</v>
      </c>
      <c r="B1145" s="1">
        <v>10</v>
      </c>
      <c r="C1145" t="s">
        <v>13664</v>
      </c>
      <c r="D1145">
        <v>15</v>
      </c>
      <c r="E1145" t="s">
        <v>13668</v>
      </c>
      <c r="F1145">
        <v>270107</v>
      </c>
      <c r="G1145" t="s">
        <v>13522</v>
      </c>
      <c r="H1145">
        <v>270107005</v>
      </c>
      <c r="I1145" t="s">
        <v>13637</v>
      </c>
      <c r="J1145">
        <v>247</v>
      </c>
      <c r="K1145">
        <v>2012</v>
      </c>
    </row>
    <row r="1146" spans="1:11" x14ac:dyDescent="0.25">
      <c r="A1146" s="2" t="s">
        <v>777</v>
      </c>
      <c r="B1146" s="1">
        <v>10</v>
      </c>
      <c r="C1146" t="s">
        <v>13664</v>
      </c>
      <c r="D1146">
        <v>15</v>
      </c>
      <c r="E1146" t="s">
        <v>10384</v>
      </c>
      <c r="F1146">
        <v>270107</v>
      </c>
      <c r="G1146" t="s">
        <v>13522</v>
      </c>
      <c r="H1146">
        <v>270107005</v>
      </c>
      <c r="I1146" t="s">
        <v>13637</v>
      </c>
      <c r="J1146">
        <v>495</v>
      </c>
      <c r="K1146">
        <v>2012</v>
      </c>
    </row>
    <row r="1147" spans="1:11" x14ac:dyDescent="0.25">
      <c r="A1147" s="2" t="s">
        <v>777</v>
      </c>
      <c r="B1147" s="1">
        <v>10</v>
      </c>
      <c r="C1147" t="s">
        <v>13663</v>
      </c>
      <c r="D1147">
        <v>25</v>
      </c>
      <c r="E1147" t="s">
        <v>13668</v>
      </c>
      <c r="F1147">
        <v>270107</v>
      </c>
      <c r="G1147" t="s">
        <v>13522</v>
      </c>
      <c r="H1147">
        <v>270107004</v>
      </c>
      <c r="I1147" t="s">
        <v>13636</v>
      </c>
      <c r="J1147">
        <v>8</v>
      </c>
      <c r="K1147">
        <v>2012</v>
      </c>
    </row>
    <row r="1148" spans="1:11" x14ac:dyDescent="0.25">
      <c r="A1148" s="2" t="s">
        <v>777</v>
      </c>
      <c r="B1148" s="1">
        <v>10</v>
      </c>
      <c r="C1148" t="s">
        <v>13663</v>
      </c>
      <c r="D1148">
        <v>25</v>
      </c>
      <c r="E1148" t="s">
        <v>10384</v>
      </c>
      <c r="F1148">
        <v>270107</v>
      </c>
      <c r="G1148" t="s">
        <v>13522</v>
      </c>
      <c r="H1148">
        <v>270107004</v>
      </c>
      <c r="I1148" t="s">
        <v>13636</v>
      </c>
      <c r="J1148">
        <v>53</v>
      </c>
      <c r="K1148">
        <v>2012</v>
      </c>
    </row>
    <row r="1149" spans="1:11" x14ac:dyDescent="0.25">
      <c r="A1149" s="2" t="s">
        <v>777</v>
      </c>
      <c r="B1149" s="1">
        <v>10</v>
      </c>
      <c r="C1149" t="s">
        <v>13663</v>
      </c>
      <c r="D1149">
        <v>25</v>
      </c>
      <c r="E1149" t="s">
        <v>13668</v>
      </c>
      <c r="F1149">
        <v>270107</v>
      </c>
      <c r="G1149" t="s">
        <v>13522</v>
      </c>
      <c r="H1149">
        <v>270107001</v>
      </c>
      <c r="I1149" t="s">
        <v>13523</v>
      </c>
      <c r="J1149">
        <v>0</v>
      </c>
      <c r="K1149">
        <v>2012</v>
      </c>
    </row>
    <row r="1150" spans="1:11" x14ac:dyDescent="0.25">
      <c r="A1150" s="2" t="s">
        <v>777</v>
      </c>
      <c r="B1150" s="1">
        <v>10</v>
      </c>
      <c r="C1150" t="s">
        <v>13663</v>
      </c>
      <c r="D1150">
        <v>25</v>
      </c>
      <c r="E1150" t="s">
        <v>10384</v>
      </c>
      <c r="F1150">
        <v>270107</v>
      </c>
      <c r="G1150" t="s">
        <v>13522</v>
      </c>
      <c r="H1150">
        <v>270107001</v>
      </c>
      <c r="I1150" t="s">
        <v>13523</v>
      </c>
      <c r="J1150">
        <v>50</v>
      </c>
      <c r="K1150">
        <v>2012</v>
      </c>
    </row>
    <row r="1151" spans="1:11" x14ac:dyDescent="0.25">
      <c r="A1151" s="2" t="s">
        <v>777</v>
      </c>
      <c r="B1151" s="1">
        <v>10</v>
      </c>
      <c r="C1151" t="s">
        <v>13663</v>
      </c>
      <c r="D1151">
        <v>25</v>
      </c>
      <c r="E1151" t="s">
        <v>13668</v>
      </c>
      <c r="F1151">
        <v>270107</v>
      </c>
      <c r="G1151" t="s">
        <v>13522</v>
      </c>
      <c r="H1151">
        <v>270107002</v>
      </c>
      <c r="I1151" t="s">
        <v>13526</v>
      </c>
      <c r="J1151">
        <v>0</v>
      </c>
      <c r="K1151">
        <v>2012</v>
      </c>
    </row>
    <row r="1152" spans="1:11" x14ac:dyDescent="0.25">
      <c r="A1152" s="2" t="s">
        <v>777</v>
      </c>
      <c r="B1152" s="1">
        <v>10</v>
      </c>
      <c r="C1152" t="s">
        <v>13663</v>
      </c>
      <c r="D1152">
        <v>25</v>
      </c>
      <c r="E1152" t="s">
        <v>10384</v>
      </c>
      <c r="F1152">
        <v>270107</v>
      </c>
      <c r="G1152" t="s">
        <v>13522</v>
      </c>
      <c r="H1152">
        <v>270107002</v>
      </c>
      <c r="I1152" t="s">
        <v>13526</v>
      </c>
      <c r="J1152">
        <v>1</v>
      </c>
      <c r="K1152">
        <v>2012</v>
      </c>
    </row>
    <row r="1153" spans="1:11" x14ac:dyDescent="0.25">
      <c r="A1153" s="2" t="s">
        <v>777</v>
      </c>
      <c r="B1153" s="1">
        <v>10</v>
      </c>
      <c r="C1153" t="s">
        <v>13663</v>
      </c>
      <c r="D1153">
        <v>25</v>
      </c>
      <c r="E1153" t="s">
        <v>13668</v>
      </c>
      <c r="F1153">
        <v>270107</v>
      </c>
      <c r="G1153" t="s">
        <v>13522</v>
      </c>
      <c r="H1153">
        <v>270107003</v>
      </c>
      <c r="I1153" t="s">
        <v>10392</v>
      </c>
      <c r="J1153">
        <v>0</v>
      </c>
      <c r="K1153">
        <v>2012</v>
      </c>
    </row>
    <row r="1154" spans="1:11" x14ac:dyDescent="0.25">
      <c r="A1154" s="2" t="s">
        <v>777</v>
      </c>
      <c r="B1154" s="1">
        <v>10</v>
      </c>
      <c r="C1154" t="s">
        <v>13663</v>
      </c>
      <c r="D1154">
        <v>25</v>
      </c>
      <c r="E1154" t="s">
        <v>10384</v>
      </c>
      <c r="F1154">
        <v>270107</v>
      </c>
      <c r="G1154" t="s">
        <v>13522</v>
      </c>
      <c r="H1154">
        <v>270107003</v>
      </c>
      <c r="I1154" t="s">
        <v>10392</v>
      </c>
      <c r="J1154">
        <v>6</v>
      </c>
      <c r="K1154">
        <v>2012</v>
      </c>
    </row>
    <row r="1155" spans="1:11" x14ac:dyDescent="0.25">
      <c r="A1155" s="2" t="s">
        <v>777</v>
      </c>
      <c r="B1155" s="1">
        <v>10</v>
      </c>
      <c r="C1155" t="s">
        <v>13663</v>
      </c>
      <c r="D1155">
        <v>25</v>
      </c>
      <c r="E1155" t="s">
        <v>13668</v>
      </c>
      <c r="F1155">
        <v>270107</v>
      </c>
      <c r="G1155" t="s">
        <v>13522</v>
      </c>
      <c r="H1155">
        <v>270107005</v>
      </c>
      <c r="I1155" t="s">
        <v>13637</v>
      </c>
      <c r="J1155">
        <v>47</v>
      </c>
      <c r="K1155">
        <v>2012</v>
      </c>
    </row>
    <row r="1156" spans="1:11" x14ac:dyDescent="0.25">
      <c r="A1156" s="2" t="s">
        <v>777</v>
      </c>
      <c r="B1156" s="1">
        <v>10</v>
      </c>
      <c r="C1156" t="s">
        <v>13663</v>
      </c>
      <c r="D1156">
        <v>25</v>
      </c>
      <c r="E1156" t="s">
        <v>10384</v>
      </c>
      <c r="F1156">
        <v>270107</v>
      </c>
      <c r="G1156" t="s">
        <v>13522</v>
      </c>
      <c r="H1156">
        <v>270107005</v>
      </c>
      <c r="I1156" t="s">
        <v>13637</v>
      </c>
      <c r="J1156">
        <v>146</v>
      </c>
      <c r="K1156">
        <v>2012</v>
      </c>
    </row>
    <row r="1157" spans="1:11" x14ac:dyDescent="0.25">
      <c r="A1157" s="2" t="s">
        <v>13671</v>
      </c>
      <c r="B1157" s="1">
        <v>14</v>
      </c>
      <c r="C1157" t="s">
        <v>13662</v>
      </c>
      <c r="D1157">
        <v>27</v>
      </c>
      <c r="E1157" t="s">
        <v>13668</v>
      </c>
      <c r="F1157">
        <v>270107</v>
      </c>
      <c r="G1157" t="s">
        <v>13522</v>
      </c>
      <c r="H1157">
        <v>270107004</v>
      </c>
      <c r="I1157" t="s">
        <v>13636</v>
      </c>
      <c r="J1157">
        <v>0</v>
      </c>
      <c r="K1157">
        <v>2012</v>
      </c>
    </row>
    <row r="1158" spans="1:11" x14ac:dyDescent="0.25">
      <c r="A1158" s="2" t="s">
        <v>13671</v>
      </c>
      <c r="B1158" s="1">
        <v>14</v>
      </c>
      <c r="C1158" t="s">
        <v>13662</v>
      </c>
      <c r="D1158">
        <v>27</v>
      </c>
      <c r="E1158" t="s">
        <v>10384</v>
      </c>
      <c r="F1158">
        <v>270107</v>
      </c>
      <c r="G1158" t="s">
        <v>13522</v>
      </c>
      <c r="H1158">
        <v>270107004</v>
      </c>
      <c r="I1158" t="s">
        <v>13636</v>
      </c>
      <c r="J1158">
        <v>39</v>
      </c>
      <c r="K1158">
        <v>2012</v>
      </c>
    </row>
    <row r="1159" spans="1:11" x14ac:dyDescent="0.25">
      <c r="A1159" s="2" t="s">
        <v>13671</v>
      </c>
      <c r="B1159" s="1">
        <v>14</v>
      </c>
      <c r="C1159" t="s">
        <v>13662</v>
      </c>
      <c r="D1159">
        <v>27</v>
      </c>
      <c r="E1159" t="s">
        <v>13668</v>
      </c>
      <c r="F1159">
        <v>270107</v>
      </c>
      <c r="G1159" t="s">
        <v>13522</v>
      </c>
      <c r="H1159">
        <v>270107001</v>
      </c>
      <c r="I1159" t="s">
        <v>13523</v>
      </c>
      <c r="J1159">
        <v>0</v>
      </c>
      <c r="K1159">
        <v>2012</v>
      </c>
    </row>
    <row r="1160" spans="1:11" x14ac:dyDescent="0.25">
      <c r="A1160" s="2" t="s">
        <v>13671</v>
      </c>
      <c r="B1160" s="1">
        <v>14</v>
      </c>
      <c r="C1160" t="s">
        <v>13662</v>
      </c>
      <c r="D1160">
        <v>27</v>
      </c>
      <c r="E1160" t="s">
        <v>10384</v>
      </c>
      <c r="F1160">
        <v>270107</v>
      </c>
      <c r="G1160" t="s">
        <v>13522</v>
      </c>
      <c r="H1160">
        <v>270107001</v>
      </c>
      <c r="I1160" t="s">
        <v>13523</v>
      </c>
      <c r="J1160">
        <v>8</v>
      </c>
      <c r="K1160">
        <v>2012</v>
      </c>
    </row>
    <row r="1161" spans="1:11" x14ac:dyDescent="0.25">
      <c r="A1161" s="2" t="s">
        <v>13671</v>
      </c>
      <c r="B1161" s="1">
        <v>14</v>
      </c>
      <c r="C1161" t="s">
        <v>13662</v>
      </c>
      <c r="D1161">
        <v>27</v>
      </c>
      <c r="E1161" t="s">
        <v>13668</v>
      </c>
      <c r="F1161">
        <v>270107</v>
      </c>
      <c r="G1161" t="s">
        <v>13522</v>
      </c>
      <c r="H1161">
        <v>270107002</v>
      </c>
      <c r="I1161" t="s">
        <v>13526</v>
      </c>
      <c r="J1161">
        <v>0</v>
      </c>
      <c r="K1161">
        <v>2012</v>
      </c>
    </row>
    <row r="1162" spans="1:11" x14ac:dyDescent="0.25">
      <c r="A1162" s="2" t="s">
        <v>13671</v>
      </c>
      <c r="B1162" s="1">
        <v>14</v>
      </c>
      <c r="C1162" t="s">
        <v>13662</v>
      </c>
      <c r="D1162">
        <v>27</v>
      </c>
      <c r="E1162" t="s">
        <v>10384</v>
      </c>
      <c r="F1162">
        <v>270107</v>
      </c>
      <c r="G1162" t="s">
        <v>13522</v>
      </c>
      <c r="H1162">
        <v>270107002</v>
      </c>
      <c r="I1162" t="s">
        <v>13526</v>
      </c>
      <c r="J1162">
        <v>7</v>
      </c>
      <c r="K1162">
        <v>2012</v>
      </c>
    </row>
    <row r="1163" spans="1:11" x14ac:dyDescent="0.25">
      <c r="A1163" s="2" t="s">
        <v>13671</v>
      </c>
      <c r="B1163" s="1">
        <v>14</v>
      </c>
      <c r="C1163" t="s">
        <v>13662</v>
      </c>
      <c r="D1163">
        <v>27</v>
      </c>
      <c r="E1163" t="s">
        <v>13668</v>
      </c>
      <c r="F1163">
        <v>270107</v>
      </c>
      <c r="G1163" t="s">
        <v>13522</v>
      </c>
      <c r="H1163">
        <v>270107003</v>
      </c>
      <c r="I1163" t="s">
        <v>10392</v>
      </c>
      <c r="J1163">
        <v>0</v>
      </c>
      <c r="K1163">
        <v>2012</v>
      </c>
    </row>
    <row r="1164" spans="1:11" x14ac:dyDescent="0.25">
      <c r="A1164" s="2" t="s">
        <v>13671</v>
      </c>
      <c r="B1164" s="1">
        <v>14</v>
      </c>
      <c r="C1164" t="s">
        <v>13662</v>
      </c>
      <c r="D1164">
        <v>27</v>
      </c>
      <c r="E1164" t="s">
        <v>10384</v>
      </c>
      <c r="F1164">
        <v>270107</v>
      </c>
      <c r="G1164" t="s">
        <v>13522</v>
      </c>
      <c r="H1164">
        <v>270107003</v>
      </c>
      <c r="I1164" t="s">
        <v>10392</v>
      </c>
      <c r="J1164">
        <v>14</v>
      </c>
      <c r="K1164">
        <v>2012</v>
      </c>
    </row>
    <row r="1165" spans="1:11" x14ac:dyDescent="0.25">
      <c r="A1165" s="2" t="s">
        <v>13671</v>
      </c>
      <c r="B1165" s="1">
        <v>14</v>
      </c>
      <c r="C1165" t="s">
        <v>13662</v>
      </c>
      <c r="D1165">
        <v>27</v>
      </c>
      <c r="E1165" t="s">
        <v>13668</v>
      </c>
      <c r="F1165">
        <v>270107</v>
      </c>
      <c r="G1165" t="s">
        <v>13522</v>
      </c>
      <c r="H1165">
        <v>270107005</v>
      </c>
      <c r="I1165" t="s">
        <v>13637</v>
      </c>
      <c r="J1165">
        <v>176</v>
      </c>
      <c r="K1165">
        <v>2012</v>
      </c>
    </row>
    <row r="1166" spans="1:11" x14ac:dyDescent="0.25">
      <c r="A1166" s="2" t="s">
        <v>13671</v>
      </c>
      <c r="B1166" s="1">
        <v>14</v>
      </c>
      <c r="C1166" t="s">
        <v>13662</v>
      </c>
      <c r="D1166">
        <v>27</v>
      </c>
      <c r="E1166" t="s">
        <v>10384</v>
      </c>
      <c r="F1166">
        <v>270107</v>
      </c>
      <c r="G1166" t="s">
        <v>13522</v>
      </c>
      <c r="H1166">
        <v>270107005</v>
      </c>
      <c r="I1166" t="s">
        <v>13637</v>
      </c>
      <c r="J1166">
        <v>159</v>
      </c>
      <c r="K1166">
        <v>2012</v>
      </c>
    </row>
    <row r="1167" spans="1:11" x14ac:dyDescent="0.25">
      <c r="A1167" s="2" t="s">
        <v>13673</v>
      </c>
      <c r="B1167" s="1">
        <v>12</v>
      </c>
      <c r="C1167" t="s">
        <v>13667</v>
      </c>
      <c r="D1167">
        <v>17</v>
      </c>
      <c r="E1167" t="s">
        <v>13668</v>
      </c>
      <c r="F1167">
        <v>270107</v>
      </c>
      <c r="G1167" t="s">
        <v>13522</v>
      </c>
      <c r="H1167">
        <v>270107004</v>
      </c>
      <c r="I1167" t="s">
        <v>13636</v>
      </c>
      <c r="J1167">
        <v>1</v>
      </c>
      <c r="K1167">
        <v>2012</v>
      </c>
    </row>
    <row r="1168" spans="1:11" x14ac:dyDescent="0.25">
      <c r="A1168" s="2" t="s">
        <v>13673</v>
      </c>
      <c r="B1168" s="1">
        <v>12</v>
      </c>
      <c r="C1168" t="s">
        <v>13667</v>
      </c>
      <c r="D1168">
        <v>17</v>
      </c>
      <c r="E1168" t="s">
        <v>10384</v>
      </c>
      <c r="F1168">
        <v>270107</v>
      </c>
      <c r="G1168" t="s">
        <v>13522</v>
      </c>
      <c r="H1168">
        <v>270107004</v>
      </c>
      <c r="I1168" t="s">
        <v>13636</v>
      </c>
      <c r="J1168">
        <v>18</v>
      </c>
      <c r="K1168">
        <v>2012</v>
      </c>
    </row>
    <row r="1169" spans="1:11" x14ac:dyDescent="0.25">
      <c r="A1169" s="2" t="s">
        <v>13673</v>
      </c>
      <c r="B1169" s="1">
        <v>12</v>
      </c>
      <c r="C1169" t="s">
        <v>13667</v>
      </c>
      <c r="D1169">
        <v>17</v>
      </c>
      <c r="E1169" t="s">
        <v>13668</v>
      </c>
      <c r="F1169">
        <v>270107</v>
      </c>
      <c r="G1169" t="s">
        <v>13522</v>
      </c>
      <c r="H1169">
        <v>270107001</v>
      </c>
      <c r="I1169" t="s">
        <v>13523</v>
      </c>
      <c r="J1169">
        <v>0</v>
      </c>
      <c r="K1169">
        <v>2012</v>
      </c>
    </row>
    <row r="1170" spans="1:11" x14ac:dyDescent="0.25">
      <c r="A1170" s="2" t="s">
        <v>13673</v>
      </c>
      <c r="B1170" s="1">
        <v>12</v>
      </c>
      <c r="C1170" t="s">
        <v>13667</v>
      </c>
      <c r="D1170">
        <v>17</v>
      </c>
      <c r="E1170" t="s">
        <v>10384</v>
      </c>
      <c r="F1170">
        <v>270107</v>
      </c>
      <c r="G1170" t="s">
        <v>13522</v>
      </c>
      <c r="H1170">
        <v>270107001</v>
      </c>
      <c r="I1170" t="s">
        <v>13523</v>
      </c>
      <c r="J1170">
        <v>5</v>
      </c>
      <c r="K1170">
        <v>2012</v>
      </c>
    </row>
    <row r="1171" spans="1:11" x14ac:dyDescent="0.25">
      <c r="A1171" s="2" t="s">
        <v>13673</v>
      </c>
      <c r="B1171" s="1">
        <v>12</v>
      </c>
      <c r="C1171" t="s">
        <v>13667</v>
      </c>
      <c r="D1171">
        <v>17</v>
      </c>
      <c r="E1171" t="s">
        <v>13668</v>
      </c>
      <c r="F1171">
        <v>270107</v>
      </c>
      <c r="G1171" t="s">
        <v>13522</v>
      </c>
      <c r="H1171">
        <v>270107002</v>
      </c>
      <c r="I1171" t="s">
        <v>13526</v>
      </c>
      <c r="J1171">
        <v>0</v>
      </c>
      <c r="K1171">
        <v>2012</v>
      </c>
    </row>
    <row r="1172" spans="1:11" x14ac:dyDescent="0.25">
      <c r="A1172" s="2" t="s">
        <v>13673</v>
      </c>
      <c r="B1172" s="1">
        <v>12</v>
      </c>
      <c r="C1172" t="s">
        <v>13667</v>
      </c>
      <c r="D1172">
        <v>17</v>
      </c>
      <c r="E1172" t="s">
        <v>10384</v>
      </c>
      <c r="F1172">
        <v>270107</v>
      </c>
      <c r="G1172" t="s">
        <v>13522</v>
      </c>
      <c r="H1172">
        <v>270107002</v>
      </c>
      <c r="I1172" t="s">
        <v>13526</v>
      </c>
      <c r="J1172">
        <v>11</v>
      </c>
      <c r="K1172">
        <v>2012</v>
      </c>
    </row>
    <row r="1173" spans="1:11" x14ac:dyDescent="0.25">
      <c r="A1173" s="2" t="s">
        <v>13673</v>
      </c>
      <c r="B1173" s="1">
        <v>12</v>
      </c>
      <c r="C1173" t="s">
        <v>13667</v>
      </c>
      <c r="D1173">
        <v>17</v>
      </c>
      <c r="E1173" t="s">
        <v>13668</v>
      </c>
      <c r="F1173">
        <v>270107</v>
      </c>
      <c r="G1173" t="s">
        <v>13522</v>
      </c>
      <c r="H1173">
        <v>270107003</v>
      </c>
      <c r="I1173" t="s">
        <v>10392</v>
      </c>
      <c r="J1173">
        <v>0</v>
      </c>
      <c r="K1173">
        <v>2012</v>
      </c>
    </row>
    <row r="1174" spans="1:11" x14ac:dyDescent="0.25">
      <c r="A1174" s="2" t="s">
        <v>13673</v>
      </c>
      <c r="B1174" s="1">
        <v>12</v>
      </c>
      <c r="C1174" t="s">
        <v>13667</v>
      </c>
      <c r="D1174">
        <v>17</v>
      </c>
      <c r="E1174" t="s">
        <v>10384</v>
      </c>
      <c r="F1174">
        <v>270107</v>
      </c>
      <c r="G1174" t="s">
        <v>13522</v>
      </c>
      <c r="H1174">
        <v>270107003</v>
      </c>
      <c r="I1174" t="s">
        <v>10392</v>
      </c>
      <c r="J1174">
        <v>1</v>
      </c>
      <c r="K1174">
        <v>2012</v>
      </c>
    </row>
    <row r="1175" spans="1:11" x14ac:dyDescent="0.25">
      <c r="A1175" s="2" t="s">
        <v>13673</v>
      </c>
      <c r="B1175" s="1">
        <v>12</v>
      </c>
      <c r="C1175" t="s">
        <v>13667</v>
      </c>
      <c r="D1175">
        <v>17</v>
      </c>
      <c r="E1175" t="s">
        <v>13668</v>
      </c>
      <c r="F1175">
        <v>270107</v>
      </c>
      <c r="G1175" t="s">
        <v>13522</v>
      </c>
      <c r="H1175">
        <v>270107005</v>
      </c>
      <c r="I1175" t="s">
        <v>13637</v>
      </c>
      <c r="J1175">
        <v>63</v>
      </c>
      <c r="K1175">
        <v>2012</v>
      </c>
    </row>
    <row r="1176" spans="1:11" x14ac:dyDescent="0.25">
      <c r="A1176" s="2" t="s">
        <v>13673</v>
      </c>
      <c r="B1176" s="1">
        <v>12</v>
      </c>
      <c r="C1176" t="s">
        <v>13667</v>
      </c>
      <c r="D1176">
        <v>17</v>
      </c>
      <c r="E1176" t="s">
        <v>10384</v>
      </c>
      <c r="F1176">
        <v>270107</v>
      </c>
      <c r="G1176" t="s">
        <v>13522</v>
      </c>
      <c r="H1176">
        <v>270107005</v>
      </c>
      <c r="I1176" t="s">
        <v>13637</v>
      </c>
      <c r="J1176">
        <v>136</v>
      </c>
      <c r="K1176">
        <v>2012</v>
      </c>
    </row>
    <row r="1177" spans="1:11" x14ac:dyDescent="0.25">
      <c r="A1177" s="2" t="s">
        <v>795</v>
      </c>
      <c r="B1177" s="1">
        <v>1</v>
      </c>
      <c r="C1177" t="s">
        <v>13639</v>
      </c>
      <c r="D1177">
        <v>16</v>
      </c>
      <c r="E1177" t="s">
        <v>13668</v>
      </c>
      <c r="F1177">
        <v>270107</v>
      </c>
      <c r="G1177" t="s">
        <v>13522</v>
      </c>
      <c r="H1177">
        <v>270107004</v>
      </c>
      <c r="I1177" t="s">
        <v>13636</v>
      </c>
      <c r="J1177">
        <v>39</v>
      </c>
      <c r="K1177">
        <v>2012</v>
      </c>
    </row>
    <row r="1178" spans="1:11" x14ac:dyDescent="0.25">
      <c r="A1178" s="2" t="s">
        <v>795</v>
      </c>
      <c r="B1178" s="1">
        <v>1</v>
      </c>
      <c r="C1178" t="s">
        <v>13639</v>
      </c>
      <c r="D1178">
        <v>16</v>
      </c>
      <c r="E1178" t="s">
        <v>10384</v>
      </c>
      <c r="F1178">
        <v>270107</v>
      </c>
      <c r="G1178" t="s">
        <v>13522</v>
      </c>
      <c r="H1178">
        <v>270107004</v>
      </c>
      <c r="I1178" t="s">
        <v>13636</v>
      </c>
      <c r="J1178">
        <v>153</v>
      </c>
      <c r="K1178">
        <v>2012</v>
      </c>
    </row>
    <row r="1179" spans="1:11" x14ac:dyDescent="0.25">
      <c r="A1179" s="2" t="s">
        <v>795</v>
      </c>
      <c r="B1179" s="1">
        <v>1</v>
      </c>
      <c r="C1179" t="s">
        <v>13639</v>
      </c>
      <c r="D1179">
        <v>16</v>
      </c>
      <c r="E1179" t="s">
        <v>13668</v>
      </c>
      <c r="F1179">
        <v>270107</v>
      </c>
      <c r="G1179" t="s">
        <v>13522</v>
      </c>
      <c r="H1179">
        <v>270107001</v>
      </c>
      <c r="I1179" t="s">
        <v>13523</v>
      </c>
      <c r="J1179">
        <v>0</v>
      </c>
      <c r="K1179">
        <v>2012</v>
      </c>
    </row>
    <row r="1180" spans="1:11" x14ac:dyDescent="0.25">
      <c r="A1180" s="2" t="s">
        <v>795</v>
      </c>
      <c r="B1180" s="1">
        <v>1</v>
      </c>
      <c r="C1180" t="s">
        <v>13639</v>
      </c>
      <c r="D1180">
        <v>16</v>
      </c>
      <c r="E1180" t="s">
        <v>10384</v>
      </c>
      <c r="F1180">
        <v>270107</v>
      </c>
      <c r="G1180" t="s">
        <v>13522</v>
      </c>
      <c r="H1180">
        <v>270107001</v>
      </c>
      <c r="I1180" t="s">
        <v>13523</v>
      </c>
      <c r="J1180">
        <v>14</v>
      </c>
      <c r="K1180">
        <v>2012</v>
      </c>
    </row>
    <row r="1181" spans="1:11" x14ac:dyDescent="0.25">
      <c r="A1181" s="2" t="s">
        <v>795</v>
      </c>
      <c r="B1181" s="1">
        <v>1</v>
      </c>
      <c r="C1181" t="s">
        <v>13639</v>
      </c>
      <c r="D1181">
        <v>16</v>
      </c>
      <c r="E1181" t="s">
        <v>13668</v>
      </c>
      <c r="F1181">
        <v>270107</v>
      </c>
      <c r="G1181" t="s">
        <v>13522</v>
      </c>
      <c r="H1181">
        <v>270107003</v>
      </c>
      <c r="I1181" t="s">
        <v>10392</v>
      </c>
      <c r="J1181">
        <v>0</v>
      </c>
      <c r="K1181">
        <v>2012</v>
      </c>
    </row>
    <row r="1182" spans="1:11" x14ac:dyDescent="0.25">
      <c r="A1182" s="2" t="s">
        <v>795</v>
      </c>
      <c r="B1182" s="1">
        <v>1</v>
      </c>
      <c r="C1182" t="s">
        <v>13639</v>
      </c>
      <c r="D1182">
        <v>16</v>
      </c>
      <c r="E1182" t="s">
        <v>10384</v>
      </c>
      <c r="F1182">
        <v>270107</v>
      </c>
      <c r="G1182" t="s">
        <v>13522</v>
      </c>
      <c r="H1182">
        <v>270107003</v>
      </c>
      <c r="I1182" t="s">
        <v>10392</v>
      </c>
      <c r="J1182">
        <v>1</v>
      </c>
      <c r="K1182">
        <v>2012</v>
      </c>
    </row>
    <row r="1183" spans="1:11" x14ac:dyDescent="0.25">
      <c r="A1183" s="2" t="s">
        <v>795</v>
      </c>
      <c r="B1183" s="1">
        <v>1</v>
      </c>
      <c r="C1183" t="s">
        <v>13639</v>
      </c>
      <c r="D1183">
        <v>16</v>
      </c>
      <c r="E1183" t="s">
        <v>13668</v>
      </c>
      <c r="F1183">
        <v>270107</v>
      </c>
      <c r="G1183" t="s">
        <v>13522</v>
      </c>
      <c r="H1183">
        <v>270107005</v>
      </c>
      <c r="I1183" t="s">
        <v>13637</v>
      </c>
      <c r="J1183">
        <v>118</v>
      </c>
      <c r="K1183">
        <v>2012</v>
      </c>
    </row>
    <row r="1184" spans="1:11" x14ac:dyDescent="0.25">
      <c r="A1184" s="2" t="s">
        <v>795</v>
      </c>
      <c r="B1184" s="1">
        <v>1</v>
      </c>
      <c r="C1184" t="s">
        <v>13639</v>
      </c>
      <c r="D1184">
        <v>16</v>
      </c>
      <c r="E1184" t="s">
        <v>10384</v>
      </c>
      <c r="F1184">
        <v>270107</v>
      </c>
      <c r="G1184" t="s">
        <v>13522</v>
      </c>
      <c r="H1184">
        <v>270107005</v>
      </c>
      <c r="I1184" t="s">
        <v>13637</v>
      </c>
      <c r="J1184">
        <v>293</v>
      </c>
      <c r="K1184">
        <v>2012</v>
      </c>
    </row>
    <row r="1185" spans="1:11" x14ac:dyDescent="0.25">
      <c r="A1185" s="2" t="s">
        <v>798</v>
      </c>
      <c r="B1185" s="1">
        <v>5</v>
      </c>
      <c r="C1185" t="s">
        <v>13645</v>
      </c>
      <c r="D1185">
        <v>1</v>
      </c>
      <c r="E1185" t="s">
        <v>13668</v>
      </c>
      <c r="F1185">
        <v>270107</v>
      </c>
      <c r="G1185" t="s">
        <v>13522</v>
      </c>
      <c r="H1185">
        <v>270107004</v>
      </c>
      <c r="I1185" t="s">
        <v>13636</v>
      </c>
      <c r="J1185">
        <v>5</v>
      </c>
      <c r="K1185">
        <v>2012</v>
      </c>
    </row>
    <row r="1186" spans="1:11" x14ac:dyDescent="0.25">
      <c r="A1186" s="2" t="s">
        <v>798</v>
      </c>
      <c r="B1186" s="1">
        <v>5</v>
      </c>
      <c r="C1186" t="s">
        <v>13645</v>
      </c>
      <c r="D1186">
        <v>1</v>
      </c>
      <c r="E1186" t="s">
        <v>10384</v>
      </c>
      <c r="F1186">
        <v>270107</v>
      </c>
      <c r="G1186" t="s">
        <v>13522</v>
      </c>
      <c r="H1186">
        <v>270107004</v>
      </c>
      <c r="I1186" t="s">
        <v>13636</v>
      </c>
      <c r="J1186">
        <v>15</v>
      </c>
      <c r="K1186">
        <v>2012</v>
      </c>
    </row>
    <row r="1187" spans="1:11" x14ac:dyDescent="0.25">
      <c r="A1187" s="2" t="s">
        <v>798</v>
      </c>
      <c r="B1187" s="1">
        <v>5</v>
      </c>
      <c r="C1187" t="s">
        <v>13645</v>
      </c>
      <c r="D1187">
        <v>1</v>
      </c>
      <c r="E1187" t="s">
        <v>13668</v>
      </c>
      <c r="F1187">
        <v>270107</v>
      </c>
      <c r="G1187" t="s">
        <v>13522</v>
      </c>
      <c r="H1187">
        <v>270107001</v>
      </c>
      <c r="I1187" t="s">
        <v>13523</v>
      </c>
      <c r="J1187">
        <v>0</v>
      </c>
      <c r="K1187">
        <v>2012</v>
      </c>
    </row>
    <row r="1188" spans="1:11" x14ac:dyDescent="0.25">
      <c r="A1188" s="2" t="s">
        <v>798</v>
      </c>
      <c r="B1188" s="1">
        <v>5</v>
      </c>
      <c r="C1188" t="s">
        <v>13645</v>
      </c>
      <c r="D1188">
        <v>1</v>
      </c>
      <c r="E1188" t="s">
        <v>10384</v>
      </c>
      <c r="F1188">
        <v>270107</v>
      </c>
      <c r="G1188" t="s">
        <v>13522</v>
      </c>
      <c r="H1188">
        <v>270107001</v>
      </c>
      <c r="I1188" t="s">
        <v>13523</v>
      </c>
      <c r="J1188">
        <v>16</v>
      </c>
      <c r="K1188">
        <v>2012</v>
      </c>
    </row>
    <row r="1189" spans="1:11" x14ac:dyDescent="0.25">
      <c r="A1189" s="2" t="s">
        <v>798</v>
      </c>
      <c r="B1189" s="1">
        <v>5</v>
      </c>
      <c r="C1189" t="s">
        <v>13645</v>
      </c>
      <c r="D1189">
        <v>1</v>
      </c>
      <c r="E1189" t="s">
        <v>13668</v>
      </c>
      <c r="F1189">
        <v>270107</v>
      </c>
      <c r="G1189" t="s">
        <v>13522</v>
      </c>
      <c r="H1189">
        <v>270107002</v>
      </c>
      <c r="I1189" t="s">
        <v>13526</v>
      </c>
      <c r="J1189">
        <v>6</v>
      </c>
      <c r="K1189">
        <v>2012</v>
      </c>
    </row>
    <row r="1190" spans="1:11" x14ac:dyDescent="0.25">
      <c r="A1190" s="2" t="s">
        <v>798</v>
      </c>
      <c r="B1190" s="1">
        <v>5</v>
      </c>
      <c r="C1190" t="s">
        <v>13645</v>
      </c>
      <c r="D1190">
        <v>1</v>
      </c>
      <c r="E1190" t="s">
        <v>10384</v>
      </c>
      <c r="F1190">
        <v>270107</v>
      </c>
      <c r="G1190" t="s">
        <v>13522</v>
      </c>
      <c r="H1190">
        <v>270107002</v>
      </c>
      <c r="I1190" t="s">
        <v>13526</v>
      </c>
      <c r="J1190">
        <v>22</v>
      </c>
      <c r="K1190">
        <v>2012</v>
      </c>
    </row>
    <row r="1191" spans="1:11" x14ac:dyDescent="0.25">
      <c r="A1191" s="2" t="s">
        <v>798</v>
      </c>
      <c r="B1191" s="1">
        <v>5</v>
      </c>
      <c r="C1191" t="s">
        <v>13645</v>
      </c>
      <c r="D1191">
        <v>1</v>
      </c>
      <c r="E1191" t="s">
        <v>13668</v>
      </c>
      <c r="F1191">
        <v>270107</v>
      </c>
      <c r="G1191" t="s">
        <v>13522</v>
      </c>
      <c r="H1191">
        <v>270107003</v>
      </c>
      <c r="I1191" t="s">
        <v>10392</v>
      </c>
      <c r="J1191">
        <v>0</v>
      </c>
      <c r="K1191">
        <v>2012</v>
      </c>
    </row>
    <row r="1192" spans="1:11" x14ac:dyDescent="0.25">
      <c r="A1192" s="2" t="s">
        <v>798</v>
      </c>
      <c r="B1192" s="1">
        <v>5</v>
      </c>
      <c r="C1192" t="s">
        <v>13645</v>
      </c>
      <c r="D1192">
        <v>1</v>
      </c>
      <c r="E1192" t="s">
        <v>10384</v>
      </c>
      <c r="F1192">
        <v>270107</v>
      </c>
      <c r="G1192" t="s">
        <v>13522</v>
      </c>
      <c r="H1192">
        <v>270107003</v>
      </c>
      <c r="I1192" t="s">
        <v>10392</v>
      </c>
      <c r="J1192">
        <v>1</v>
      </c>
      <c r="K1192">
        <v>2012</v>
      </c>
    </row>
    <row r="1193" spans="1:11" x14ac:dyDescent="0.25">
      <c r="A1193" s="2" t="s">
        <v>798</v>
      </c>
      <c r="B1193" s="1">
        <v>5</v>
      </c>
      <c r="C1193" t="s">
        <v>13645</v>
      </c>
      <c r="D1193">
        <v>1</v>
      </c>
      <c r="E1193" t="s">
        <v>13668</v>
      </c>
      <c r="F1193">
        <v>270107</v>
      </c>
      <c r="G1193" t="s">
        <v>13522</v>
      </c>
      <c r="H1193">
        <v>270107005</v>
      </c>
      <c r="I1193" t="s">
        <v>13637</v>
      </c>
      <c r="J1193">
        <v>123</v>
      </c>
      <c r="K1193">
        <v>2012</v>
      </c>
    </row>
    <row r="1194" spans="1:11" x14ac:dyDescent="0.25">
      <c r="A1194" s="2" t="s">
        <v>798</v>
      </c>
      <c r="B1194" s="1">
        <v>5</v>
      </c>
      <c r="C1194" t="s">
        <v>13645</v>
      </c>
      <c r="D1194">
        <v>1</v>
      </c>
      <c r="E1194" t="s">
        <v>10384</v>
      </c>
      <c r="F1194">
        <v>270107</v>
      </c>
      <c r="G1194" t="s">
        <v>13522</v>
      </c>
      <c r="H1194">
        <v>270107005</v>
      </c>
      <c r="I1194" t="s">
        <v>13637</v>
      </c>
      <c r="J1194">
        <v>208</v>
      </c>
      <c r="K1194">
        <v>2012</v>
      </c>
    </row>
    <row r="1195" spans="1:11" x14ac:dyDescent="0.25">
      <c r="A1195" s="2" t="s">
        <v>798</v>
      </c>
      <c r="B1195" s="1">
        <v>5</v>
      </c>
      <c r="C1195" t="s">
        <v>13650</v>
      </c>
      <c r="D1195">
        <v>21</v>
      </c>
      <c r="E1195" t="s">
        <v>13668</v>
      </c>
      <c r="F1195">
        <v>270107</v>
      </c>
      <c r="G1195" t="s">
        <v>13522</v>
      </c>
      <c r="H1195">
        <v>270107004</v>
      </c>
      <c r="I1195" t="s">
        <v>13636</v>
      </c>
      <c r="J1195">
        <v>0</v>
      </c>
      <c r="K1195">
        <v>2012</v>
      </c>
    </row>
    <row r="1196" spans="1:11" x14ac:dyDescent="0.25">
      <c r="A1196" s="2" t="s">
        <v>798</v>
      </c>
      <c r="B1196" s="1">
        <v>5</v>
      </c>
      <c r="C1196" t="s">
        <v>13650</v>
      </c>
      <c r="D1196">
        <v>21</v>
      </c>
      <c r="E1196" t="s">
        <v>10384</v>
      </c>
      <c r="F1196">
        <v>270107</v>
      </c>
      <c r="G1196" t="s">
        <v>13522</v>
      </c>
      <c r="H1196">
        <v>270107004</v>
      </c>
      <c r="I1196" t="s">
        <v>13636</v>
      </c>
      <c r="J1196">
        <v>1</v>
      </c>
      <c r="K1196">
        <v>2012</v>
      </c>
    </row>
    <row r="1197" spans="1:11" x14ac:dyDescent="0.25">
      <c r="A1197" s="2" t="s">
        <v>798</v>
      </c>
      <c r="B1197" s="1">
        <v>5</v>
      </c>
      <c r="C1197" t="s">
        <v>13650</v>
      </c>
      <c r="D1197">
        <v>21</v>
      </c>
      <c r="E1197" t="s">
        <v>13668</v>
      </c>
      <c r="F1197">
        <v>270107</v>
      </c>
      <c r="G1197" t="s">
        <v>13522</v>
      </c>
      <c r="H1197">
        <v>270107005</v>
      </c>
      <c r="I1197" t="s">
        <v>13637</v>
      </c>
      <c r="J1197">
        <v>16</v>
      </c>
      <c r="K1197">
        <v>2012</v>
      </c>
    </row>
    <row r="1198" spans="1:11" x14ac:dyDescent="0.25">
      <c r="A1198" s="2" t="s">
        <v>798</v>
      </c>
      <c r="B1198" s="1">
        <v>5</v>
      </c>
      <c r="C1198" t="s">
        <v>13650</v>
      </c>
      <c r="D1198">
        <v>21</v>
      </c>
      <c r="E1198" t="s">
        <v>10384</v>
      </c>
      <c r="F1198">
        <v>270107</v>
      </c>
      <c r="G1198" t="s">
        <v>13522</v>
      </c>
      <c r="H1198">
        <v>270107005</v>
      </c>
      <c r="I1198" t="s">
        <v>13637</v>
      </c>
      <c r="J1198">
        <v>9</v>
      </c>
      <c r="K1198">
        <v>2012</v>
      </c>
    </row>
    <row r="1199" spans="1:11" x14ac:dyDescent="0.25">
      <c r="A1199" s="2" t="s">
        <v>798</v>
      </c>
      <c r="B1199" s="1">
        <v>5</v>
      </c>
      <c r="C1199" t="s">
        <v>13643</v>
      </c>
      <c r="D1199">
        <v>28</v>
      </c>
      <c r="E1199" t="s">
        <v>13668</v>
      </c>
      <c r="F1199">
        <v>270107</v>
      </c>
      <c r="G1199" t="s">
        <v>13522</v>
      </c>
      <c r="H1199">
        <v>270107004</v>
      </c>
      <c r="I1199" t="s">
        <v>13636</v>
      </c>
      <c r="J1199">
        <v>1</v>
      </c>
      <c r="K1199">
        <v>2012</v>
      </c>
    </row>
    <row r="1200" spans="1:11" x14ac:dyDescent="0.25">
      <c r="A1200" s="2" t="s">
        <v>798</v>
      </c>
      <c r="B1200" s="1">
        <v>5</v>
      </c>
      <c r="C1200" t="s">
        <v>13643</v>
      </c>
      <c r="D1200">
        <v>28</v>
      </c>
      <c r="E1200" t="s">
        <v>10384</v>
      </c>
      <c r="F1200">
        <v>270107</v>
      </c>
      <c r="G1200" t="s">
        <v>13522</v>
      </c>
      <c r="H1200">
        <v>270107004</v>
      </c>
      <c r="I1200" t="s">
        <v>13636</v>
      </c>
      <c r="J1200">
        <v>119</v>
      </c>
      <c r="K1200">
        <v>2012</v>
      </c>
    </row>
    <row r="1201" spans="1:11" x14ac:dyDescent="0.25">
      <c r="A1201" s="2" t="s">
        <v>798</v>
      </c>
      <c r="B1201" s="1">
        <v>5</v>
      </c>
      <c r="C1201" t="s">
        <v>13643</v>
      </c>
      <c r="D1201">
        <v>28</v>
      </c>
      <c r="E1201" t="s">
        <v>13668</v>
      </c>
      <c r="F1201">
        <v>270107</v>
      </c>
      <c r="G1201" t="s">
        <v>13522</v>
      </c>
      <c r="H1201">
        <v>270107001</v>
      </c>
      <c r="I1201" t="s">
        <v>13523</v>
      </c>
      <c r="J1201">
        <v>0</v>
      </c>
      <c r="K1201">
        <v>2012</v>
      </c>
    </row>
    <row r="1202" spans="1:11" x14ac:dyDescent="0.25">
      <c r="A1202" s="2" t="s">
        <v>798</v>
      </c>
      <c r="B1202" s="1">
        <v>5</v>
      </c>
      <c r="C1202" t="s">
        <v>13643</v>
      </c>
      <c r="D1202">
        <v>28</v>
      </c>
      <c r="E1202" t="s">
        <v>10384</v>
      </c>
      <c r="F1202">
        <v>270107</v>
      </c>
      <c r="G1202" t="s">
        <v>13522</v>
      </c>
      <c r="H1202">
        <v>270107001</v>
      </c>
      <c r="I1202" t="s">
        <v>13523</v>
      </c>
      <c r="J1202">
        <v>39</v>
      </c>
      <c r="K1202">
        <v>2012</v>
      </c>
    </row>
    <row r="1203" spans="1:11" x14ac:dyDescent="0.25">
      <c r="A1203" s="2" t="s">
        <v>798</v>
      </c>
      <c r="B1203" s="1">
        <v>5</v>
      </c>
      <c r="C1203" t="s">
        <v>13643</v>
      </c>
      <c r="D1203">
        <v>28</v>
      </c>
      <c r="E1203" t="s">
        <v>13668</v>
      </c>
      <c r="F1203">
        <v>270107</v>
      </c>
      <c r="G1203" t="s">
        <v>13522</v>
      </c>
      <c r="H1203">
        <v>270107002</v>
      </c>
      <c r="I1203" t="s">
        <v>13526</v>
      </c>
      <c r="J1203">
        <v>0</v>
      </c>
      <c r="K1203">
        <v>2012</v>
      </c>
    </row>
    <row r="1204" spans="1:11" x14ac:dyDescent="0.25">
      <c r="A1204" s="2" t="s">
        <v>798</v>
      </c>
      <c r="B1204" s="1">
        <v>5</v>
      </c>
      <c r="C1204" t="s">
        <v>13643</v>
      </c>
      <c r="D1204">
        <v>28</v>
      </c>
      <c r="E1204" t="s">
        <v>10384</v>
      </c>
      <c r="F1204">
        <v>270107</v>
      </c>
      <c r="G1204" t="s">
        <v>13522</v>
      </c>
      <c r="H1204">
        <v>270107002</v>
      </c>
      <c r="I1204" t="s">
        <v>13526</v>
      </c>
      <c r="J1204">
        <v>27</v>
      </c>
      <c r="K1204">
        <v>2012</v>
      </c>
    </row>
    <row r="1205" spans="1:11" x14ac:dyDescent="0.25">
      <c r="A1205" s="2" t="s">
        <v>798</v>
      </c>
      <c r="B1205" s="1">
        <v>5</v>
      </c>
      <c r="C1205" t="s">
        <v>13643</v>
      </c>
      <c r="D1205">
        <v>28</v>
      </c>
      <c r="E1205" t="s">
        <v>13668</v>
      </c>
      <c r="F1205">
        <v>270107</v>
      </c>
      <c r="G1205" t="s">
        <v>13522</v>
      </c>
      <c r="H1205">
        <v>270107003</v>
      </c>
      <c r="I1205" t="s">
        <v>10392</v>
      </c>
      <c r="J1205">
        <v>0</v>
      </c>
      <c r="K1205">
        <v>2012</v>
      </c>
    </row>
    <row r="1206" spans="1:11" x14ac:dyDescent="0.25">
      <c r="A1206" s="2" t="s">
        <v>798</v>
      </c>
      <c r="B1206" s="1">
        <v>5</v>
      </c>
      <c r="C1206" t="s">
        <v>13643</v>
      </c>
      <c r="D1206">
        <v>28</v>
      </c>
      <c r="E1206" t="s">
        <v>10384</v>
      </c>
      <c r="F1206">
        <v>270107</v>
      </c>
      <c r="G1206" t="s">
        <v>13522</v>
      </c>
      <c r="H1206">
        <v>270107003</v>
      </c>
      <c r="I1206" t="s">
        <v>10392</v>
      </c>
      <c r="J1206">
        <v>4</v>
      </c>
      <c r="K1206">
        <v>2012</v>
      </c>
    </row>
    <row r="1207" spans="1:11" x14ac:dyDescent="0.25">
      <c r="A1207" s="2" t="s">
        <v>798</v>
      </c>
      <c r="B1207" s="1">
        <v>5</v>
      </c>
      <c r="C1207" t="s">
        <v>13643</v>
      </c>
      <c r="D1207">
        <v>28</v>
      </c>
      <c r="E1207" t="s">
        <v>13668</v>
      </c>
      <c r="F1207">
        <v>270107</v>
      </c>
      <c r="G1207" t="s">
        <v>13522</v>
      </c>
      <c r="H1207">
        <v>270107005</v>
      </c>
      <c r="I1207" t="s">
        <v>13637</v>
      </c>
      <c r="J1207">
        <v>201</v>
      </c>
      <c r="K1207">
        <v>2012</v>
      </c>
    </row>
    <row r="1208" spans="1:11" x14ac:dyDescent="0.25">
      <c r="A1208" s="2" t="s">
        <v>798</v>
      </c>
      <c r="B1208" s="1">
        <v>5</v>
      </c>
      <c r="C1208" t="s">
        <v>13643</v>
      </c>
      <c r="D1208">
        <v>28</v>
      </c>
      <c r="E1208" t="s">
        <v>10384</v>
      </c>
      <c r="F1208">
        <v>270107</v>
      </c>
      <c r="G1208" t="s">
        <v>13522</v>
      </c>
      <c r="H1208">
        <v>270107005</v>
      </c>
      <c r="I1208" t="s">
        <v>13637</v>
      </c>
      <c r="J1208">
        <v>276</v>
      </c>
      <c r="K1208">
        <v>2012</v>
      </c>
    </row>
    <row r="1209" spans="1:11" x14ac:dyDescent="0.25">
      <c r="A1209" s="2" t="s">
        <v>798</v>
      </c>
      <c r="B1209" s="1">
        <v>5</v>
      </c>
      <c r="C1209" t="s">
        <v>13644</v>
      </c>
      <c r="D1209">
        <v>29</v>
      </c>
      <c r="E1209" t="s">
        <v>13668</v>
      </c>
      <c r="F1209">
        <v>270107</v>
      </c>
      <c r="G1209" t="s">
        <v>13522</v>
      </c>
      <c r="H1209">
        <v>270107004</v>
      </c>
      <c r="I1209" t="s">
        <v>13636</v>
      </c>
      <c r="J1209">
        <v>37</v>
      </c>
      <c r="K1209">
        <v>2012</v>
      </c>
    </row>
    <row r="1210" spans="1:11" x14ac:dyDescent="0.25">
      <c r="A1210" s="2" t="s">
        <v>798</v>
      </c>
      <c r="B1210" s="1">
        <v>5</v>
      </c>
      <c r="C1210" t="s">
        <v>13644</v>
      </c>
      <c r="D1210">
        <v>29</v>
      </c>
      <c r="E1210" t="s">
        <v>10384</v>
      </c>
      <c r="F1210">
        <v>270107</v>
      </c>
      <c r="G1210" t="s">
        <v>13522</v>
      </c>
      <c r="H1210">
        <v>270107004</v>
      </c>
      <c r="I1210" t="s">
        <v>13636</v>
      </c>
      <c r="J1210">
        <v>113</v>
      </c>
      <c r="K1210">
        <v>2012</v>
      </c>
    </row>
    <row r="1211" spans="1:11" x14ac:dyDescent="0.25">
      <c r="A1211" s="2" t="s">
        <v>798</v>
      </c>
      <c r="B1211" s="1">
        <v>5</v>
      </c>
      <c r="C1211" t="s">
        <v>13644</v>
      </c>
      <c r="D1211">
        <v>29</v>
      </c>
      <c r="E1211" t="s">
        <v>13668</v>
      </c>
      <c r="F1211">
        <v>270107</v>
      </c>
      <c r="G1211" t="s">
        <v>13522</v>
      </c>
      <c r="H1211">
        <v>270107001</v>
      </c>
      <c r="I1211" t="s">
        <v>13523</v>
      </c>
      <c r="J1211">
        <v>0</v>
      </c>
      <c r="K1211">
        <v>2012</v>
      </c>
    </row>
    <row r="1212" spans="1:11" x14ac:dyDescent="0.25">
      <c r="A1212" s="2" t="s">
        <v>798</v>
      </c>
      <c r="B1212" s="1">
        <v>5</v>
      </c>
      <c r="C1212" t="s">
        <v>13644</v>
      </c>
      <c r="D1212">
        <v>29</v>
      </c>
      <c r="E1212" t="s">
        <v>10384</v>
      </c>
      <c r="F1212">
        <v>270107</v>
      </c>
      <c r="G1212" t="s">
        <v>13522</v>
      </c>
      <c r="H1212">
        <v>270107001</v>
      </c>
      <c r="I1212" t="s">
        <v>13523</v>
      </c>
      <c r="J1212">
        <v>23</v>
      </c>
      <c r="K1212">
        <v>2012</v>
      </c>
    </row>
    <row r="1213" spans="1:11" x14ac:dyDescent="0.25">
      <c r="A1213" s="2" t="s">
        <v>798</v>
      </c>
      <c r="B1213" s="1">
        <v>5</v>
      </c>
      <c r="C1213" t="s">
        <v>13644</v>
      </c>
      <c r="D1213">
        <v>29</v>
      </c>
      <c r="E1213" t="s">
        <v>13668</v>
      </c>
      <c r="F1213">
        <v>270107</v>
      </c>
      <c r="G1213" t="s">
        <v>13522</v>
      </c>
      <c r="H1213">
        <v>270107002</v>
      </c>
      <c r="I1213" t="s">
        <v>13526</v>
      </c>
      <c r="J1213">
        <v>1</v>
      </c>
      <c r="K1213">
        <v>2012</v>
      </c>
    </row>
    <row r="1214" spans="1:11" x14ac:dyDescent="0.25">
      <c r="A1214" s="2" t="s">
        <v>798</v>
      </c>
      <c r="B1214" s="1">
        <v>5</v>
      </c>
      <c r="C1214" t="s">
        <v>13644</v>
      </c>
      <c r="D1214">
        <v>29</v>
      </c>
      <c r="E1214" t="s">
        <v>10384</v>
      </c>
      <c r="F1214">
        <v>270107</v>
      </c>
      <c r="G1214" t="s">
        <v>13522</v>
      </c>
      <c r="H1214">
        <v>270107002</v>
      </c>
      <c r="I1214" t="s">
        <v>13526</v>
      </c>
      <c r="J1214">
        <v>29</v>
      </c>
      <c r="K1214">
        <v>2012</v>
      </c>
    </row>
    <row r="1215" spans="1:11" x14ac:dyDescent="0.25">
      <c r="A1215" s="2" t="s">
        <v>798</v>
      </c>
      <c r="B1215" s="1">
        <v>5</v>
      </c>
      <c r="C1215" t="s">
        <v>13644</v>
      </c>
      <c r="D1215">
        <v>29</v>
      </c>
      <c r="E1215" t="s">
        <v>13668</v>
      </c>
      <c r="F1215">
        <v>270107</v>
      </c>
      <c r="G1215" t="s">
        <v>13522</v>
      </c>
      <c r="H1215">
        <v>270107003</v>
      </c>
      <c r="I1215" t="s">
        <v>10392</v>
      </c>
      <c r="J1215">
        <v>11</v>
      </c>
      <c r="K1215">
        <v>2012</v>
      </c>
    </row>
    <row r="1216" spans="1:11" x14ac:dyDescent="0.25">
      <c r="A1216" s="2" t="s">
        <v>798</v>
      </c>
      <c r="B1216" s="1">
        <v>5</v>
      </c>
      <c r="C1216" t="s">
        <v>13644</v>
      </c>
      <c r="D1216">
        <v>29</v>
      </c>
      <c r="E1216" t="s">
        <v>10384</v>
      </c>
      <c r="F1216">
        <v>270107</v>
      </c>
      <c r="G1216" t="s">
        <v>13522</v>
      </c>
      <c r="H1216">
        <v>270107003</v>
      </c>
      <c r="I1216" t="s">
        <v>10392</v>
      </c>
      <c r="J1216">
        <v>8</v>
      </c>
      <c r="K1216">
        <v>2012</v>
      </c>
    </row>
    <row r="1217" spans="1:11" x14ac:dyDescent="0.25">
      <c r="A1217" s="2" t="s">
        <v>798</v>
      </c>
      <c r="B1217" s="1">
        <v>5</v>
      </c>
      <c r="C1217" t="s">
        <v>13644</v>
      </c>
      <c r="D1217">
        <v>29</v>
      </c>
      <c r="E1217" t="s">
        <v>13668</v>
      </c>
      <c r="F1217">
        <v>270107</v>
      </c>
      <c r="G1217" t="s">
        <v>13522</v>
      </c>
      <c r="H1217">
        <v>270107005</v>
      </c>
      <c r="I1217" t="s">
        <v>13637</v>
      </c>
      <c r="J1217">
        <v>581</v>
      </c>
      <c r="K1217">
        <v>2012</v>
      </c>
    </row>
    <row r="1218" spans="1:11" x14ac:dyDescent="0.25">
      <c r="A1218" s="2" t="s">
        <v>798</v>
      </c>
      <c r="B1218" s="1">
        <v>5</v>
      </c>
      <c r="C1218" t="s">
        <v>13644</v>
      </c>
      <c r="D1218">
        <v>29</v>
      </c>
      <c r="E1218" t="s">
        <v>10384</v>
      </c>
      <c r="F1218">
        <v>270107</v>
      </c>
      <c r="G1218" t="s">
        <v>13522</v>
      </c>
      <c r="H1218">
        <v>270107005</v>
      </c>
      <c r="I1218" t="s">
        <v>13637</v>
      </c>
      <c r="J1218">
        <v>623</v>
      </c>
      <c r="K1218">
        <v>2012</v>
      </c>
    </row>
    <row r="1219" spans="1:11" x14ac:dyDescent="0.25">
      <c r="A1219" s="2" t="s">
        <v>768</v>
      </c>
      <c r="B1219" s="1">
        <v>8</v>
      </c>
      <c r="C1219" t="s">
        <v>13657</v>
      </c>
      <c r="D1219">
        <v>6</v>
      </c>
      <c r="E1219" t="s">
        <v>13668</v>
      </c>
      <c r="F1219">
        <v>270107</v>
      </c>
      <c r="G1219" t="s">
        <v>13522</v>
      </c>
      <c r="H1219">
        <v>270107004</v>
      </c>
      <c r="I1219" t="s">
        <v>13636</v>
      </c>
      <c r="J1219">
        <v>2</v>
      </c>
      <c r="K1219">
        <v>2012</v>
      </c>
    </row>
    <row r="1220" spans="1:11" x14ac:dyDescent="0.25">
      <c r="A1220" s="2" t="s">
        <v>768</v>
      </c>
      <c r="B1220" s="1">
        <v>8</v>
      </c>
      <c r="C1220" t="s">
        <v>13657</v>
      </c>
      <c r="D1220">
        <v>6</v>
      </c>
      <c r="E1220" t="s">
        <v>10384</v>
      </c>
      <c r="F1220">
        <v>270107</v>
      </c>
      <c r="G1220" t="s">
        <v>13522</v>
      </c>
      <c r="H1220">
        <v>270107004</v>
      </c>
      <c r="I1220" t="s">
        <v>13636</v>
      </c>
      <c r="J1220">
        <v>14</v>
      </c>
      <c r="K1220">
        <v>2012</v>
      </c>
    </row>
    <row r="1221" spans="1:11" x14ac:dyDescent="0.25">
      <c r="A1221" s="2" t="s">
        <v>768</v>
      </c>
      <c r="B1221" s="1">
        <v>8</v>
      </c>
      <c r="C1221" t="s">
        <v>13657</v>
      </c>
      <c r="D1221">
        <v>6</v>
      </c>
      <c r="E1221" t="s">
        <v>13668</v>
      </c>
      <c r="F1221">
        <v>270107</v>
      </c>
      <c r="G1221" t="s">
        <v>13522</v>
      </c>
      <c r="H1221">
        <v>270107002</v>
      </c>
      <c r="I1221" t="s">
        <v>13526</v>
      </c>
      <c r="J1221">
        <v>1</v>
      </c>
      <c r="K1221">
        <v>2012</v>
      </c>
    </row>
    <row r="1222" spans="1:11" x14ac:dyDescent="0.25">
      <c r="A1222" s="2" t="s">
        <v>768</v>
      </c>
      <c r="B1222" s="1">
        <v>8</v>
      </c>
      <c r="C1222" t="s">
        <v>13657</v>
      </c>
      <c r="D1222">
        <v>6</v>
      </c>
      <c r="E1222" t="s">
        <v>10384</v>
      </c>
      <c r="F1222">
        <v>270107</v>
      </c>
      <c r="G1222" t="s">
        <v>13522</v>
      </c>
      <c r="H1222">
        <v>270107002</v>
      </c>
      <c r="I1222" t="s">
        <v>13526</v>
      </c>
      <c r="J1222">
        <v>3</v>
      </c>
      <c r="K1222">
        <v>2012</v>
      </c>
    </row>
    <row r="1223" spans="1:11" x14ac:dyDescent="0.25">
      <c r="A1223" s="2" t="s">
        <v>768</v>
      </c>
      <c r="B1223" s="1">
        <v>8</v>
      </c>
      <c r="C1223" t="s">
        <v>13657</v>
      </c>
      <c r="D1223">
        <v>6</v>
      </c>
      <c r="E1223" t="s">
        <v>13668</v>
      </c>
      <c r="F1223">
        <v>270107</v>
      </c>
      <c r="G1223" t="s">
        <v>13522</v>
      </c>
      <c r="H1223">
        <v>270107003</v>
      </c>
      <c r="I1223" t="s">
        <v>10392</v>
      </c>
      <c r="J1223">
        <v>0</v>
      </c>
      <c r="K1223">
        <v>2012</v>
      </c>
    </row>
    <row r="1224" spans="1:11" x14ac:dyDescent="0.25">
      <c r="A1224" s="2" t="s">
        <v>768</v>
      </c>
      <c r="B1224" s="1">
        <v>8</v>
      </c>
      <c r="C1224" t="s">
        <v>13657</v>
      </c>
      <c r="D1224">
        <v>6</v>
      </c>
      <c r="E1224" t="s">
        <v>10384</v>
      </c>
      <c r="F1224">
        <v>270107</v>
      </c>
      <c r="G1224" t="s">
        <v>13522</v>
      </c>
      <c r="H1224">
        <v>270107003</v>
      </c>
      <c r="I1224" t="s">
        <v>10392</v>
      </c>
      <c r="J1224">
        <v>4</v>
      </c>
      <c r="K1224">
        <v>2012</v>
      </c>
    </row>
    <row r="1225" spans="1:11" x14ac:dyDescent="0.25">
      <c r="A1225" s="2" t="s">
        <v>768</v>
      </c>
      <c r="B1225" s="1">
        <v>8</v>
      </c>
      <c r="C1225" t="s">
        <v>13657</v>
      </c>
      <c r="D1225">
        <v>6</v>
      </c>
      <c r="E1225" t="s">
        <v>13668</v>
      </c>
      <c r="F1225">
        <v>270107</v>
      </c>
      <c r="G1225" t="s">
        <v>13522</v>
      </c>
      <c r="H1225">
        <v>270107005</v>
      </c>
      <c r="I1225" t="s">
        <v>13637</v>
      </c>
      <c r="J1225">
        <v>74</v>
      </c>
      <c r="K1225">
        <v>2012</v>
      </c>
    </row>
    <row r="1226" spans="1:11" x14ac:dyDescent="0.25">
      <c r="A1226" s="2" t="s">
        <v>768</v>
      </c>
      <c r="B1226" s="1">
        <v>8</v>
      </c>
      <c r="C1226" t="s">
        <v>13657</v>
      </c>
      <c r="D1226">
        <v>6</v>
      </c>
      <c r="E1226" t="s">
        <v>10384</v>
      </c>
      <c r="F1226">
        <v>270107</v>
      </c>
      <c r="G1226" t="s">
        <v>13522</v>
      </c>
      <c r="H1226">
        <v>270107005</v>
      </c>
      <c r="I1226" t="s">
        <v>13637</v>
      </c>
      <c r="J1226">
        <v>84</v>
      </c>
      <c r="K1226">
        <v>2012</v>
      </c>
    </row>
    <row r="1227" spans="1:11" x14ac:dyDescent="0.25">
      <c r="A1227" s="2" t="s">
        <v>768</v>
      </c>
      <c r="B1227" s="1">
        <v>8</v>
      </c>
      <c r="C1227" t="s">
        <v>13659</v>
      </c>
      <c r="D1227">
        <v>9</v>
      </c>
      <c r="E1227" t="s">
        <v>13668</v>
      </c>
      <c r="F1227">
        <v>270107</v>
      </c>
      <c r="G1227" t="s">
        <v>13522</v>
      </c>
      <c r="H1227">
        <v>270107004</v>
      </c>
      <c r="I1227" t="s">
        <v>13636</v>
      </c>
      <c r="J1227">
        <v>17</v>
      </c>
      <c r="K1227">
        <v>2012</v>
      </c>
    </row>
    <row r="1228" spans="1:11" x14ac:dyDescent="0.25">
      <c r="A1228" s="2" t="s">
        <v>768</v>
      </c>
      <c r="B1228" s="1">
        <v>8</v>
      </c>
      <c r="C1228" t="s">
        <v>13659</v>
      </c>
      <c r="D1228">
        <v>9</v>
      </c>
      <c r="E1228" t="s">
        <v>10384</v>
      </c>
      <c r="F1228">
        <v>270107</v>
      </c>
      <c r="G1228" t="s">
        <v>13522</v>
      </c>
      <c r="H1228">
        <v>270107004</v>
      </c>
      <c r="I1228" t="s">
        <v>13636</v>
      </c>
      <c r="J1228">
        <v>51</v>
      </c>
      <c r="K1228">
        <v>2012</v>
      </c>
    </row>
    <row r="1229" spans="1:11" x14ac:dyDescent="0.25">
      <c r="A1229" s="2" t="s">
        <v>768</v>
      </c>
      <c r="B1229" s="1">
        <v>8</v>
      </c>
      <c r="C1229" t="s">
        <v>13659</v>
      </c>
      <c r="D1229">
        <v>9</v>
      </c>
      <c r="E1229" t="s">
        <v>13668</v>
      </c>
      <c r="F1229">
        <v>270107</v>
      </c>
      <c r="G1229" t="s">
        <v>13522</v>
      </c>
      <c r="H1229">
        <v>270107001</v>
      </c>
      <c r="I1229" t="s">
        <v>13523</v>
      </c>
      <c r="J1229">
        <v>0</v>
      </c>
      <c r="K1229">
        <v>2012</v>
      </c>
    </row>
    <row r="1230" spans="1:11" x14ac:dyDescent="0.25">
      <c r="A1230" s="2" t="s">
        <v>768</v>
      </c>
      <c r="B1230" s="1">
        <v>8</v>
      </c>
      <c r="C1230" t="s">
        <v>13659</v>
      </c>
      <c r="D1230">
        <v>9</v>
      </c>
      <c r="E1230" t="s">
        <v>10384</v>
      </c>
      <c r="F1230">
        <v>270107</v>
      </c>
      <c r="G1230" t="s">
        <v>13522</v>
      </c>
      <c r="H1230">
        <v>270107001</v>
      </c>
      <c r="I1230" t="s">
        <v>13523</v>
      </c>
      <c r="J1230">
        <v>15</v>
      </c>
      <c r="K1230">
        <v>2012</v>
      </c>
    </row>
    <row r="1231" spans="1:11" x14ac:dyDescent="0.25">
      <c r="A1231" s="2" t="s">
        <v>768</v>
      </c>
      <c r="B1231" s="1">
        <v>8</v>
      </c>
      <c r="C1231" t="s">
        <v>13659</v>
      </c>
      <c r="D1231">
        <v>9</v>
      </c>
      <c r="E1231" t="s">
        <v>13668</v>
      </c>
      <c r="F1231">
        <v>270107</v>
      </c>
      <c r="G1231" t="s">
        <v>13522</v>
      </c>
      <c r="H1231">
        <v>270107002</v>
      </c>
      <c r="I1231" t="s">
        <v>13526</v>
      </c>
      <c r="J1231">
        <v>1</v>
      </c>
      <c r="K1231">
        <v>2012</v>
      </c>
    </row>
    <row r="1232" spans="1:11" x14ac:dyDescent="0.25">
      <c r="A1232" s="2" t="s">
        <v>768</v>
      </c>
      <c r="B1232" s="1">
        <v>8</v>
      </c>
      <c r="C1232" t="s">
        <v>13659</v>
      </c>
      <c r="D1232">
        <v>9</v>
      </c>
      <c r="E1232" t="s">
        <v>10384</v>
      </c>
      <c r="F1232">
        <v>270107</v>
      </c>
      <c r="G1232" t="s">
        <v>13522</v>
      </c>
      <c r="H1232">
        <v>270107002</v>
      </c>
      <c r="I1232" t="s">
        <v>13526</v>
      </c>
      <c r="J1232">
        <v>15</v>
      </c>
      <c r="K1232">
        <v>2012</v>
      </c>
    </row>
    <row r="1233" spans="1:11" x14ac:dyDescent="0.25">
      <c r="A1233" s="2" t="s">
        <v>768</v>
      </c>
      <c r="B1233" s="1">
        <v>8</v>
      </c>
      <c r="C1233" t="s">
        <v>13659</v>
      </c>
      <c r="D1233">
        <v>9</v>
      </c>
      <c r="E1233" t="s">
        <v>13668</v>
      </c>
      <c r="F1233">
        <v>270107</v>
      </c>
      <c r="G1233" t="s">
        <v>13522</v>
      </c>
      <c r="H1233">
        <v>270107003</v>
      </c>
      <c r="I1233" t="s">
        <v>10392</v>
      </c>
      <c r="J1233">
        <v>2</v>
      </c>
      <c r="K1233">
        <v>2012</v>
      </c>
    </row>
    <row r="1234" spans="1:11" x14ac:dyDescent="0.25">
      <c r="A1234" s="2" t="s">
        <v>768</v>
      </c>
      <c r="B1234" s="1">
        <v>8</v>
      </c>
      <c r="C1234" t="s">
        <v>13659</v>
      </c>
      <c r="D1234">
        <v>9</v>
      </c>
      <c r="E1234" t="s">
        <v>10384</v>
      </c>
      <c r="F1234">
        <v>270107</v>
      </c>
      <c r="G1234" t="s">
        <v>13522</v>
      </c>
      <c r="H1234">
        <v>270107003</v>
      </c>
      <c r="I1234" t="s">
        <v>10392</v>
      </c>
      <c r="J1234">
        <v>8</v>
      </c>
      <c r="K1234">
        <v>2012</v>
      </c>
    </row>
    <row r="1235" spans="1:11" x14ac:dyDescent="0.25">
      <c r="A1235" s="2" t="s">
        <v>768</v>
      </c>
      <c r="B1235" s="1">
        <v>8</v>
      </c>
      <c r="C1235" t="s">
        <v>13659</v>
      </c>
      <c r="D1235">
        <v>9</v>
      </c>
      <c r="E1235" t="s">
        <v>13668</v>
      </c>
      <c r="F1235">
        <v>270107</v>
      </c>
      <c r="G1235" t="s">
        <v>13522</v>
      </c>
      <c r="H1235">
        <v>270107005</v>
      </c>
      <c r="I1235" t="s">
        <v>13637</v>
      </c>
      <c r="J1235">
        <v>185</v>
      </c>
      <c r="K1235">
        <v>2012</v>
      </c>
    </row>
    <row r="1236" spans="1:11" x14ac:dyDescent="0.25">
      <c r="A1236" s="2" t="s">
        <v>768</v>
      </c>
      <c r="B1236" s="1">
        <v>8</v>
      </c>
      <c r="C1236" t="s">
        <v>13659</v>
      </c>
      <c r="D1236">
        <v>9</v>
      </c>
      <c r="E1236" t="s">
        <v>10384</v>
      </c>
      <c r="F1236">
        <v>270107</v>
      </c>
      <c r="G1236" t="s">
        <v>13522</v>
      </c>
      <c r="H1236">
        <v>270107005</v>
      </c>
      <c r="I1236" t="s">
        <v>13637</v>
      </c>
      <c r="J1236">
        <v>264</v>
      </c>
      <c r="K1236">
        <v>2012</v>
      </c>
    </row>
    <row r="1237" spans="1:11" x14ac:dyDescent="0.25">
      <c r="A1237" s="2" t="s">
        <v>768</v>
      </c>
      <c r="B1237" s="1">
        <v>8</v>
      </c>
      <c r="C1237" t="s">
        <v>13656</v>
      </c>
      <c r="D1237">
        <v>11</v>
      </c>
      <c r="E1237" t="s">
        <v>13668</v>
      </c>
      <c r="F1237">
        <v>270107</v>
      </c>
      <c r="G1237" t="s">
        <v>13522</v>
      </c>
      <c r="H1237">
        <v>270107004</v>
      </c>
      <c r="I1237" t="s">
        <v>13636</v>
      </c>
      <c r="J1237">
        <v>2</v>
      </c>
      <c r="K1237">
        <v>2012</v>
      </c>
    </row>
    <row r="1238" spans="1:11" x14ac:dyDescent="0.25">
      <c r="A1238" s="2" t="s">
        <v>768</v>
      </c>
      <c r="B1238" s="1">
        <v>8</v>
      </c>
      <c r="C1238" t="s">
        <v>13656</v>
      </c>
      <c r="D1238">
        <v>11</v>
      </c>
      <c r="E1238" t="s">
        <v>10384</v>
      </c>
      <c r="F1238">
        <v>270107</v>
      </c>
      <c r="G1238" t="s">
        <v>13522</v>
      </c>
      <c r="H1238">
        <v>270107004</v>
      </c>
      <c r="I1238" t="s">
        <v>13636</v>
      </c>
      <c r="J1238">
        <v>15</v>
      </c>
      <c r="K1238">
        <v>2012</v>
      </c>
    </row>
    <row r="1239" spans="1:11" x14ac:dyDescent="0.25">
      <c r="A1239" s="2" t="s">
        <v>768</v>
      </c>
      <c r="B1239" s="1">
        <v>8</v>
      </c>
      <c r="C1239" t="s">
        <v>13656</v>
      </c>
      <c r="D1239">
        <v>11</v>
      </c>
      <c r="E1239" t="s">
        <v>13668</v>
      </c>
      <c r="F1239">
        <v>270107</v>
      </c>
      <c r="G1239" t="s">
        <v>13522</v>
      </c>
      <c r="H1239">
        <v>270107001</v>
      </c>
      <c r="I1239" t="s">
        <v>13523</v>
      </c>
      <c r="J1239">
        <v>0</v>
      </c>
      <c r="K1239">
        <v>2012</v>
      </c>
    </row>
    <row r="1240" spans="1:11" x14ac:dyDescent="0.25">
      <c r="A1240" s="2" t="s">
        <v>768</v>
      </c>
      <c r="B1240" s="1">
        <v>8</v>
      </c>
      <c r="C1240" t="s">
        <v>13656</v>
      </c>
      <c r="D1240">
        <v>11</v>
      </c>
      <c r="E1240" t="s">
        <v>10384</v>
      </c>
      <c r="F1240">
        <v>270107</v>
      </c>
      <c r="G1240" t="s">
        <v>13522</v>
      </c>
      <c r="H1240">
        <v>270107001</v>
      </c>
      <c r="I1240" t="s">
        <v>13523</v>
      </c>
      <c r="J1240">
        <v>6</v>
      </c>
      <c r="K1240">
        <v>2012</v>
      </c>
    </row>
    <row r="1241" spans="1:11" x14ac:dyDescent="0.25">
      <c r="A1241" s="2" t="s">
        <v>768</v>
      </c>
      <c r="B1241" s="1">
        <v>8</v>
      </c>
      <c r="C1241" t="s">
        <v>13656</v>
      </c>
      <c r="D1241">
        <v>11</v>
      </c>
      <c r="E1241" t="s">
        <v>13668</v>
      </c>
      <c r="F1241">
        <v>270107</v>
      </c>
      <c r="G1241" t="s">
        <v>13522</v>
      </c>
      <c r="H1241">
        <v>270107002</v>
      </c>
      <c r="I1241" t="s">
        <v>13526</v>
      </c>
      <c r="J1241">
        <v>0</v>
      </c>
      <c r="K1241">
        <v>2012</v>
      </c>
    </row>
    <row r="1242" spans="1:11" x14ac:dyDescent="0.25">
      <c r="A1242" s="2" t="s">
        <v>768</v>
      </c>
      <c r="B1242" s="1">
        <v>8</v>
      </c>
      <c r="C1242" t="s">
        <v>13656</v>
      </c>
      <c r="D1242">
        <v>11</v>
      </c>
      <c r="E1242" t="s">
        <v>10384</v>
      </c>
      <c r="F1242">
        <v>270107</v>
      </c>
      <c r="G1242" t="s">
        <v>13522</v>
      </c>
      <c r="H1242">
        <v>270107002</v>
      </c>
      <c r="I1242" t="s">
        <v>13526</v>
      </c>
      <c r="J1242">
        <v>2</v>
      </c>
      <c r="K1242">
        <v>2012</v>
      </c>
    </row>
    <row r="1243" spans="1:11" x14ac:dyDescent="0.25">
      <c r="A1243" s="2" t="s">
        <v>768</v>
      </c>
      <c r="B1243" s="1">
        <v>8</v>
      </c>
      <c r="C1243" t="s">
        <v>13656</v>
      </c>
      <c r="D1243">
        <v>11</v>
      </c>
      <c r="E1243" t="s">
        <v>13668</v>
      </c>
      <c r="F1243">
        <v>270107</v>
      </c>
      <c r="G1243" t="s">
        <v>13522</v>
      </c>
      <c r="H1243">
        <v>270107003</v>
      </c>
      <c r="I1243" t="s">
        <v>10392</v>
      </c>
      <c r="J1243">
        <v>0</v>
      </c>
      <c r="K1243">
        <v>2012</v>
      </c>
    </row>
    <row r="1244" spans="1:11" x14ac:dyDescent="0.25">
      <c r="A1244" s="2" t="s">
        <v>768</v>
      </c>
      <c r="B1244" s="1">
        <v>8</v>
      </c>
      <c r="C1244" t="s">
        <v>13656</v>
      </c>
      <c r="D1244">
        <v>11</v>
      </c>
      <c r="E1244" t="s">
        <v>10384</v>
      </c>
      <c r="F1244">
        <v>270107</v>
      </c>
      <c r="G1244" t="s">
        <v>13522</v>
      </c>
      <c r="H1244">
        <v>270107003</v>
      </c>
      <c r="I1244" t="s">
        <v>10392</v>
      </c>
      <c r="J1244">
        <v>1</v>
      </c>
      <c r="K1244">
        <v>2012</v>
      </c>
    </row>
    <row r="1245" spans="1:11" x14ac:dyDescent="0.25">
      <c r="A1245" s="2" t="s">
        <v>768</v>
      </c>
      <c r="B1245" s="1">
        <v>8</v>
      </c>
      <c r="C1245" t="s">
        <v>13656</v>
      </c>
      <c r="D1245">
        <v>11</v>
      </c>
      <c r="E1245" t="s">
        <v>13668</v>
      </c>
      <c r="F1245">
        <v>270107</v>
      </c>
      <c r="G1245" t="s">
        <v>13522</v>
      </c>
      <c r="H1245">
        <v>270107005</v>
      </c>
      <c r="I1245" t="s">
        <v>13637</v>
      </c>
      <c r="J1245">
        <v>259</v>
      </c>
      <c r="K1245">
        <v>2012</v>
      </c>
    </row>
    <row r="1246" spans="1:11" x14ac:dyDescent="0.25">
      <c r="A1246" s="2" t="s">
        <v>768</v>
      </c>
      <c r="B1246" s="1">
        <v>8</v>
      </c>
      <c r="C1246" t="s">
        <v>13656</v>
      </c>
      <c r="D1246">
        <v>11</v>
      </c>
      <c r="E1246" t="s">
        <v>10384</v>
      </c>
      <c r="F1246">
        <v>270107</v>
      </c>
      <c r="G1246" t="s">
        <v>13522</v>
      </c>
      <c r="H1246">
        <v>270107005</v>
      </c>
      <c r="I1246" t="s">
        <v>13637</v>
      </c>
      <c r="J1246">
        <v>554</v>
      </c>
      <c r="K1246">
        <v>2012</v>
      </c>
    </row>
    <row r="1247" spans="1:11" x14ac:dyDescent="0.25">
      <c r="A1247" s="2" t="s">
        <v>768</v>
      </c>
      <c r="B1247" s="1">
        <v>8</v>
      </c>
      <c r="C1247" t="s">
        <v>13655</v>
      </c>
      <c r="D1247">
        <v>24</v>
      </c>
      <c r="E1247" t="s">
        <v>13668</v>
      </c>
      <c r="F1247">
        <v>270107</v>
      </c>
      <c r="G1247" t="s">
        <v>13522</v>
      </c>
      <c r="H1247">
        <v>270107004</v>
      </c>
      <c r="I1247" t="s">
        <v>13636</v>
      </c>
      <c r="J1247">
        <v>2</v>
      </c>
      <c r="K1247">
        <v>2012</v>
      </c>
    </row>
    <row r="1248" spans="1:11" x14ac:dyDescent="0.25">
      <c r="A1248" s="2" t="s">
        <v>768</v>
      </c>
      <c r="B1248" s="1">
        <v>8</v>
      </c>
      <c r="C1248" t="s">
        <v>13655</v>
      </c>
      <c r="D1248">
        <v>24</v>
      </c>
      <c r="E1248" t="s">
        <v>10384</v>
      </c>
      <c r="F1248">
        <v>270107</v>
      </c>
      <c r="G1248" t="s">
        <v>13522</v>
      </c>
      <c r="H1248">
        <v>270107004</v>
      </c>
      <c r="I1248" t="s">
        <v>13636</v>
      </c>
      <c r="J1248">
        <v>55</v>
      </c>
      <c r="K1248">
        <v>2012</v>
      </c>
    </row>
    <row r="1249" spans="1:11" x14ac:dyDescent="0.25">
      <c r="A1249" s="2" t="s">
        <v>768</v>
      </c>
      <c r="B1249" s="1">
        <v>8</v>
      </c>
      <c r="C1249" t="s">
        <v>13655</v>
      </c>
      <c r="D1249">
        <v>24</v>
      </c>
      <c r="E1249" t="s">
        <v>13668</v>
      </c>
      <c r="F1249">
        <v>270107</v>
      </c>
      <c r="G1249" t="s">
        <v>13522</v>
      </c>
      <c r="H1249">
        <v>270107001</v>
      </c>
      <c r="I1249" t="s">
        <v>13523</v>
      </c>
      <c r="J1249">
        <v>0</v>
      </c>
      <c r="K1249">
        <v>2012</v>
      </c>
    </row>
    <row r="1250" spans="1:11" x14ac:dyDescent="0.25">
      <c r="A1250" s="2" t="s">
        <v>768</v>
      </c>
      <c r="B1250" s="1">
        <v>8</v>
      </c>
      <c r="C1250" t="s">
        <v>13655</v>
      </c>
      <c r="D1250">
        <v>24</v>
      </c>
      <c r="E1250" t="s">
        <v>10384</v>
      </c>
      <c r="F1250">
        <v>270107</v>
      </c>
      <c r="G1250" t="s">
        <v>13522</v>
      </c>
      <c r="H1250">
        <v>270107001</v>
      </c>
      <c r="I1250" t="s">
        <v>13523</v>
      </c>
      <c r="J1250">
        <v>9</v>
      </c>
      <c r="K1250">
        <v>2012</v>
      </c>
    </row>
    <row r="1251" spans="1:11" x14ac:dyDescent="0.25">
      <c r="A1251" s="2" t="s">
        <v>768</v>
      </c>
      <c r="B1251" s="1">
        <v>8</v>
      </c>
      <c r="C1251" t="s">
        <v>13655</v>
      </c>
      <c r="D1251">
        <v>24</v>
      </c>
      <c r="E1251" t="s">
        <v>13668</v>
      </c>
      <c r="F1251">
        <v>270107</v>
      </c>
      <c r="G1251" t="s">
        <v>13522</v>
      </c>
      <c r="H1251">
        <v>270107002</v>
      </c>
      <c r="I1251" t="s">
        <v>13526</v>
      </c>
      <c r="J1251">
        <v>0</v>
      </c>
      <c r="K1251">
        <v>2012</v>
      </c>
    </row>
    <row r="1252" spans="1:11" x14ac:dyDescent="0.25">
      <c r="A1252" s="2" t="s">
        <v>768</v>
      </c>
      <c r="B1252" s="1">
        <v>8</v>
      </c>
      <c r="C1252" t="s">
        <v>13655</v>
      </c>
      <c r="D1252">
        <v>24</v>
      </c>
      <c r="E1252" t="s">
        <v>10384</v>
      </c>
      <c r="F1252">
        <v>270107</v>
      </c>
      <c r="G1252" t="s">
        <v>13522</v>
      </c>
      <c r="H1252">
        <v>270107002</v>
      </c>
      <c r="I1252" t="s">
        <v>13526</v>
      </c>
      <c r="J1252">
        <v>18</v>
      </c>
      <c r="K1252">
        <v>2012</v>
      </c>
    </row>
    <row r="1253" spans="1:11" x14ac:dyDescent="0.25">
      <c r="A1253" s="2" t="s">
        <v>768</v>
      </c>
      <c r="B1253" s="1">
        <v>8</v>
      </c>
      <c r="C1253" t="s">
        <v>13655</v>
      </c>
      <c r="D1253">
        <v>24</v>
      </c>
      <c r="E1253" t="s">
        <v>13668</v>
      </c>
      <c r="F1253">
        <v>270107</v>
      </c>
      <c r="G1253" t="s">
        <v>13522</v>
      </c>
      <c r="H1253">
        <v>270107003</v>
      </c>
      <c r="I1253" t="s">
        <v>10392</v>
      </c>
      <c r="J1253">
        <v>0</v>
      </c>
      <c r="K1253">
        <v>2012</v>
      </c>
    </row>
    <row r="1254" spans="1:11" x14ac:dyDescent="0.25">
      <c r="A1254" s="2" t="s">
        <v>768</v>
      </c>
      <c r="B1254" s="1">
        <v>8</v>
      </c>
      <c r="C1254" t="s">
        <v>13655</v>
      </c>
      <c r="D1254">
        <v>24</v>
      </c>
      <c r="E1254" t="s">
        <v>10384</v>
      </c>
      <c r="F1254">
        <v>270107</v>
      </c>
      <c r="G1254" t="s">
        <v>13522</v>
      </c>
      <c r="H1254">
        <v>270107003</v>
      </c>
      <c r="I1254" t="s">
        <v>10392</v>
      </c>
      <c r="J1254">
        <v>5</v>
      </c>
      <c r="K1254">
        <v>2012</v>
      </c>
    </row>
    <row r="1255" spans="1:11" x14ac:dyDescent="0.25">
      <c r="A1255" s="2" t="s">
        <v>768</v>
      </c>
      <c r="B1255" s="1">
        <v>8</v>
      </c>
      <c r="C1255" t="s">
        <v>13655</v>
      </c>
      <c r="D1255">
        <v>24</v>
      </c>
      <c r="E1255" t="s">
        <v>13668</v>
      </c>
      <c r="F1255">
        <v>270107</v>
      </c>
      <c r="G1255" t="s">
        <v>13522</v>
      </c>
      <c r="H1255">
        <v>270107005</v>
      </c>
      <c r="I1255" t="s">
        <v>13637</v>
      </c>
      <c r="J1255">
        <v>106</v>
      </c>
      <c r="K1255">
        <v>2012</v>
      </c>
    </row>
    <row r="1256" spans="1:11" x14ac:dyDescent="0.25">
      <c r="A1256" s="2" t="s">
        <v>768</v>
      </c>
      <c r="B1256" s="1">
        <v>8</v>
      </c>
      <c r="C1256" t="s">
        <v>13655</v>
      </c>
      <c r="D1256">
        <v>24</v>
      </c>
      <c r="E1256" t="s">
        <v>10384</v>
      </c>
      <c r="F1256">
        <v>270107</v>
      </c>
      <c r="G1256" t="s">
        <v>13522</v>
      </c>
      <c r="H1256">
        <v>270107005</v>
      </c>
      <c r="I1256" t="s">
        <v>13637</v>
      </c>
      <c r="J1256">
        <v>185</v>
      </c>
      <c r="K1256">
        <v>2012</v>
      </c>
    </row>
    <row r="1257" spans="1:11" x14ac:dyDescent="0.25">
      <c r="A1257" s="2" t="s">
        <v>768</v>
      </c>
      <c r="B1257" s="1">
        <v>8</v>
      </c>
      <c r="C1257" t="s">
        <v>13658</v>
      </c>
      <c r="D1257">
        <v>26</v>
      </c>
      <c r="E1257" t="s">
        <v>13668</v>
      </c>
      <c r="F1257">
        <v>270107</v>
      </c>
      <c r="G1257" t="s">
        <v>13522</v>
      </c>
      <c r="H1257">
        <v>270107004</v>
      </c>
      <c r="I1257" t="s">
        <v>13636</v>
      </c>
      <c r="J1257">
        <v>0</v>
      </c>
      <c r="K1257">
        <v>2012</v>
      </c>
    </row>
    <row r="1258" spans="1:11" x14ac:dyDescent="0.25">
      <c r="A1258" s="2" t="s">
        <v>768</v>
      </c>
      <c r="B1258" s="1">
        <v>8</v>
      </c>
      <c r="C1258" t="s">
        <v>13658</v>
      </c>
      <c r="D1258">
        <v>26</v>
      </c>
      <c r="E1258" t="s">
        <v>10384</v>
      </c>
      <c r="F1258">
        <v>270107</v>
      </c>
      <c r="G1258" t="s">
        <v>13522</v>
      </c>
      <c r="H1258">
        <v>270107004</v>
      </c>
      <c r="I1258" t="s">
        <v>13636</v>
      </c>
      <c r="J1258">
        <v>3</v>
      </c>
      <c r="K1258">
        <v>2012</v>
      </c>
    </row>
    <row r="1259" spans="1:11" x14ac:dyDescent="0.25">
      <c r="A1259" s="2" t="s">
        <v>768</v>
      </c>
      <c r="B1259" s="1">
        <v>8</v>
      </c>
      <c r="C1259" t="s">
        <v>13658</v>
      </c>
      <c r="D1259">
        <v>26</v>
      </c>
      <c r="E1259" t="s">
        <v>13668</v>
      </c>
      <c r="F1259">
        <v>270107</v>
      </c>
      <c r="G1259" t="s">
        <v>13522</v>
      </c>
      <c r="H1259">
        <v>270107001</v>
      </c>
      <c r="I1259" t="s">
        <v>13523</v>
      </c>
      <c r="J1259">
        <v>0</v>
      </c>
      <c r="K1259">
        <v>2012</v>
      </c>
    </row>
    <row r="1260" spans="1:11" x14ac:dyDescent="0.25">
      <c r="A1260" s="2" t="s">
        <v>768</v>
      </c>
      <c r="B1260" s="1">
        <v>8</v>
      </c>
      <c r="C1260" t="s">
        <v>13658</v>
      </c>
      <c r="D1260">
        <v>26</v>
      </c>
      <c r="E1260" t="s">
        <v>10384</v>
      </c>
      <c r="F1260">
        <v>270107</v>
      </c>
      <c r="G1260" t="s">
        <v>13522</v>
      </c>
      <c r="H1260">
        <v>270107001</v>
      </c>
      <c r="I1260" t="s">
        <v>13523</v>
      </c>
      <c r="J1260">
        <v>10</v>
      </c>
      <c r="K1260">
        <v>2012</v>
      </c>
    </row>
    <row r="1261" spans="1:11" x14ac:dyDescent="0.25">
      <c r="A1261" s="2" t="s">
        <v>768</v>
      </c>
      <c r="B1261" s="1">
        <v>8</v>
      </c>
      <c r="C1261" t="s">
        <v>13658</v>
      </c>
      <c r="D1261">
        <v>26</v>
      </c>
      <c r="E1261" t="s">
        <v>13668</v>
      </c>
      <c r="F1261">
        <v>270107</v>
      </c>
      <c r="G1261" t="s">
        <v>13522</v>
      </c>
      <c r="H1261">
        <v>270107005</v>
      </c>
      <c r="I1261" t="s">
        <v>13637</v>
      </c>
      <c r="J1261">
        <v>0</v>
      </c>
      <c r="K1261">
        <v>2012</v>
      </c>
    </row>
    <row r="1262" spans="1:11" x14ac:dyDescent="0.25">
      <c r="A1262" s="2" t="s">
        <v>768</v>
      </c>
      <c r="B1262" s="1">
        <v>8</v>
      </c>
      <c r="C1262" t="s">
        <v>13658</v>
      </c>
      <c r="D1262">
        <v>26</v>
      </c>
      <c r="E1262" t="s">
        <v>10384</v>
      </c>
      <c r="F1262">
        <v>270107</v>
      </c>
      <c r="G1262" t="s">
        <v>13522</v>
      </c>
      <c r="H1262">
        <v>270107005</v>
      </c>
      <c r="I1262" t="s">
        <v>13637</v>
      </c>
      <c r="J1262">
        <v>9</v>
      </c>
      <c r="K1262">
        <v>2012</v>
      </c>
    </row>
    <row r="1263" spans="1:11" x14ac:dyDescent="0.25">
      <c r="A1263" s="2" t="s">
        <v>13670</v>
      </c>
      <c r="B1263" s="1">
        <v>6</v>
      </c>
      <c r="C1263" t="s">
        <v>13653</v>
      </c>
      <c r="D1263">
        <v>13</v>
      </c>
      <c r="E1263" t="s">
        <v>13668</v>
      </c>
      <c r="F1263">
        <v>270107</v>
      </c>
      <c r="G1263" t="s">
        <v>13522</v>
      </c>
      <c r="H1263">
        <v>270107004</v>
      </c>
      <c r="I1263" t="s">
        <v>13636</v>
      </c>
      <c r="J1263">
        <v>12</v>
      </c>
      <c r="K1263">
        <v>2012</v>
      </c>
    </row>
    <row r="1264" spans="1:11" x14ac:dyDescent="0.25">
      <c r="A1264" s="2" t="s">
        <v>13670</v>
      </c>
      <c r="B1264" s="1">
        <v>6</v>
      </c>
      <c r="C1264" t="s">
        <v>13653</v>
      </c>
      <c r="D1264">
        <v>13</v>
      </c>
      <c r="E1264" t="s">
        <v>10384</v>
      </c>
      <c r="F1264">
        <v>270107</v>
      </c>
      <c r="G1264" t="s">
        <v>13522</v>
      </c>
      <c r="H1264">
        <v>270107004</v>
      </c>
      <c r="I1264" t="s">
        <v>13636</v>
      </c>
      <c r="J1264">
        <v>87</v>
      </c>
      <c r="K1264">
        <v>2012</v>
      </c>
    </row>
    <row r="1265" spans="1:11" x14ac:dyDescent="0.25">
      <c r="A1265" s="2" t="s">
        <v>13670</v>
      </c>
      <c r="B1265" s="1">
        <v>6</v>
      </c>
      <c r="C1265" t="s">
        <v>13653</v>
      </c>
      <c r="D1265">
        <v>13</v>
      </c>
      <c r="E1265" t="s">
        <v>13668</v>
      </c>
      <c r="F1265">
        <v>270107</v>
      </c>
      <c r="G1265" t="s">
        <v>13522</v>
      </c>
      <c r="H1265">
        <v>270107001</v>
      </c>
      <c r="I1265" t="s">
        <v>13523</v>
      </c>
      <c r="J1265">
        <v>0</v>
      </c>
      <c r="K1265">
        <v>2012</v>
      </c>
    </row>
    <row r="1266" spans="1:11" x14ac:dyDescent="0.25">
      <c r="A1266" s="2" t="s">
        <v>13670</v>
      </c>
      <c r="B1266" s="1">
        <v>6</v>
      </c>
      <c r="C1266" t="s">
        <v>13653</v>
      </c>
      <c r="D1266">
        <v>13</v>
      </c>
      <c r="E1266" t="s">
        <v>10384</v>
      </c>
      <c r="F1266">
        <v>270107</v>
      </c>
      <c r="G1266" t="s">
        <v>13522</v>
      </c>
      <c r="H1266">
        <v>270107001</v>
      </c>
      <c r="I1266" t="s">
        <v>13523</v>
      </c>
      <c r="J1266">
        <v>52</v>
      </c>
      <c r="K1266">
        <v>2012</v>
      </c>
    </row>
    <row r="1267" spans="1:11" x14ac:dyDescent="0.25">
      <c r="A1267" s="2" t="s">
        <v>13670</v>
      </c>
      <c r="B1267" s="1">
        <v>6</v>
      </c>
      <c r="C1267" t="s">
        <v>13653</v>
      </c>
      <c r="D1267">
        <v>13</v>
      </c>
      <c r="E1267" t="s">
        <v>13668</v>
      </c>
      <c r="F1267">
        <v>270107</v>
      </c>
      <c r="G1267" t="s">
        <v>13522</v>
      </c>
      <c r="H1267">
        <v>270107002</v>
      </c>
      <c r="I1267" t="s">
        <v>13526</v>
      </c>
      <c r="J1267">
        <v>4</v>
      </c>
      <c r="K1267">
        <v>2012</v>
      </c>
    </row>
    <row r="1268" spans="1:11" x14ac:dyDescent="0.25">
      <c r="A1268" s="2" t="s">
        <v>13670</v>
      </c>
      <c r="B1268" s="1">
        <v>6</v>
      </c>
      <c r="C1268" t="s">
        <v>13653</v>
      </c>
      <c r="D1268">
        <v>13</v>
      </c>
      <c r="E1268" t="s">
        <v>10384</v>
      </c>
      <c r="F1268">
        <v>270107</v>
      </c>
      <c r="G1268" t="s">
        <v>13522</v>
      </c>
      <c r="H1268">
        <v>270107002</v>
      </c>
      <c r="I1268" t="s">
        <v>13526</v>
      </c>
      <c r="J1268">
        <v>34</v>
      </c>
      <c r="K1268">
        <v>2012</v>
      </c>
    </row>
    <row r="1269" spans="1:11" x14ac:dyDescent="0.25">
      <c r="A1269" s="2" t="s">
        <v>13670</v>
      </c>
      <c r="B1269" s="1">
        <v>6</v>
      </c>
      <c r="C1269" t="s">
        <v>13653</v>
      </c>
      <c r="D1269">
        <v>13</v>
      </c>
      <c r="E1269" t="s">
        <v>13668</v>
      </c>
      <c r="F1269">
        <v>270107</v>
      </c>
      <c r="G1269" t="s">
        <v>13522</v>
      </c>
      <c r="H1269">
        <v>270107003</v>
      </c>
      <c r="I1269" t="s">
        <v>10392</v>
      </c>
      <c r="J1269">
        <v>0</v>
      </c>
      <c r="K1269">
        <v>2012</v>
      </c>
    </row>
    <row r="1270" spans="1:11" x14ac:dyDescent="0.25">
      <c r="A1270" s="2" t="s">
        <v>13670</v>
      </c>
      <c r="B1270" s="1">
        <v>6</v>
      </c>
      <c r="C1270" t="s">
        <v>13653</v>
      </c>
      <c r="D1270">
        <v>13</v>
      </c>
      <c r="E1270" t="s">
        <v>10384</v>
      </c>
      <c r="F1270">
        <v>270107</v>
      </c>
      <c r="G1270" t="s">
        <v>13522</v>
      </c>
      <c r="H1270">
        <v>270107003</v>
      </c>
      <c r="I1270" t="s">
        <v>10392</v>
      </c>
      <c r="J1270">
        <v>13</v>
      </c>
      <c r="K1270">
        <v>2012</v>
      </c>
    </row>
    <row r="1271" spans="1:11" x14ac:dyDescent="0.25">
      <c r="A1271" s="2" t="s">
        <v>13670</v>
      </c>
      <c r="B1271" s="1">
        <v>6</v>
      </c>
      <c r="C1271" t="s">
        <v>13653</v>
      </c>
      <c r="D1271">
        <v>13</v>
      </c>
      <c r="E1271" t="s">
        <v>13668</v>
      </c>
      <c r="F1271">
        <v>270107</v>
      </c>
      <c r="G1271" t="s">
        <v>13522</v>
      </c>
      <c r="H1271">
        <v>270107005</v>
      </c>
      <c r="I1271" t="s">
        <v>13637</v>
      </c>
      <c r="J1271">
        <v>155</v>
      </c>
      <c r="K1271">
        <v>2012</v>
      </c>
    </row>
    <row r="1272" spans="1:11" x14ac:dyDescent="0.25">
      <c r="A1272" s="2" t="s">
        <v>13670</v>
      </c>
      <c r="B1272" s="1">
        <v>6</v>
      </c>
      <c r="C1272" t="s">
        <v>13653</v>
      </c>
      <c r="D1272">
        <v>13</v>
      </c>
      <c r="E1272" t="s">
        <v>10384</v>
      </c>
      <c r="F1272">
        <v>270107</v>
      </c>
      <c r="G1272" t="s">
        <v>13522</v>
      </c>
      <c r="H1272">
        <v>270107005</v>
      </c>
      <c r="I1272" t="s">
        <v>13637</v>
      </c>
      <c r="J1272">
        <v>480</v>
      </c>
      <c r="K1272">
        <v>2012</v>
      </c>
    </row>
    <row r="1273" spans="1:11" x14ac:dyDescent="0.25">
      <c r="A1273" s="2" t="s">
        <v>786</v>
      </c>
      <c r="B1273" s="1">
        <v>7</v>
      </c>
      <c r="C1273" t="s">
        <v>13654</v>
      </c>
      <c r="D1273">
        <v>14</v>
      </c>
      <c r="E1273" t="s">
        <v>13668</v>
      </c>
      <c r="F1273">
        <v>270107</v>
      </c>
      <c r="G1273" t="s">
        <v>13522</v>
      </c>
      <c r="H1273">
        <v>270107004</v>
      </c>
      <c r="I1273" t="s">
        <v>13636</v>
      </c>
      <c r="J1273">
        <v>45</v>
      </c>
      <c r="K1273">
        <v>2012</v>
      </c>
    </row>
    <row r="1274" spans="1:11" x14ac:dyDescent="0.25">
      <c r="A1274" s="2" t="s">
        <v>786</v>
      </c>
      <c r="B1274" s="1">
        <v>7</v>
      </c>
      <c r="C1274" t="s">
        <v>13654</v>
      </c>
      <c r="D1274">
        <v>14</v>
      </c>
      <c r="E1274" t="s">
        <v>10384</v>
      </c>
      <c r="F1274">
        <v>270107</v>
      </c>
      <c r="G1274" t="s">
        <v>13522</v>
      </c>
      <c r="H1274">
        <v>270107004</v>
      </c>
      <c r="I1274" t="s">
        <v>13636</v>
      </c>
      <c r="J1274">
        <v>92</v>
      </c>
      <c r="K1274">
        <v>2012</v>
      </c>
    </row>
    <row r="1275" spans="1:11" x14ac:dyDescent="0.25">
      <c r="A1275" s="2" t="s">
        <v>786</v>
      </c>
      <c r="B1275" s="1">
        <v>7</v>
      </c>
      <c r="C1275" t="s">
        <v>13654</v>
      </c>
      <c r="D1275">
        <v>14</v>
      </c>
      <c r="E1275" t="s">
        <v>13668</v>
      </c>
      <c r="F1275">
        <v>270107</v>
      </c>
      <c r="G1275" t="s">
        <v>13522</v>
      </c>
      <c r="H1275">
        <v>270107001</v>
      </c>
      <c r="I1275" t="s">
        <v>13523</v>
      </c>
      <c r="J1275">
        <v>0</v>
      </c>
      <c r="K1275">
        <v>2012</v>
      </c>
    </row>
    <row r="1276" spans="1:11" x14ac:dyDescent="0.25">
      <c r="A1276" s="2" t="s">
        <v>786</v>
      </c>
      <c r="B1276" s="1">
        <v>7</v>
      </c>
      <c r="C1276" t="s">
        <v>13654</v>
      </c>
      <c r="D1276">
        <v>14</v>
      </c>
      <c r="E1276" t="s">
        <v>10384</v>
      </c>
      <c r="F1276">
        <v>270107</v>
      </c>
      <c r="G1276" t="s">
        <v>13522</v>
      </c>
      <c r="H1276">
        <v>270107001</v>
      </c>
      <c r="I1276" t="s">
        <v>13523</v>
      </c>
      <c r="J1276">
        <v>32</v>
      </c>
      <c r="K1276">
        <v>2012</v>
      </c>
    </row>
    <row r="1277" spans="1:11" x14ac:dyDescent="0.25">
      <c r="A1277" s="2" t="s">
        <v>786</v>
      </c>
      <c r="B1277" s="1">
        <v>7</v>
      </c>
      <c r="C1277" t="s">
        <v>13654</v>
      </c>
      <c r="D1277">
        <v>14</v>
      </c>
      <c r="E1277" t="s">
        <v>13668</v>
      </c>
      <c r="F1277">
        <v>270107</v>
      </c>
      <c r="G1277" t="s">
        <v>13522</v>
      </c>
      <c r="H1277">
        <v>270107002</v>
      </c>
      <c r="I1277" t="s">
        <v>13526</v>
      </c>
      <c r="J1277">
        <v>4</v>
      </c>
      <c r="K1277">
        <v>2012</v>
      </c>
    </row>
    <row r="1278" spans="1:11" x14ac:dyDescent="0.25">
      <c r="A1278" s="2" t="s">
        <v>786</v>
      </c>
      <c r="B1278" s="1">
        <v>7</v>
      </c>
      <c r="C1278" t="s">
        <v>13654</v>
      </c>
      <c r="D1278">
        <v>14</v>
      </c>
      <c r="E1278" t="s">
        <v>10384</v>
      </c>
      <c r="F1278">
        <v>270107</v>
      </c>
      <c r="G1278" t="s">
        <v>13522</v>
      </c>
      <c r="H1278">
        <v>270107002</v>
      </c>
      <c r="I1278" t="s">
        <v>13526</v>
      </c>
      <c r="J1278">
        <v>46</v>
      </c>
      <c r="K1278">
        <v>2012</v>
      </c>
    </row>
    <row r="1279" spans="1:11" x14ac:dyDescent="0.25">
      <c r="A1279" s="2" t="s">
        <v>786</v>
      </c>
      <c r="B1279" s="1">
        <v>7</v>
      </c>
      <c r="C1279" t="s">
        <v>13654</v>
      </c>
      <c r="D1279">
        <v>14</v>
      </c>
      <c r="E1279" t="s">
        <v>13668</v>
      </c>
      <c r="F1279">
        <v>270107</v>
      </c>
      <c r="G1279" t="s">
        <v>13522</v>
      </c>
      <c r="H1279">
        <v>270107003</v>
      </c>
      <c r="I1279" t="s">
        <v>10392</v>
      </c>
      <c r="J1279">
        <v>0</v>
      </c>
      <c r="K1279">
        <v>2012</v>
      </c>
    </row>
    <row r="1280" spans="1:11" x14ac:dyDescent="0.25">
      <c r="A1280" s="2" t="s">
        <v>786</v>
      </c>
      <c r="B1280" s="1">
        <v>7</v>
      </c>
      <c r="C1280" t="s">
        <v>13654</v>
      </c>
      <c r="D1280">
        <v>14</v>
      </c>
      <c r="E1280" t="s">
        <v>10384</v>
      </c>
      <c r="F1280">
        <v>270107</v>
      </c>
      <c r="G1280" t="s">
        <v>13522</v>
      </c>
      <c r="H1280">
        <v>270107003</v>
      </c>
      <c r="I1280" t="s">
        <v>10392</v>
      </c>
      <c r="J1280">
        <v>5</v>
      </c>
      <c r="K1280">
        <v>2012</v>
      </c>
    </row>
    <row r="1281" spans="1:11" x14ac:dyDescent="0.25">
      <c r="A1281" s="2" t="s">
        <v>786</v>
      </c>
      <c r="B1281" s="1">
        <v>7</v>
      </c>
      <c r="C1281" t="s">
        <v>13654</v>
      </c>
      <c r="D1281">
        <v>14</v>
      </c>
      <c r="E1281" t="s">
        <v>13668</v>
      </c>
      <c r="F1281">
        <v>270107</v>
      </c>
      <c r="G1281" t="s">
        <v>13522</v>
      </c>
      <c r="H1281">
        <v>270107005</v>
      </c>
      <c r="I1281" t="s">
        <v>13637</v>
      </c>
      <c r="J1281">
        <v>1185</v>
      </c>
      <c r="K1281">
        <v>2012</v>
      </c>
    </row>
    <row r="1282" spans="1:11" x14ac:dyDescent="0.25">
      <c r="A1282" s="2" t="s">
        <v>786</v>
      </c>
      <c r="B1282" s="1">
        <v>7</v>
      </c>
      <c r="C1282" t="s">
        <v>13654</v>
      </c>
      <c r="D1282">
        <v>14</v>
      </c>
      <c r="E1282" t="s">
        <v>10384</v>
      </c>
      <c r="F1282">
        <v>270107</v>
      </c>
      <c r="G1282" t="s">
        <v>13522</v>
      </c>
      <c r="H1282">
        <v>270107005</v>
      </c>
      <c r="I1282" t="s">
        <v>13637</v>
      </c>
      <c r="J1282">
        <v>657</v>
      </c>
      <c r="K1282">
        <v>2012</v>
      </c>
    </row>
    <row r="1283" spans="1:11" x14ac:dyDescent="0.25">
      <c r="A1283" s="2" t="s">
        <v>13646</v>
      </c>
      <c r="B1283" s="1">
        <v>13</v>
      </c>
      <c r="C1283" t="s">
        <v>13649</v>
      </c>
      <c r="D1283">
        <v>18</v>
      </c>
      <c r="E1283" t="s">
        <v>13668</v>
      </c>
      <c r="F1283">
        <v>270107</v>
      </c>
      <c r="G1283" t="s">
        <v>13522</v>
      </c>
      <c r="H1283">
        <v>270107004</v>
      </c>
      <c r="I1283" t="s">
        <v>13636</v>
      </c>
      <c r="J1283">
        <v>23</v>
      </c>
      <c r="K1283">
        <v>2012</v>
      </c>
    </row>
    <row r="1284" spans="1:11" x14ac:dyDescent="0.25">
      <c r="A1284" s="2" t="s">
        <v>13646</v>
      </c>
      <c r="B1284" s="1">
        <v>13</v>
      </c>
      <c r="C1284" t="s">
        <v>13649</v>
      </c>
      <c r="D1284">
        <v>18</v>
      </c>
      <c r="E1284" t="s">
        <v>10384</v>
      </c>
      <c r="F1284">
        <v>270107</v>
      </c>
      <c r="G1284" t="s">
        <v>13522</v>
      </c>
      <c r="H1284">
        <v>270107004</v>
      </c>
      <c r="I1284" t="s">
        <v>13636</v>
      </c>
      <c r="J1284">
        <v>35</v>
      </c>
      <c r="K1284">
        <v>2012</v>
      </c>
    </row>
    <row r="1285" spans="1:11" x14ac:dyDescent="0.25">
      <c r="A1285" s="2" t="s">
        <v>13646</v>
      </c>
      <c r="B1285" s="1">
        <v>13</v>
      </c>
      <c r="C1285" t="s">
        <v>13649</v>
      </c>
      <c r="D1285">
        <v>18</v>
      </c>
      <c r="E1285" t="s">
        <v>13668</v>
      </c>
      <c r="F1285">
        <v>270107</v>
      </c>
      <c r="G1285" t="s">
        <v>13522</v>
      </c>
      <c r="H1285">
        <v>270107001</v>
      </c>
      <c r="I1285" t="s">
        <v>13523</v>
      </c>
      <c r="J1285">
        <v>0</v>
      </c>
      <c r="K1285">
        <v>2012</v>
      </c>
    </row>
    <row r="1286" spans="1:11" x14ac:dyDescent="0.25">
      <c r="A1286" s="2" t="s">
        <v>13646</v>
      </c>
      <c r="B1286" s="1">
        <v>13</v>
      </c>
      <c r="C1286" t="s">
        <v>13649</v>
      </c>
      <c r="D1286">
        <v>18</v>
      </c>
      <c r="E1286" t="s">
        <v>10384</v>
      </c>
      <c r="F1286">
        <v>270107</v>
      </c>
      <c r="G1286" t="s">
        <v>13522</v>
      </c>
      <c r="H1286">
        <v>270107001</v>
      </c>
      <c r="I1286" t="s">
        <v>13523</v>
      </c>
      <c r="J1286">
        <v>1</v>
      </c>
      <c r="K1286">
        <v>2012</v>
      </c>
    </row>
    <row r="1287" spans="1:11" x14ac:dyDescent="0.25">
      <c r="A1287" s="2" t="s">
        <v>13646</v>
      </c>
      <c r="B1287" s="1">
        <v>13</v>
      </c>
      <c r="C1287" t="s">
        <v>13649</v>
      </c>
      <c r="D1287">
        <v>18</v>
      </c>
      <c r="E1287" t="s">
        <v>13668</v>
      </c>
      <c r="F1287">
        <v>270107</v>
      </c>
      <c r="G1287" t="s">
        <v>13522</v>
      </c>
      <c r="H1287">
        <v>270107002</v>
      </c>
      <c r="I1287" t="s">
        <v>13526</v>
      </c>
      <c r="J1287">
        <v>0</v>
      </c>
      <c r="K1287">
        <v>2012</v>
      </c>
    </row>
    <row r="1288" spans="1:11" x14ac:dyDescent="0.25">
      <c r="A1288" s="2" t="s">
        <v>13646</v>
      </c>
      <c r="B1288" s="1">
        <v>13</v>
      </c>
      <c r="C1288" t="s">
        <v>13649</v>
      </c>
      <c r="D1288">
        <v>18</v>
      </c>
      <c r="E1288" t="s">
        <v>10384</v>
      </c>
      <c r="F1288">
        <v>270107</v>
      </c>
      <c r="G1288" t="s">
        <v>13522</v>
      </c>
      <c r="H1288">
        <v>270107002</v>
      </c>
      <c r="I1288" t="s">
        <v>13526</v>
      </c>
      <c r="J1288">
        <v>1</v>
      </c>
      <c r="K1288">
        <v>2012</v>
      </c>
    </row>
    <row r="1289" spans="1:11" x14ac:dyDescent="0.25">
      <c r="A1289" s="2" t="s">
        <v>13646</v>
      </c>
      <c r="B1289" s="1">
        <v>13</v>
      </c>
      <c r="C1289" t="s">
        <v>13649</v>
      </c>
      <c r="D1289">
        <v>18</v>
      </c>
      <c r="E1289" t="s">
        <v>13668</v>
      </c>
      <c r="F1289">
        <v>270107</v>
      </c>
      <c r="G1289" t="s">
        <v>13522</v>
      </c>
      <c r="H1289">
        <v>270107005</v>
      </c>
      <c r="I1289" t="s">
        <v>13637</v>
      </c>
      <c r="J1289">
        <v>176</v>
      </c>
      <c r="K1289">
        <v>2012</v>
      </c>
    </row>
    <row r="1290" spans="1:11" x14ac:dyDescent="0.25">
      <c r="A1290" s="2" t="s">
        <v>13646</v>
      </c>
      <c r="B1290" s="1">
        <v>13</v>
      </c>
      <c r="C1290" t="s">
        <v>13649</v>
      </c>
      <c r="D1290">
        <v>18</v>
      </c>
      <c r="E1290" t="s">
        <v>10384</v>
      </c>
      <c r="F1290">
        <v>270107</v>
      </c>
      <c r="G1290" t="s">
        <v>13522</v>
      </c>
      <c r="H1290">
        <v>270107005</v>
      </c>
      <c r="I1290" t="s">
        <v>13637</v>
      </c>
      <c r="J1290">
        <v>246</v>
      </c>
      <c r="K1290">
        <v>2012</v>
      </c>
    </row>
    <row r="1291" spans="1:11" x14ac:dyDescent="0.25">
      <c r="A1291" s="2" t="s">
        <v>13646</v>
      </c>
      <c r="B1291" s="1">
        <v>13</v>
      </c>
      <c r="C1291" t="s">
        <v>13647</v>
      </c>
      <c r="D1291">
        <v>19</v>
      </c>
      <c r="E1291" t="s">
        <v>13668</v>
      </c>
      <c r="F1291">
        <v>270107</v>
      </c>
      <c r="G1291" t="s">
        <v>13522</v>
      </c>
      <c r="H1291">
        <v>270107004</v>
      </c>
      <c r="I1291" t="s">
        <v>13636</v>
      </c>
      <c r="J1291">
        <v>14</v>
      </c>
      <c r="K1291">
        <v>2012</v>
      </c>
    </row>
    <row r="1292" spans="1:11" x14ac:dyDescent="0.25">
      <c r="A1292" s="2" t="s">
        <v>13646</v>
      </c>
      <c r="B1292" s="1">
        <v>13</v>
      </c>
      <c r="C1292" t="s">
        <v>13647</v>
      </c>
      <c r="D1292">
        <v>19</v>
      </c>
      <c r="E1292" t="s">
        <v>10384</v>
      </c>
      <c r="F1292">
        <v>270107</v>
      </c>
      <c r="G1292" t="s">
        <v>13522</v>
      </c>
      <c r="H1292">
        <v>270107004</v>
      </c>
      <c r="I1292" t="s">
        <v>13636</v>
      </c>
      <c r="J1292">
        <v>18</v>
      </c>
      <c r="K1292">
        <v>2012</v>
      </c>
    </row>
    <row r="1293" spans="1:11" x14ac:dyDescent="0.25">
      <c r="A1293" s="2" t="s">
        <v>13646</v>
      </c>
      <c r="B1293" s="1">
        <v>13</v>
      </c>
      <c r="C1293" t="s">
        <v>13647</v>
      </c>
      <c r="D1293">
        <v>19</v>
      </c>
      <c r="E1293" t="s">
        <v>13668</v>
      </c>
      <c r="F1293">
        <v>270107</v>
      </c>
      <c r="G1293" t="s">
        <v>13522</v>
      </c>
      <c r="H1293">
        <v>270107001</v>
      </c>
      <c r="I1293" t="s">
        <v>13523</v>
      </c>
      <c r="J1293">
        <v>0</v>
      </c>
      <c r="K1293">
        <v>2012</v>
      </c>
    </row>
    <row r="1294" spans="1:11" x14ac:dyDescent="0.25">
      <c r="A1294" s="2" t="s">
        <v>13646</v>
      </c>
      <c r="B1294" s="1">
        <v>13</v>
      </c>
      <c r="C1294" t="s">
        <v>13647</v>
      </c>
      <c r="D1294">
        <v>19</v>
      </c>
      <c r="E1294" t="s">
        <v>10384</v>
      </c>
      <c r="F1294">
        <v>270107</v>
      </c>
      <c r="G1294" t="s">
        <v>13522</v>
      </c>
      <c r="H1294">
        <v>270107001</v>
      </c>
      <c r="I1294" t="s">
        <v>13523</v>
      </c>
      <c r="J1294">
        <v>357</v>
      </c>
      <c r="K1294">
        <v>2012</v>
      </c>
    </row>
    <row r="1295" spans="1:11" x14ac:dyDescent="0.25">
      <c r="A1295" s="2" t="s">
        <v>13646</v>
      </c>
      <c r="B1295" s="1">
        <v>13</v>
      </c>
      <c r="C1295" t="s">
        <v>13647</v>
      </c>
      <c r="D1295">
        <v>19</v>
      </c>
      <c r="E1295" t="s">
        <v>13668</v>
      </c>
      <c r="F1295">
        <v>270107</v>
      </c>
      <c r="G1295" t="s">
        <v>13522</v>
      </c>
      <c r="H1295">
        <v>270107002</v>
      </c>
      <c r="I1295" t="s">
        <v>13526</v>
      </c>
      <c r="J1295">
        <v>0</v>
      </c>
      <c r="K1295">
        <v>2012</v>
      </c>
    </row>
    <row r="1296" spans="1:11" x14ac:dyDescent="0.25">
      <c r="A1296" s="2" t="s">
        <v>13646</v>
      </c>
      <c r="B1296" s="1">
        <v>13</v>
      </c>
      <c r="C1296" t="s">
        <v>13647</v>
      </c>
      <c r="D1296">
        <v>19</v>
      </c>
      <c r="E1296" t="s">
        <v>10384</v>
      </c>
      <c r="F1296">
        <v>270107</v>
      </c>
      <c r="G1296" t="s">
        <v>13522</v>
      </c>
      <c r="H1296">
        <v>270107002</v>
      </c>
      <c r="I1296" t="s">
        <v>13526</v>
      </c>
      <c r="J1296">
        <v>1</v>
      </c>
      <c r="K1296">
        <v>2012</v>
      </c>
    </row>
    <row r="1297" spans="1:11" x14ac:dyDescent="0.25">
      <c r="A1297" s="2" t="s">
        <v>13646</v>
      </c>
      <c r="B1297" s="1">
        <v>13</v>
      </c>
      <c r="C1297" t="s">
        <v>13647</v>
      </c>
      <c r="D1297">
        <v>19</v>
      </c>
      <c r="E1297" t="s">
        <v>13668</v>
      </c>
      <c r="F1297">
        <v>270107</v>
      </c>
      <c r="G1297" t="s">
        <v>13522</v>
      </c>
      <c r="H1297">
        <v>270107005</v>
      </c>
      <c r="I1297" t="s">
        <v>13637</v>
      </c>
      <c r="J1297">
        <v>1399</v>
      </c>
      <c r="K1297">
        <v>2012</v>
      </c>
    </row>
    <row r="1298" spans="1:11" x14ac:dyDescent="0.25">
      <c r="A1298" s="2" t="s">
        <v>13646</v>
      </c>
      <c r="B1298" s="1">
        <v>13</v>
      </c>
      <c r="C1298" t="s">
        <v>13647</v>
      </c>
      <c r="D1298">
        <v>19</v>
      </c>
      <c r="E1298" t="s">
        <v>10384</v>
      </c>
      <c r="F1298">
        <v>270107</v>
      </c>
      <c r="G1298" t="s">
        <v>13522</v>
      </c>
      <c r="H1298">
        <v>270107005</v>
      </c>
      <c r="I1298" t="s">
        <v>13637</v>
      </c>
      <c r="J1298">
        <v>1414</v>
      </c>
      <c r="K1298">
        <v>2012</v>
      </c>
    </row>
    <row r="1299" spans="1:11" x14ac:dyDescent="0.25">
      <c r="A1299" s="2" t="s">
        <v>13646</v>
      </c>
      <c r="B1299" s="1">
        <v>13</v>
      </c>
      <c r="C1299" t="s">
        <v>13648</v>
      </c>
      <c r="D1299">
        <v>20</v>
      </c>
      <c r="E1299" t="s">
        <v>13668</v>
      </c>
      <c r="F1299">
        <v>270107</v>
      </c>
      <c r="G1299" t="s">
        <v>13522</v>
      </c>
      <c r="H1299">
        <v>270107004</v>
      </c>
      <c r="I1299" t="s">
        <v>13636</v>
      </c>
      <c r="J1299">
        <v>7</v>
      </c>
      <c r="K1299">
        <v>2012</v>
      </c>
    </row>
    <row r="1300" spans="1:11" x14ac:dyDescent="0.25">
      <c r="A1300" s="2" t="s">
        <v>13646</v>
      </c>
      <c r="B1300" s="1">
        <v>13</v>
      </c>
      <c r="C1300" t="s">
        <v>13648</v>
      </c>
      <c r="D1300">
        <v>20</v>
      </c>
      <c r="E1300" t="s">
        <v>10384</v>
      </c>
      <c r="F1300">
        <v>270107</v>
      </c>
      <c r="G1300" t="s">
        <v>13522</v>
      </c>
      <c r="H1300">
        <v>270107004</v>
      </c>
      <c r="I1300" t="s">
        <v>13636</v>
      </c>
      <c r="J1300">
        <v>28</v>
      </c>
      <c r="K1300">
        <v>2012</v>
      </c>
    </row>
    <row r="1301" spans="1:11" x14ac:dyDescent="0.25">
      <c r="A1301" s="2" t="s">
        <v>13646</v>
      </c>
      <c r="B1301" s="1">
        <v>13</v>
      </c>
      <c r="C1301" t="s">
        <v>13648</v>
      </c>
      <c r="D1301">
        <v>20</v>
      </c>
      <c r="E1301" t="s">
        <v>13668</v>
      </c>
      <c r="F1301">
        <v>270107</v>
      </c>
      <c r="G1301" t="s">
        <v>13522</v>
      </c>
      <c r="H1301">
        <v>270107001</v>
      </c>
      <c r="I1301" t="s">
        <v>13523</v>
      </c>
      <c r="J1301">
        <v>0</v>
      </c>
      <c r="K1301">
        <v>2012</v>
      </c>
    </row>
    <row r="1302" spans="1:11" x14ac:dyDescent="0.25">
      <c r="A1302" s="2" t="s">
        <v>13646</v>
      </c>
      <c r="B1302" s="1">
        <v>13</v>
      </c>
      <c r="C1302" t="s">
        <v>13648</v>
      </c>
      <c r="D1302">
        <v>20</v>
      </c>
      <c r="E1302" t="s">
        <v>10384</v>
      </c>
      <c r="F1302">
        <v>270107</v>
      </c>
      <c r="G1302" t="s">
        <v>13522</v>
      </c>
      <c r="H1302">
        <v>270107001</v>
      </c>
      <c r="I1302" t="s">
        <v>13523</v>
      </c>
      <c r="J1302">
        <v>3</v>
      </c>
      <c r="K1302">
        <v>2012</v>
      </c>
    </row>
    <row r="1303" spans="1:11" x14ac:dyDescent="0.25">
      <c r="A1303" s="2" t="s">
        <v>13646</v>
      </c>
      <c r="B1303" s="1">
        <v>13</v>
      </c>
      <c r="C1303" t="s">
        <v>13648</v>
      </c>
      <c r="D1303">
        <v>20</v>
      </c>
      <c r="E1303" t="s">
        <v>13668</v>
      </c>
      <c r="F1303">
        <v>270107</v>
      </c>
      <c r="G1303" t="s">
        <v>13522</v>
      </c>
      <c r="H1303">
        <v>270107002</v>
      </c>
      <c r="I1303" t="s">
        <v>13526</v>
      </c>
      <c r="J1303">
        <v>1</v>
      </c>
      <c r="K1303">
        <v>2012</v>
      </c>
    </row>
    <row r="1304" spans="1:11" x14ac:dyDescent="0.25">
      <c r="A1304" s="2" t="s">
        <v>13646</v>
      </c>
      <c r="B1304" s="1">
        <v>13</v>
      </c>
      <c r="C1304" t="s">
        <v>13648</v>
      </c>
      <c r="D1304">
        <v>20</v>
      </c>
      <c r="E1304" t="s">
        <v>10384</v>
      </c>
      <c r="F1304">
        <v>270107</v>
      </c>
      <c r="G1304" t="s">
        <v>13522</v>
      </c>
      <c r="H1304">
        <v>270107002</v>
      </c>
      <c r="I1304" t="s">
        <v>13526</v>
      </c>
      <c r="J1304">
        <v>1</v>
      </c>
      <c r="K1304">
        <v>2012</v>
      </c>
    </row>
    <row r="1305" spans="1:11" x14ac:dyDescent="0.25">
      <c r="A1305" s="2" t="s">
        <v>13646</v>
      </c>
      <c r="B1305" s="1">
        <v>13</v>
      </c>
      <c r="C1305" t="s">
        <v>13648</v>
      </c>
      <c r="D1305">
        <v>20</v>
      </c>
      <c r="E1305" t="s">
        <v>13668</v>
      </c>
      <c r="F1305">
        <v>270107</v>
      </c>
      <c r="G1305" t="s">
        <v>13522</v>
      </c>
      <c r="H1305">
        <v>270107005</v>
      </c>
      <c r="I1305" t="s">
        <v>13637</v>
      </c>
      <c r="J1305">
        <v>3400</v>
      </c>
      <c r="K1305">
        <v>2012</v>
      </c>
    </row>
    <row r="1306" spans="1:11" x14ac:dyDescent="0.25">
      <c r="A1306" s="2" t="s">
        <v>13646</v>
      </c>
      <c r="B1306" s="1">
        <v>13</v>
      </c>
      <c r="C1306" t="s">
        <v>13648</v>
      </c>
      <c r="D1306">
        <v>20</v>
      </c>
      <c r="E1306" t="s">
        <v>10384</v>
      </c>
      <c r="F1306">
        <v>270107</v>
      </c>
      <c r="G1306" t="s">
        <v>13522</v>
      </c>
      <c r="H1306">
        <v>270107005</v>
      </c>
      <c r="I1306" t="s">
        <v>13637</v>
      </c>
      <c r="J1306">
        <v>2161</v>
      </c>
      <c r="K1306">
        <v>2012</v>
      </c>
    </row>
    <row r="1307" spans="1:11" x14ac:dyDescent="0.25">
      <c r="A1307" s="2" t="s">
        <v>13646</v>
      </c>
      <c r="B1307" s="1">
        <v>13</v>
      </c>
      <c r="C1307" t="s">
        <v>13650</v>
      </c>
      <c r="D1307">
        <v>21</v>
      </c>
      <c r="E1307" t="s">
        <v>13668</v>
      </c>
      <c r="F1307">
        <v>270107</v>
      </c>
      <c r="G1307" t="s">
        <v>13522</v>
      </c>
      <c r="H1307">
        <v>270107005</v>
      </c>
      <c r="I1307" t="s">
        <v>13637</v>
      </c>
      <c r="J1307">
        <v>77</v>
      </c>
      <c r="K1307">
        <v>2012</v>
      </c>
    </row>
    <row r="1308" spans="1:11" x14ac:dyDescent="0.25">
      <c r="A1308" s="2" t="s">
        <v>13646</v>
      </c>
      <c r="B1308" s="1">
        <v>13</v>
      </c>
      <c r="C1308" t="s">
        <v>13650</v>
      </c>
      <c r="D1308">
        <v>21</v>
      </c>
      <c r="E1308" t="s">
        <v>10384</v>
      </c>
      <c r="F1308">
        <v>270107</v>
      </c>
      <c r="G1308" t="s">
        <v>13522</v>
      </c>
      <c r="H1308">
        <v>270107005</v>
      </c>
      <c r="I1308" t="s">
        <v>13637</v>
      </c>
      <c r="J1308">
        <v>127</v>
      </c>
      <c r="K1308">
        <v>2012</v>
      </c>
    </row>
    <row r="1309" spans="1:11" x14ac:dyDescent="0.25">
      <c r="A1309" s="2" t="s">
        <v>13646</v>
      </c>
      <c r="B1309" s="1">
        <v>13</v>
      </c>
      <c r="C1309" t="s">
        <v>13651</v>
      </c>
      <c r="D1309">
        <v>22</v>
      </c>
      <c r="E1309" t="s">
        <v>13668</v>
      </c>
      <c r="F1309">
        <v>270107</v>
      </c>
      <c r="G1309" t="s">
        <v>13522</v>
      </c>
      <c r="H1309">
        <v>270107004</v>
      </c>
      <c r="I1309" t="s">
        <v>13636</v>
      </c>
      <c r="J1309">
        <v>15</v>
      </c>
      <c r="K1309">
        <v>2012</v>
      </c>
    </row>
    <row r="1310" spans="1:11" x14ac:dyDescent="0.25">
      <c r="A1310" s="2" t="s">
        <v>13646</v>
      </c>
      <c r="B1310" s="1">
        <v>13</v>
      </c>
      <c r="C1310" t="s">
        <v>13651</v>
      </c>
      <c r="D1310">
        <v>22</v>
      </c>
      <c r="E1310" t="s">
        <v>10384</v>
      </c>
      <c r="F1310">
        <v>270107</v>
      </c>
      <c r="G1310" t="s">
        <v>13522</v>
      </c>
      <c r="H1310">
        <v>270107004</v>
      </c>
      <c r="I1310" t="s">
        <v>13636</v>
      </c>
      <c r="J1310">
        <v>43</v>
      </c>
      <c r="K1310">
        <v>2012</v>
      </c>
    </row>
    <row r="1311" spans="1:11" x14ac:dyDescent="0.25">
      <c r="A1311" s="2" t="s">
        <v>13646</v>
      </c>
      <c r="B1311" s="1">
        <v>13</v>
      </c>
      <c r="C1311" t="s">
        <v>13651</v>
      </c>
      <c r="D1311">
        <v>22</v>
      </c>
      <c r="E1311" t="s">
        <v>13668</v>
      </c>
      <c r="F1311">
        <v>270107</v>
      </c>
      <c r="G1311" t="s">
        <v>13522</v>
      </c>
      <c r="H1311">
        <v>270107001</v>
      </c>
      <c r="I1311" t="s">
        <v>13523</v>
      </c>
      <c r="J1311">
        <v>0</v>
      </c>
      <c r="K1311">
        <v>2012</v>
      </c>
    </row>
    <row r="1312" spans="1:11" x14ac:dyDescent="0.25">
      <c r="A1312" s="2" t="s">
        <v>13646</v>
      </c>
      <c r="B1312" s="1">
        <v>13</v>
      </c>
      <c r="C1312" t="s">
        <v>13651</v>
      </c>
      <c r="D1312">
        <v>22</v>
      </c>
      <c r="E1312" t="s">
        <v>10384</v>
      </c>
      <c r="F1312">
        <v>270107</v>
      </c>
      <c r="G1312" t="s">
        <v>13522</v>
      </c>
      <c r="H1312">
        <v>270107001</v>
      </c>
      <c r="I1312" t="s">
        <v>13523</v>
      </c>
      <c r="J1312">
        <v>3</v>
      </c>
      <c r="K1312">
        <v>2012</v>
      </c>
    </row>
    <row r="1313" spans="1:11" x14ac:dyDescent="0.25">
      <c r="A1313" s="2" t="s">
        <v>13646</v>
      </c>
      <c r="B1313" s="1">
        <v>13</v>
      </c>
      <c r="C1313" t="s">
        <v>13651</v>
      </c>
      <c r="D1313">
        <v>22</v>
      </c>
      <c r="E1313" t="s">
        <v>13668</v>
      </c>
      <c r="F1313">
        <v>270107</v>
      </c>
      <c r="G1313" t="s">
        <v>13522</v>
      </c>
      <c r="H1313">
        <v>270107002</v>
      </c>
      <c r="I1313" t="s">
        <v>13526</v>
      </c>
      <c r="J1313">
        <v>0</v>
      </c>
      <c r="K1313">
        <v>2012</v>
      </c>
    </row>
    <row r="1314" spans="1:11" x14ac:dyDescent="0.25">
      <c r="A1314" s="2" t="s">
        <v>13646</v>
      </c>
      <c r="B1314" s="1">
        <v>13</v>
      </c>
      <c r="C1314" t="s">
        <v>13651</v>
      </c>
      <c r="D1314">
        <v>22</v>
      </c>
      <c r="E1314" t="s">
        <v>10384</v>
      </c>
      <c r="F1314">
        <v>270107</v>
      </c>
      <c r="G1314" t="s">
        <v>13522</v>
      </c>
      <c r="H1314">
        <v>270107002</v>
      </c>
      <c r="I1314" t="s">
        <v>13526</v>
      </c>
      <c r="J1314">
        <v>2</v>
      </c>
      <c r="K1314">
        <v>2012</v>
      </c>
    </row>
    <row r="1315" spans="1:11" x14ac:dyDescent="0.25">
      <c r="A1315" s="2" t="s">
        <v>13646</v>
      </c>
      <c r="B1315" s="1">
        <v>13</v>
      </c>
      <c r="C1315" t="s">
        <v>13651</v>
      </c>
      <c r="D1315">
        <v>22</v>
      </c>
      <c r="E1315" t="s">
        <v>13668</v>
      </c>
      <c r="F1315">
        <v>270107</v>
      </c>
      <c r="G1315" t="s">
        <v>13522</v>
      </c>
      <c r="H1315">
        <v>270107005</v>
      </c>
      <c r="I1315" t="s">
        <v>13637</v>
      </c>
      <c r="J1315">
        <v>1080</v>
      </c>
      <c r="K1315">
        <v>2012</v>
      </c>
    </row>
    <row r="1316" spans="1:11" x14ac:dyDescent="0.25">
      <c r="A1316" s="2" t="s">
        <v>13646</v>
      </c>
      <c r="B1316" s="1">
        <v>13</v>
      </c>
      <c r="C1316" t="s">
        <v>13651</v>
      </c>
      <c r="D1316">
        <v>22</v>
      </c>
      <c r="E1316" t="s">
        <v>10384</v>
      </c>
      <c r="F1316">
        <v>270107</v>
      </c>
      <c r="G1316" t="s">
        <v>13522</v>
      </c>
      <c r="H1316">
        <v>270107005</v>
      </c>
      <c r="I1316" t="s">
        <v>13637</v>
      </c>
      <c r="J1316">
        <v>1265</v>
      </c>
      <c r="K1316">
        <v>2012</v>
      </c>
    </row>
    <row r="1317" spans="1:11" x14ac:dyDescent="0.25">
      <c r="A1317" s="2" t="s">
        <v>13646</v>
      </c>
      <c r="B1317" s="1">
        <v>13</v>
      </c>
      <c r="C1317" t="s">
        <v>13652</v>
      </c>
      <c r="D1317">
        <v>23</v>
      </c>
      <c r="E1317" t="s">
        <v>13668</v>
      </c>
      <c r="F1317">
        <v>270107</v>
      </c>
      <c r="G1317" t="s">
        <v>13522</v>
      </c>
      <c r="H1317">
        <v>270107004</v>
      </c>
      <c r="I1317" t="s">
        <v>13636</v>
      </c>
      <c r="J1317">
        <v>2</v>
      </c>
      <c r="K1317">
        <v>2012</v>
      </c>
    </row>
    <row r="1318" spans="1:11" x14ac:dyDescent="0.25">
      <c r="A1318" s="2" t="s">
        <v>13646</v>
      </c>
      <c r="B1318" s="1">
        <v>13</v>
      </c>
      <c r="C1318" t="s">
        <v>13652</v>
      </c>
      <c r="D1318">
        <v>23</v>
      </c>
      <c r="E1318" t="s">
        <v>10384</v>
      </c>
      <c r="F1318">
        <v>270107</v>
      </c>
      <c r="G1318" t="s">
        <v>13522</v>
      </c>
      <c r="H1318">
        <v>270107004</v>
      </c>
      <c r="I1318" t="s">
        <v>13636</v>
      </c>
      <c r="J1318">
        <v>7</v>
      </c>
      <c r="K1318">
        <v>2012</v>
      </c>
    </row>
    <row r="1319" spans="1:11" x14ac:dyDescent="0.25">
      <c r="A1319" s="2" t="s">
        <v>13646</v>
      </c>
      <c r="B1319" s="1">
        <v>13</v>
      </c>
      <c r="C1319" t="s">
        <v>13652</v>
      </c>
      <c r="D1319">
        <v>23</v>
      </c>
      <c r="E1319" t="s">
        <v>13668</v>
      </c>
      <c r="F1319">
        <v>270107</v>
      </c>
      <c r="G1319" t="s">
        <v>13522</v>
      </c>
      <c r="H1319">
        <v>270107002</v>
      </c>
      <c r="I1319" t="s">
        <v>13526</v>
      </c>
      <c r="J1319">
        <v>0</v>
      </c>
      <c r="K1319">
        <v>2012</v>
      </c>
    </row>
    <row r="1320" spans="1:11" x14ac:dyDescent="0.25">
      <c r="A1320" s="2" t="s">
        <v>13646</v>
      </c>
      <c r="B1320" s="1">
        <v>13</v>
      </c>
      <c r="C1320" t="s">
        <v>13652</v>
      </c>
      <c r="D1320">
        <v>23</v>
      </c>
      <c r="E1320" t="s">
        <v>10384</v>
      </c>
      <c r="F1320">
        <v>270107</v>
      </c>
      <c r="G1320" t="s">
        <v>13522</v>
      </c>
      <c r="H1320">
        <v>270107002</v>
      </c>
      <c r="I1320" t="s">
        <v>13526</v>
      </c>
      <c r="J1320">
        <v>2</v>
      </c>
      <c r="K1320">
        <v>2012</v>
      </c>
    </row>
    <row r="1321" spans="1:11" x14ac:dyDescent="0.25">
      <c r="A1321" s="2" t="s">
        <v>13646</v>
      </c>
      <c r="B1321" s="1">
        <v>13</v>
      </c>
      <c r="C1321" t="s">
        <v>13652</v>
      </c>
      <c r="D1321">
        <v>23</v>
      </c>
      <c r="E1321" t="s">
        <v>13668</v>
      </c>
      <c r="F1321">
        <v>270107</v>
      </c>
      <c r="G1321" t="s">
        <v>13522</v>
      </c>
      <c r="H1321">
        <v>270107005</v>
      </c>
      <c r="I1321" t="s">
        <v>13637</v>
      </c>
      <c r="J1321">
        <v>1124</v>
      </c>
      <c r="K1321">
        <v>2012</v>
      </c>
    </row>
    <row r="1322" spans="1:11" x14ac:dyDescent="0.25">
      <c r="A1322" s="2" t="s">
        <v>13646</v>
      </c>
      <c r="B1322" s="1">
        <v>13</v>
      </c>
      <c r="C1322" t="s">
        <v>13652</v>
      </c>
      <c r="D1322">
        <v>23</v>
      </c>
      <c r="E1322" t="s">
        <v>10384</v>
      </c>
      <c r="F1322">
        <v>270107</v>
      </c>
      <c r="G1322" t="s">
        <v>13522</v>
      </c>
      <c r="H1322">
        <v>270107005</v>
      </c>
      <c r="I1322" t="s">
        <v>13637</v>
      </c>
      <c r="J1322">
        <v>917</v>
      </c>
      <c r="K1322">
        <v>2012</v>
      </c>
    </row>
    <row r="1323" spans="1:11" x14ac:dyDescent="0.25">
      <c r="A1323" s="2" t="s">
        <v>13672</v>
      </c>
      <c r="B1323" s="1">
        <v>11</v>
      </c>
      <c r="C1323" t="s">
        <v>13666</v>
      </c>
      <c r="D1323">
        <v>2</v>
      </c>
      <c r="E1323" t="s">
        <v>13668</v>
      </c>
      <c r="F1323">
        <v>270107</v>
      </c>
      <c r="G1323" t="s">
        <v>13522</v>
      </c>
      <c r="H1323">
        <v>270107004</v>
      </c>
      <c r="I1323" t="s">
        <v>13636</v>
      </c>
      <c r="J1323">
        <v>0</v>
      </c>
      <c r="K1323">
        <v>2013</v>
      </c>
    </row>
    <row r="1324" spans="1:11" x14ac:dyDescent="0.25">
      <c r="A1324" s="2" t="s">
        <v>13672</v>
      </c>
      <c r="B1324" s="1">
        <v>11</v>
      </c>
      <c r="C1324" t="s">
        <v>13666</v>
      </c>
      <c r="D1324">
        <v>2</v>
      </c>
      <c r="E1324" t="s">
        <v>10384</v>
      </c>
      <c r="F1324">
        <v>270107</v>
      </c>
      <c r="G1324" t="s">
        <v>13522</v>
      </c>
      <c r="H1324">
        <v>270107004</v>
      </c>
      <c r="I1324" t="s">
        <v>13636</v>
      </c>
      <c r="J1324">
        <v>1</v>
      </c>
      <c r="K1324">
        <v>2013</v>
      </c>
    </row>
    <row r="1325" spans="1:11" x14ac:dyDescent="0.25">
      <c r="A1325" s="2" t="s">
        <v>13672</v>
      </c>
      <c r="B1325" s="1">
        <v>11</v>
      </c>
      <c r="C1325" t="s">
        <v>13666</v>
      </c>
      <c r="D1325">
        <v>2</v>
      </c>
      <c r="E1325" t="s">
        <v>13668</v>
      </c>
      <c r="F1325">
        <v>270107</v>
      </c>
      <c r="G1325" t="s">
        <v>13522</v>
      </c>
      <c r="H1325">
        <v>270107005</v>
      </c>
      <c r="I1325" t="s">
        <v>13637</v>
      </c>
      <c r="J1325">
        <v>0</v>
      </c>
      <c r="K1325">
        <v>2013</v>
      </c>
    </row>
    <row r="1326" spans="1:11" x14ac:dyDescent="0.25">
      <c r="A1326" s="2" t="s">
        <v>13672</v>
      </c>
      <c r="B1326" s="1">
        <v>11</v>
      </c>
      <c r="C1326" t="s">
        <v>13666</v>
      </c>
      <c r="D1326">
        <v>2</v>
      </c>
      <c r="E1326" t="s">
        <v>10384</v>
      </c>
      <c r="F1326">
        <v>270107</v>
      </c>
      <c r="G1326" t="s">
        <v>13522</v>
      </c>
      <c r="H1326">
        <v>270107005</v>
      </c>
      <c r="I1326" t="s">
        <v>13637</v>
      </c>
      <c r="J1326">
        <v>7</v>
      </c>
      <c r="K1326">
        <v>2013</v>
      </c>
    </row>
    <row r="1327" spans="1:11" x14ac:dyDescent="0.25">
      <c r="A1327" s="2" t="s">
        <v>756</v>
      </c>
      <c r="B1327" s="1">
        <v>2</v>
      </c>
      <c r="C1327" t="s">
        <v>13640</v>
      </c>
      <c r="D1327">
        <v>3</v>
      </c>
      <c r="E1327" t="s">
        <v>13668</v>
      </c>
      <c r="F1327">
        <v>270107</v>
      </c>
      <c r="G1327" t="s">
        <v>13522</v>
      </c>
      <c r="H1327">
        <v>270107004</v>
      </c>
      <c r="I1327" t="s">
        <v>13636</v>
      </c>
      <c r="J1327">
        <v>0</v>
      </c>
      <c r="K1327">
        <v>2013</v>
      </c>
    </row>
    <row r="1328" spans="1:11" x14ac:dyDescent="0.25">
      <c r="A1328" s="2" t="s">
        <v>756</v>
      </c>
      <c r="B1328" s="1">
        <v>2</v>
      </c>
      <c r="C1328" t="s">
        <v>13640</v>
      </c>
      <c r="D1328">
        <v>3</v>
      </c>
      <c r="E1328" t="s">
        <v>10384</v>
      </c>
      <c r="F1328">
        <v>270107</v>
      </c>
      <c r="G1328" t="s">
        <v>13522</v>
      </c>
      <c r="H1328">
        <v>270107004</v>
      </c>
      <c r="I1328" t="s">
        <v>13636</v>
      </c>
      <c r="J1328">
        <v>3</v>
      </c>
      <c r="K1328">
        <v>2013</v>
      </c>
    </row>
    <row r="1329" spans="1:11" x14ac:dyDescent="0.25">
      <c r="A1329" s="2" t="s">
        <v>756</v>
      </c>
      <c r="B1329" s="1">
        <v>2</v>
      </c>
      <c r="C1329" t="s">
        <v>13640</v>
      </c>
      <c r="D1329">
        <v>3</v>
      </c>
      <c r="E1329" t="s">
        <v>13668</v>
      </c>
      <c r="F1329">
        <v>270107</v>
      </c>
      <c r="G1329" t="s">
        <v>13522</v>
      </c>
      <c r="H1329">
        <v>270107001</v>
      </c>
      <c r="I1329" t="s">
        <v>13523</v>
      </c>
      <c r="J1329">
        <v>0</v>
      </c>
      <c r="K1329">
        <v>2013</v>
      </c>
    </row>
    <row r="1330" spans="1:11" x14ac:dyDescent="0.25">
      <c r="A1330" s="2" t="s">
        <v>756</v>
      </c>
      <c r="B1330" s="1">
        <v>2</v>
      </c>
      <c r="C1330" t="s">
        <v>13640</v>
      </c>
      <c r="D1330">
        <v>3</v>
      </c>
      <c r="E1330" t="s">
        <v>10384</v>
      </c>
      <c r="F1330">
        <v>270107</v>
      </c>
      <c r="G1330" t="s">
        <v>13522</v>
      </c>
      <c r="H1330">
        <v>270107001</v>
      </c>
      <c r="I1330" t="s">
        <v>13523</v>
      </c>
      <c r="J1330">
        <v>0</v>
      </c>
      <c r="K1330">
        <v>2013</v>
      </c>
    </row>
    <row r="1331" spans="1:11" x14ac:dyDescent="0.25">
      <c r="A1331" s="2" t="s">
        <v>756</v>
      </c>
      <c r="B1331" s="1">
        <v>2</v>
      </c>
      <c r="C1331" t="s">
        <v>13640</v>
      </c>
      <c r="D1331">
        <v>3</v>
      </c>
      <c r="E1331" t="s">
        <v>13668</v>
      </c>
      <c r="F1331">
        <v>270107</v>
      </c>
      <c r="G1331" t="s">
        <v>13522</v>
      </c>
      <c r="H1331">
        <v>270107002</v>
      </c>
      <c r="I1331" t="s">
        <v>13526</v>
      </c>
      <c r="J1331">
        <v>0</v>
      </c>
      <c r="K1331">
        <v>2013</v>
      </c>
    </row>
    <row r="1332" spans="1:11" x14ac:dyDescent="0.25">
      <c r="A1332" s="2" t="s">
        <v>756</v>
      </c>
      <c r="B1332" s="1">
        <v>2</v>
      </c>
      <c r="C1332" t="s">
        <v>13640</v>
      </c>
      <c r="D1332">
        <v>3</v>
      </c>
      <c r="E1332" t="s">
        <v>10384</v>
      </c>
      <c r="F1332">
        <v>270107</v>
      </c>
      <c r="G1332" t="s">
        <v>13522</v>
      </c>
      <c r="H1332">
        <v>270107002</v>
      </c>
      <c r="I1332" t="s">
        <v>13526</v>
      </c>
      <c r="J1332">
        <v>0</v>
      </c>
      <c r="K1332">
        <v>2013</v>
      </c>
    </row>
    <row r="1333" spans="1:11" x14ac:dyDescent="0.25">
      <c r="A1333" s="2" t="s">
        <v>756</v>
      </c>
      <c r="B1333" s="1">
        <v>2</v>
      </c>
      <c r="C1333" t="s">
        <v>13640</v>
      </c>
      <c r="D1333">
        <v>3</v>
      </c>
      <c r="E1333" t="s">
        <v>13668</v>
      </c>
      <c r="F1333">
        <v>270107</v>
      </c>
      <c r="G1333" t="s">
        <v>13522</v>
      </c>
      <c r="H1333">
        <v>270107003</v>
      </c>
      <c r="I1333" t="s">
        <v>10392</v>
      </c>
      <c r="J1333">
        <v>0</v>
      </c>
      <c r="K1333">
        <v>2013</v>
      </c>
    </row>
    <row r="1334" spans="1:11" x14ac:dyDescent="0.25">
      <c r="A1334" s="2" t="s">
        <v>756</v>
      </c>
      <c r="B1334" s="1">
        <v>2</v>
      </c>
      <c r="C1334" t="s">
        <v>13640</v>
      </c>
      <c r="D1334">
        <v>3</v>
      </c>
      <c r="E1334" t="s">
        <v>10384</v>
      </c>
      <c r="F1334">
        <v>270107</v>
      </c>
      <c r="G1334" t="s">
        <v>13522</v>
      </c>
      <c r="H1334">
        <v>270107003</v>
      </c>
      <c r="I1334" t="s">
        <v>10392</v>
      </c>
      <c r="J1334">
        <v>0</v>
      </c>
      <c r="K1334">
        <v>2013</v>
      </c>
    </row>
    <row r="1335" spans="1:11" x14ac:dyDescent="0.25">
      <c r="A1335" s="2" t="s">
        <v>756</v>
      </c>
      <c r="B1335" s="1">
        <v>2</v>
      </c>
      <c r="C1335" t="s">
        <v>13640</v>
      </c>
      <c r="D1335">
        <v>3</v>
      </c>
      <c r="E1335" t="s">
        <v>13668</v>
      </c>
      <c r="F1335">
        <v>270107</v>
      </c>
      <c r="G1335" t="s">
        <v>13522</v>
      </c>
      <c r="H1335">
        <v>270107005</v>
      </c>
      <c r="I1335" t="s">
        <v>13637</v>
      </c>
      <c r="J1335">
        <v>905</v>
      </c>
      <c r="K1335">
        <v>2013</v>
      </c>
    </row>
    <row r="1336" spans="1:11" x14ac:dyDescent="0.25">
      <c r="A1336" s="2" t="s">
        <v>756</v>
      </c>
      <c r="B1336" s="1">
        <v>2</v>
      </c>
      <c r="C1336" t="s">
        <v>13640</v>
      </c>
      <c r="D1336">
        <v>3</v>
      </c>
      <c r="E1336" t="s">
        <v>10384</v>
      </c>
      <c r="F1336">
        <v>270107</v>
      </c>
      <c r="G1336" t="s">
        <v>13522</v>
      </c>
      <c r="H1336">
        <v>270107005</v>
      </c>
      <c r="I1336" t="s">
        <v>13637</v>
      </c>
      <c r="J1336">
        <v>780</v>
      </c>
      <c r="K1336">
        <v>2013</v>
      </c>
    </row>
    <row r="1337" spans="1:11" x14ac:dyDescent="0.25">
      <c r="A1337" s="2" t="s">
        <v>759</v>
      </c>
      <c r="B1337" s="1">
        <v>15</v>
      </c>
      <c r="C1337" t="s">
        <v>13634</v>
      </c>
      <c r="D1337">
        <v>7</v>
      </c>
      <c r="E1337" t="s">
        <v>13668</v>
      </c>
      <c r="F1337">
        <v>270107</v>
      </c>
      <c r="G1337" t="s">
        <v>13522</v>
      </c>
      <c r="H1337">
        <v>270107004</v>
      </c>
      <c r="I1337" t="s">
        <v>13636</v>
      </c>
      <c r="J1337">
        <v>0</v>
      </c>
      <c r="K1337">
        <v>2013</v>
      </c>
    </row>
    <row r="1338" spans="1:11" x14ac:dyDescent="0.25">
      <c r="A1338" s="2" t="s">
        <v>759</v>
      </c>
      <c r="B1338" s="1">
        <v>15</v>
      </c>
      <c r="C1338" t="s">
        <v>13634</v>
      </c>
      <c r="D1338">
        <v>7</v>
      </c>
      <c r="E1338" t="s">
        <v>10384</v>
      </c>
      <c r="F1338">
        <v>270107</v>
      </c>
      <c r="G1338" t="s">
        <v>13522</v>
      </c>
      <c r="H1338">
        <v>270107004</v>
      </c>
      <c r="I1338" t="s">
        <v>13636</v>
      </c>
      <c r="J1338">
        <v>51</v>
      </c>
      <c r="K1338">
        <v>2013</v>
      </c>
    </row>
    <row r="1339" spans="1:11" x14ac:dyDescent="0.25">
      <c r="A1339" s="2" t="s">
        <v>759</v>
      </c>
      <c r="B1339" s="1">
        <v>15</v>
      </c>
      <c r="C1339" t="s">
        <v>13634</v>
      </c>
      <c r="D1339">
        <v>7</v>
      </c>
      <c r="E1339" t="s">
        <v>13668</v>
      </c>
      <c r="F1339">
        <v>270107</v>
      </c>
      <c r="G1339" t="s">
        <v>13522</v>
      </c>
      <c r="H1339">
        <v>270107001</v>
      </c>
      <c r="I1339" t="s">
        <v>13523</v>
      </c>
      <c r="J1339">
        <v>0</v>
      </c>
      <c r="K1339">
        <v>2013</v>
      </c>
    </row>
    <row r="1340" spans="1:11" x14ac:dyDescent="0.25">
      <c r="A1340" s="2" t="s">
        <v>759</v>
      </c>
      <c r="B1340" s="1">
        <v>15</v>
      </c>
      <c r="C1340" t="s">
        <v>13634</v>
      </c>
      <c r="D1340">
        <v>7</v>
      </c>
      <c r="E1340" t="s">
        <v>10384</v>
      </c>
      <c r="F1340">
        <v>270107</v>
      </c>
      <c r="G1340" t="s">
        <v>13522</v>
      </c>
      <c r="H1340">
        <v>270107001</v>
      </c>
      <c r="I1340" t="s">
        <v>13523</v>
      </c>
      <c r="J1340">
        <v>15</v>
      </c>
      <c r="K1340">
        <v>2013</v>
      </c>
    </row>
    <row r="1341" spans="1:11" x14ac:dyDescent="0.25">
      <c r="A1341" s="2" t="s">
        <v>759</v>
      </c>
      <c r="B1341" s="1">
        <v>15</v>
      </c>
      <c r="C1341" t="s">
        <v>13634</v>
      </c>
      <c r="D1341">
        <v>7</v>
      </c>
      <c r="E1341" t="s">
        <v>13668</v>
      </c>
      <c r="F1341">
        <v>270107</v>
      </c>
      <c r="G1341" t="s">
        <v>13522</v>
      </c>
      <c r="H1341">
        <v>270107002</v>
      </c>
      <c r="I1341" t="s">
        <v>13526</v>
      </c>
      <c r="J1341">
        <v>0</v>
      </c>
      <c r="K1341">
        <v>2013</v>
      </c>
    </row>
    <row r="1342" spans="1:11" x14ac:dyDescent="0.25">
      <c r="A1342" s="2" t="s">
        <v>759</v>
      </c>
      <c r="B1342" s="1">
        <v>15</v>
      </c>
      <c r="C1342" t="s">
        <v>13634</v>
      </c>
      <c r="D1342">
        <v>7</v>
      </c>
      <c r="E1342" t="s">
        <v>10384</v>
      </c>
      <c r="F1342">
        <v>270107</v>
      </c>
      <c r="G1342" t="s">
        <v>13522</v>
      </c>
      <c r="H1342">
        <v>270107002</v>
      </c>
      <c r="I1342" t="s">
        <v>13526</v>
      </c>
      <c r="J1342">
        <v>11</v>
      </c>
      <c r="K1342">
        <v>2013</v>
      </c>
    </row>
    <row r="1343" spans="1:11" x14ac:dyDescent="0.25">
      <c r="A1343" s="2" t="s">
        <v>759</v>
      </c>
      <c r="B1343" s="1">
        <v>15</v>
      </c>
      <c r="C1343" t="s">
        <v>13634</v>
      </c>
      <c r="D1343">
        <v>7</v>
      </c>
      <c r="E1343" t="s">
        <v>13668</v>
      </c>
      <c r="F1343">
        <v>270107</v>
      </c>
      <c r="G1343" t="s">
        <v>13522</v>
      </c>
      <c r="H1343">
        <v>270107005</v>
      </c>
      <c r="I1343" t="s">
        <v>13637</v>
      </c>
      <c r="J1343">
        <v>0</v>
      </c>
      <c r="K1343">
        <v>2013</v>
      </c>
    </row>
    <row r="1344" spans="1:11" x14ac:dyDescent="0.25">
      <c r="A1344" s="2" t="s">
        <v>759</v>
      </c>
      <c r="B1344" s="1">
        <v>15</v>
      </c>
      <c r="C1344" t="s">
        <v>13634</v>
      </c>
      <c r="D1344">
        <v>7</v>
      </c>
      <c r="E1344" t="s">
        <v>10384</v>
      </c>
      <c r="F1344">
        <v>270107</v>
      </c>
      <c r="G1344" t="s">
        <v>13522</v>
      </c>
      <c r="H1344">
        <v>270107005</v>
      </c>
      <c r="I1344" t="s">
        <v>13637</v>
      </c>
      <c r="J1344">
        <v>5</v>
      </c>
      <c r="K1344">
        <v>2013</v>
      </c>
    </row>
    <row r="1345" spans="1:11" x14ac:dyDescent="0.25">
      <c r="A1345" s="2" t="s">
        <v>765</v>
      </c>
      <c r="B1345" s="1">
        <v>3</v>
      </c>
      <c r="C1345" t="s">
        <v>13641</v>
      </c>
      <c r="D1345">
        <v>8</v>
      </c>
      <c r="E1345" t="s">
        <v>13668</v>
      </c>
      <c r="F1345">
        <v>270107</v>
      </c>
      <c r="G1345" t="s">
        <v>13522</v>
      </c>
      <c r="H1345">
        <v>270107001</v>
      </c>
      <c r="I1345" t="s">
        <v>13523</v>
      </c>
      <c r="J1345">
        <v>0</v>
      </c>
      <c r="K1345">
        <v>2013</v>
      </c>
    </row>
    <row r="1346" spans="1:11" x14ac:dyDescent="0.25">
      <c r="A1346" s="2" t="s">
        <v>765</v>
      </c>
      <c r="B1346" s="1">
        <v>3</v>
      </c>
      <c r="C1346" t="s">
        <v>13641</v>
      </c>
      <c r="D1346">
        <v>8</v>
      </c>
      <c r="E1346" t="s">
        <v>10384</v>
      </c>
      <c r="F1346">
        <v>270107</v>
      </c>
      <c r="G1346" t="s">
        <v>13522</v>
      </c>
      <c r="H1346">
        <v>270107001</v>
      </c>
      <c r="I1346" t="s">
        <v>13523</v>
      </c>
      <c r="J1346">
        <v>2</v>
      </c>
      <c r="K1346">
        <v>2013</v>
      </c>
    </row>
    <row r="1347" spans="1:11" x14ac:dyDescent="0.25">
      <c r="A1347" s="2" t="s">
        <v>765</v>
      </c>
      <c r="B1347" s="1">
        <v>3</v>
      </c>
      <c r="C1347" t="s">
        <v>13641</v>
      </c>
      <c r="D1347">
        <v>8</v>
      </c>
      <c r="E1347" t="s">
        <v>13668</v>
      </c>
      <c r="F1347">
        <v>270107</v>
      </c>
      <c r="G1347" t="s">
        <v>13522</v>
      </c>
      <c r="H1347">
        <v>270107002</v>
      </c>
      <c r="I1347" t="s">
        <v>13526</v>
      </c>
      <c r="J1347">
        <v>0</v>
      </c>
      <c r="K1347">
        <v>2013</v>
      </c>
    </row>
    <row r="1348" spans="1:11" x14ac:dyDescent="0.25">
      <c r="A1348" s="2" t="s">
        <v>765</v>
      </c>
      <c r="B1348" s="1">
        <v>3</v>
      </c>
      <c r="C1348" t="s">
        <v>13641</v>
      </c>
      <c r="D1348">
        <v>8</v>
      </c>
      <c r="E1348" t="s">
        <v>10384</v>
      </c>
      <c r="F1348">
        <v>270107</v>
      </c>
      <c r="G1348" t="s">
        <v>13522</v>
      </c>
      <c r="H1348">
        <v>270107002</v>
      </c>
      <c r="I1348" t="s">
        <v>13526</v>
      </c>
      <c r="J1348">
        <v>5</v>
      </c>
      <c r="K1348">
        <v>2013</v>
      </c>
    </row>
    <row r="1349" spans="1:11" x14ac:dyDescent="0.25">
      <c r="A1349" s="2" t="s">
        <v>765</v>
      </c>
      <c r="B1349" s="1">
        <v>3</v>
      </c>
      <c r="C1349" t="s">
        <v>13641</v>
      </c>
      <c r="D1349">
        <v>8</v>
      </c>
      <c r="E1349" t="s">
        <v>13668</v>
      </c>
      <c r="F1349">
        <v>270107</v>
      </c>
      <c r="G1349" t="s">
        <v>13522</v>
      </c>
      <c r="H1349">
        <v>270107003</v>
      </c>
      <c r="I1349" t="s">
        <v>10392</v>
      </c>
      <c r="J1349">
        <v>1</v>
      </c>
      <c r="K1349">
        <v>2013</v>
      </c>
    </row>
    <row r="1350" spans="1:11" x14ac:dyDescent="0.25">
      <c r="A1350" s="2" t="s">
        <v>765</v>
      </c>
      <c r="B1350" s="1">
        <v>3</v>
      </c>
      <c r="C1350" t="s">
        <v>13641</v>
      </c>
      <c r="D1350">
        <v>8</v>
      </c>
      <c r="E1350" t="s">
        <v>10384</v>
      </c>
      <c r="F1350">
        <v>270107</v>
      </c>
      <c r="G1350" t="s">
        <v>13522</v>
      </c>
      <c r="H1350">
        <v>270107003</v>
      </c>
      <c r="I1350" t="s">
        <v>10392</v>
      </c>
      <c r="J1350">
        <v>0</v>
      </c>
      <c r="K1350">
        <v>2013</v>
      </c>
    </row>
    <row r="1351" spans="1:11" x14ac:dyDescent="0.25">
      <c r="A1351" s="2" t="s">
        <v>765</v>
      </c>
      <c r="B1351" s="1">
        <v>3</v>
      </c>
      <c r="C1351" t="s">
        <v>13641</v>
      </c>
      <c r="D1351">
        <v>8</v>
      </c>
      <c r="E1351" t="s">
        <v>13668</v>
      </c>
      <c r="F1351">
        <v>270107</v>
      </c>
      <c r="G1351" t="s">
        <v>13522</v>
      </c>
      <c r="H1351">
        <v>270107005</v>
      </c>
      <c r="I1351" t="s">
        <v>13637</v>
      </c>
      <c r="J1351">
        <v>272</v>
      </c>
      <c r="K1351">
        <v>2013</v>
      </c>
    </row>
    <row r="1352" spans="1:11" x14ac:dyDescent="0.25">
      <c r="A1352" s="2" t="s">
        <v>765</v>
      </c>
      <c r="B1352" s="1">
        <v>3</v>
      </c>
      <c r="C1352" t="s">
        <v>13641</v>
      </c>
      <c r="D1352">
        <v>8</v>
      </c>
      <c r="E1352" t="s">
        <v>10384</v>
      </c>
      <c r="F1352">
        <v>270107</v>
      </c>
      <c r="G1352" t="s">
        <v>13522</v>
      </c>
      <c r="H1352">
        <v>270107005</v>
      </c>
      <c r="I1352" t="s">
        <v>13637</v>
      </c>
      <c r="J1352">
        <v>482</v>
      </c>
      <c r="K1352">
        <v>2013</v>
      </c>
    </row>
    <row r="1353" spans="1:11" x14ac:dyDescent="0.25">
      <c r="A1353" s="2" t="s">
        <v>771</v>
      </c>
      <c r="B1353" s="1">
        <v>4</v>
      </c>
      <c r="C1353" t="s">
        <v>13642</v>
      </c>
      <c r="D1353">
        <v>12</v>
      </c>
      <c r="E1353" t="s">
        <v>13668</v>
      </c>
      <c r="F1353">
        <v>270107</v>
      </c>
      <c r="G1353" t="s">
        <v>13522</v>
      </c>
      <c r="H1353">
        <v>270107004</v>
      </c>
      <c r="I1353" t="s">
        <v>13636</v>
      </c>
      <c r="J1353">
        <v>6</v>
      </c>
      <c r="K1353">
        <v>2013</v>
      </c>
    </row>
    <row r="1354" spans="1:11" x14ac:dyDescent="0.25">
      <c r="A1354" s="2" t="s">
        <v>771</v>
      </c>
      <c r="B1354" s="1">
        <v>4</v>
      </c>
      <c r="C1354" t="s">
        <v>13642</v>
      </c>
      <c r="D1354">
        <v>12</v>
      </c>
      <c r="E1354" t="s">
        <v>10384</v>
      </c>
      <c r="F1354">
        <v>270107</v>
      </c>
      <c r="G1354" t="s">
        <v>13522</v>
      </c>
      <c r="H1354">
        <v>270107004</v>
      </c>
      <c r="I1354" t="s">
        <v>13636</v>
      </c>
      <c r="J1354">
        <v>18</v>
      </c>
      <c r="K1354">
        <v>2013</v>
      </c>
    </row>
    <row r="1355" spans="1:11" x14ac:dyDescent="0.25">
      <c r="A1355" s="2" t="s">
        <v>771</v>
      </c>
      <c r="B1355" s="1">
        <v>4</v>
      </c>
      <c r="C1355" t="s">
        <v>13642</v>
      </c>
      <c r="D1355">
        <v>12</v>
      </c>
      <c r="E1355" t="s">
        <v>13668</v>
      </c>
      <c r="F1355">
        <v>270107</v>
      </c>
      <c r="G1355" t="s">
        <v>13522</v>
      </c>
      <c r="H1355">
        <v>270107001</v>
      </c>
      <c r="I1355" t="s">
        <v>13523</v>
      </c>
      <c r="J1355">
        <v>0</v>
      </c>
      <c r="K1355">
        <v>2013</v>
      </c>
    </row>
    <row r="1356" spans="1:11" x14ac:dyDescent="0.25">
      <c r="A1356" s="2" t="s">
        <v>771</v>
      </c>
      <c r="B1356" s="1">
        <v>4</v>
      </c>
      <c r="C1356" t="s">
        <v>13642</v>
      </c>
      <c r="D1356">
        <v>12</v>
      </c>
      <c r="E1356" t="s">
        <v>10384</v>
      </c>
      <c r="F1356">
        <v>270107</v>
      </c>
      <c r="G1356" t="s">
        <v>13522</v>
      </c>
      <c r="H1356">
        <v>270107001</v>
      </c>
      <c r="I1356" t="s">
        <v>13523</v>
      </c>
      <c r="J1356">
        <v>28</v>
      </c>
      <c r="K1356">
        <v>2013</v>
      </c>
    </row>
    <row r="1357" spans="1:11" x14ac:dyDescent="0.25">
      <c r="A1357" s="2" t="s">
        <v>771</v>
      </c>
      <c r="B1357" s="1">
        <v>4</v>
      </c>
      <c r="C1357" t="s">
        <v>13642</v>
      </c>
      <c r="D1357">
        <v>12</v>
      </c>
      <c r="E1357" t="s">
        <v>13668</v>
      </c>
      <c r="F1357">
        <v>270107</v>
      </c>
      <c r="G1357" t="s">
        <v>13522</v>
      </c>
      <c r="H1357">
        <v>270107002</v>
      </c>
      <c r="I1357" t="s">
        <v>13526</v>
      </c>
      <c r="J1357">
        <v>2</v>
      </c>
      <c r="K1357">
        <v>2013</v>
      </c>
    </row>
    <row r="1358" spans="1:11" x14ac:dyDescent="0.25">
      <c r="A1358" s="2" t="s">
        <v>771</v>
      </c>
      <c r="B1358" s="1">
        <v>4</v>
      </c>
      <c r="C1358" t="s">
        <v>13642</v>
      </c>
      <c r="D1358">
        <v>12</v>
      </c>
      <c r="E1358" t="s">
        <v>10384</v>
      </c>
      <c r="F1358">
        <v>270107</v>
      </c>
      <c r="G1358" t="s">
        <v>13522</v>
      </c>
      <c r="H1358">
        <v>270107002</v>
      </c>
      <c r="I1358" t="s">
        <v>13526</v>
      </c>
      <c r="J1358">
        <v>16</v>
      </c>
      <c r="K1358">
        <v>2013</v>
      </c>
    </row>
    <row r="1359" spans="1:11" x14ac:dyDescent="0.25">
      <c r="A1359" s="2" t="s">
        <v>771</v>
      </c>
      <c r="B1359" s="1">
        <v>4</v>
      </c>
      <c r="C1359" t="s">
        <v>13642</v>
      </c>
      <c r="D1359">
        <v>12</v>
      </c>
      <c r="E1359" t="s">
        <v>13668</v>
      </c>
      <c r="F1359">
        <v>270107</v>
      </c>
      <c r="G1359" t="s">
        <v>13522</v>
      </c>
      <c r="H1359">
        <v>270107003</v>
      </c>
      <c r="I1359" t="s">
        <v>10392</v>
      </c>
      <c r="J1359">
        <v>0</v>
      </c>
      <c r="K1359">
        <v>2013</v>
      </c>
    </row>
    <row r="1360" spans="1:11" x14ac:dyDescent="0.25">
      <c r="A1360" s="2" t="s">
        <v>771</v>
      </c>
      <c r="B1360" s="1">
        <v>4</v>
      </c>
      <c r="C1360" t="s">
        <v>13642</v>
      </c>
      <c r="D1360">
        <v>12</v>
      </c>
      <c r="E1360" t="s">
        <v>10384</v>
      </c>
      <c r="F1360">
        <v>270107</v>
      </c>
      <c r="G1360" t="s">
        <v>13522</v>
      </c>
      <c r="H1360">
        <v>270107003</v>
      </c>
      <c r="I1360" t="s">
        <v>10392</v>
      </c>
      <c r="J1360">
        <v>3</v>
      </c>
      <c r="K1360">
        <v>2013</v>
      </c>
    </row>
    <row r="1361" spans="1:11" x14ac:dyDescent="0.25">
      <c r="A1361" s="2" t="s">
        <v>771</v>
      </c>
      <c r="B1361" s="1">
        <v>4</v>
      </c>
      <c r="C1361" t="s">
        <v>13642</v>
      </c>
      <c r="D1361">
        <v>12</v>
      </c>
      <c r="E1361" t="s">
        <v>13668</v>
      </c>
      <c r="F1361">
        <v>270107</v>
      </c>
      <c r="G1361" t="s">
        <v>13522</v>
      </c>
      <c r="H1361">
        <v>270107005</v>
      </c>
      <c r="I1361" t="s">
        <v>13637</v>
      </c>
      <c r="J1361">
        <v>180</v>
      </c>
      <c r="K1361">
        <v>2013</v>
      </c>
    </row>
    <row r="1362" spans="1:11" x14ac:dyDescent="0.25">
      <c r="A1362" s="2" t="s">
        <v>771</v>
      </c>
      <c r="B1362" s="1">
        <v>4</v>
      </c>
      <c r="C1362" t="s">
        <v>13642</v>
      </c>
      <c r="D1362">
        <v>12</v>
      </c>
      <c r="E1362" t="s">
        <v>10384</v>
      </c>
      <c r="F1362">
        <v>270107</v>
      </c>
      <c r="G1362" t="s">
        <v>13522</v>
      </c>
      <c r="H1362">
        <v>270107005</v>
      </c>
      <c r="I1362" t="s">
        <v>13637</v>
      </c>
      <c r="J1362">
        <v>341</v>
      </c>
      <c r="K1362">
        <v>2013</v>
      </c>
    </row>
    <row r="1363" spans="1:11" x14ac:dyDescent="0.25">
      <c r="A1363" s="2" t="s">
        <v>10677</v>
      </c>
      <c r="B1363" s="1">
        <v>9</v>
      </c>
      <c r="C1363" t="s">
        <v>13660</v>
      </c>
      <c r="D1363">
        <v>4</v>
      </c>
      <c r="E1363" t="s">
        <v>13668</v>
      </c>
      <c r="F1363">
        <v>270107</v>
      </c>
      <c r="G1363" t="s">
        <v>13522</v>
      </c>
      <c r="H1363">
        <v>270107004</v>
      </c>
      <c r="I1363" t="s">
        <v>13636</v>
      </c>
      <c r="J1363">
        <v>2</v>
      </c>
      <c r="K1363">
        <v>2013</v>
      </c>
    </row>
    <row r="1364" spans="1:11" x14ac:dyDescent="0.25">
      <c r="A1364" s="2" t="s">
        <v>10677</v>
      </c>
      <c r="B1364" s="1">
        <v>9</v>
      </c>
      <c r="C1364" t="s">
        <v>13660</v>
      </c>
      <c r="D1364">
        <v>4</v>
      </c>
      <c r="E1364" t="s">
        <v>10384</v>
      </c>
      <c r="F1364">
        <v>270107</v>
      </c>
      <c r="G1364" t="s">
        <v>13522</v>
      </c>
      <c r="H1364">
        <v>270107004</v>
      </c>
      <c r="I1364" t="s">
        <v>13636</v>
      </c>
      <c r="J1364">
        <v>12</v>
      </c>
      <c r="K1364">
        <v>2013</v>
      </c>
    </row>
    <row r="1365" spans="1:11" x14ac:dyDescent="0.25">
      <c r="A1365" s="2" t="s">
        <v>10677</v>
      </c>
      <c r="B1365" s="1">
        <v>9</v>
      </c>
      <c r="C1365" t="s">
        <v>13660</v>
      </c>
      <c r="D1365">
        <v>4</v>
      </c>
      <c r="E1365" t="s">
        <v>13668</v>
      </c>
      <c r="F1365">
        <v>270107</v>
      </c>
      <c r="G1365" t="s">
        <v>13522</v>
      </c>
      <c r="H1365">
        <v>270107001</v>
      </c>
      <c r="I1365" t="s">
        <v>13523</v>
      </c>
      <c r="J1365">
        <v>0</v>
      </c>
      <c r="K1365">
        <v>2013</v>
      </c>
    </row>
    <row r="1366" spans="1:11" x14ac:dyDescent="0.25">
      <c r="A1366" s="2" t="s">
        <v>10677</v>
      </c>
      <c r="B1366" s="1">
        <v>9</v>
      </c>
      <c r="C1366" t="s">
        <v>13660</v>
      </c>
      <c r="D1366">
        <v>4</v>
      </c>
      <c r="E1366" t="s">
        <v>10384</v>
      </c>
      <c r="F1366">
        <v>270107</v>
      </c>
      <c r="G1366" t="s">
        <v>13522</v>
      </c>
      <c r="H1366">
        <v>270107001</v>
      </c>
      <c r="I1366" t="s">
        <v>13523</v>
      </c>
      <c r="J1366">
        <v>9</v>
      </c>
      <c r="K1366">
        <v>2013</v>
      </c>
    </row>
    <row r="1367" spans="1:11" x14ac:dyDescent="0.25">
      <c r="A1367" s="2" t="s">
        <v>10677</v>
      </c>
      <c r="B1367" s="1">
        <v>9</v>
      </c>
      <c r="C1367" t="s">
        <v>13660</v>
      </c>
      <c r="D1367">
        <v>4</v>
      </c>
      <c r="E1367" t="s">
        <v>13668</v>
      </c>
      <c r="F1367">
        <v>270107</v>
      </c>
      <c r="G1367" t="s">
        <v>13522</v>
      </c>
      <c r="H1367">
        <v>270107002</v>
      </c>
      <c r="I1367" t="s">
        <v>13526</v>
      </c>
      <c r="J1367">
        <v>1</v>
      </c>
      <c r="K1367">
        <v>2013</v>
      </c>
    </row>
    <row r="1368" spans="1:11" x14ac:dyDescent="0.25">
      <c r="A1368" s="2" t="s">
        <v>10677</v>
      </c>
      <c r="B1368" s="1">
        <v>9</v>
      </c>
      <c r="C1368" t="s">
        <v>13660</v>
      </c>
      <c r="D1368">
        <v>4</v>
      </c>
      <c r="E1368" t="s">
        <v>10384</v>
      </c>
      <c r="F1368">
        <v>270107</v>
      </c>
      <c r="G1368" t="s">
        <v>13522</v>
      </c>
      <c r="H1368">
        <v>270107002</v>
      </c>
      <c r="I1368" t="s">
        <v>13526</v>
      </c>
      <c r="J1368">
        <v>2</v>
      </c>
      <c r="K1368">
        <v>2013</v>
      </c>
    </row>
    <row r="1369" spans="1:11" x14ac:dyDescent="0.25">
      <c r="A1369" s="2" t="s">
        <v>10677</v>
      </c>
      <c r="B1369" s="1">
        <v>9</v>
      </c>
      <c r="C1369" t="s">
        <v>13660</v>
      </c>
      <c r="D1369">
        <v>4</v>
      </c>
      <c r="E1369" t="s">
        <v>13668</v>
      </c>
      <c r="F1369">
        <v>270107</v>
      </c>
      <c r="G1369" t="s">
        <v>13522</v>
      </c>
      <c r="H1369">
        <v>270107005</v>
      </c>
      <c r="I1369" t="s">
        <v>13637</v>
      </c>
      <c r="J1369">
        <v>72</v>
      </c>
      <c r="K1369">
        <v>2013</v>
      </c>
    </row>
    <row r="1370" spans="1:11" x14ac:dyDescent="0.25">
      <c r="A1370" s="2" t="s">
        <v>10677</v>
      </c>
      <c r="B1370" s="1">
        <v>9</v>
      </c>
      <c r="C1370" t="s">
        <v>13660</v>
      </c>
      <c r="D1370">
        <v>4</v>
      </c>
      <c r="E1370" t="s">
        <v>10384</v>
      </c>
      <c r="F1370">
        <v>270107</v>
      </c>
      <c r="G1370" t="s">
        <v>13522</v>
      </c>
      <c r="H1370">
        <v>270107005</v>
      </c>
      <c r="I1370" t="s">
        <v>13637</v>
      </c>
      <c r="J1370">
        <v>158</v>
      </c>
      <c r="K1370">
        <v>2013</v>
      </c>
    </row>
    <row r="1371" spans="1:11" x14ac:dyDescent="0.25">
      <c r="A1371" s="2" t="s">
        <v>10677</v>
      </c>
      <c r="B1371" s="1">
        <v>9</v>
      </c>
      <c r="C1371" t="s">
        <v>13661</v>
      </c>
      <c r="D1371">
        <v>5</v>
      </c>
      <c r="E1371" t="s">
        <v>13668</v>
      </c>
      <c r="F1371">
        <v>270107</v>
      </c>
      <c r="G1371" t="s">
        <v>13522</v>
      </c>
      <c r="H1371">
        <v>270107004</v>
      </c>
      <c r="I1371" t="s">
        <v>13636</v>
      </c>
      <c r="J1371">
        <v>1</v>
      </c>
      <c r="K1371">
        <v>2013</v>
      </c>
    </row>
    <row r="1372" spans="1:11" x14ac:dyDescent="0.25">
      <c r="A1372" s="2" t="s">
        <v>10677</v>
      </c>
      <c r="B1372" s="1">
        <v>9</v>
      </c>
      <c r="C1372" t="s">
        <v>13661</v>
      </c>
      <c r="D1372">
        <v>5</v>
      </c>
      <c r="E1372" t="s">
        <v>10384</v>
      </c>
      <c r="F1372">
        <v>270107</v>
      </c>
      <c r="G1372" t="s">
        <v>13522</v>
      </c>
      <c r="H1372">
        <v>270107004</v>
      </c>
      <c r="I1372" t="s">
        <v>13636</v>
      </c>
      <c r="J1372">
        <v>31</v>
      </c>
      <c r="K1372">
        <v>2013</v>
      </c>
    </row>
    <row r="1373" spans="1:11" x14ac:dyDescent="0.25">
      <c r="A1373" s="2" t="s">
        <v>10677</v>
      </c>
      <c r="B1373" s="1">
        <v>9</v>
      </c>
      <c r="C1373" t="s">
        <v>13661</v>
      </c>
      <c r="D1373">
        <v>5</v>
      </c>
      <c r="E1373" t="s">
        <v>13668</v>
      </c>
      <c r="F1373">
        <v>270107</v>
      </c>
      <c r="G1373" t="s">
        <v>13522</v>
      </c>
      <c r="H1373">
        <v>270107001</v>
      </c>
      <c r="I1373" t="s">
        <v>13523</v>
      </c>
      <c r="J1373">
        <v>0</v>
      </c>
      <c r="K1373">
        <v>2013</v>
      </c>
    </row>
    <row r="1374" spans="1:11" x14ac:dyDescent="0.25">
      <c r="A1374" s="2" t="s">
        <v>10677</v>
      </c>
      <c r="B1374" s="1">
        <v>9</v>
      </c>
      <c r="C1374" t="s">
        <v>13661</v>
      </c>
      <c r="D1374">
        <v>5</v>
      </c>
      <c r="E1374" t="s">
        <v>10384</v>
      </c>
      <c r="F1374">
        <v>270107</v>
      </c>
      <c r="G1374" t="s">
        <v>13522</v>
      </c>
      <c r="H1374">
        <v>270107001</v>
      </c>
      <c r="I1374" t="s">
        <v>13523</v>
      </c>
      <c r="J1374">
        <v>27</v>
      </c>
      <c r="K1374">
        <v>2013</v>
      </c>
    </row>
    <row r="1375" spans="1:11" x14ac:dyDescent="0.25">
      <c r="A1375" s="2" t="s">
        <v>10677</v>
      </c>
      <c r="B1375" s="1">
        <v>9</v>
      </c>
      <c r="C1375" t="s">
        <v>13661</v>
      </c>
      <c r="D1375">
        <v>5</v>
      </c>
      <c r="E1375" t="s">
        <v>13668</v>
      </c>
      <c r="F1375">
        <v>270107</v>
      </c>
      <c r="G1375" t="s">
        <v>13522</v>
      </c>
      <c r="H1375">
        <v>270107002</v>
      </c>
      <c r="I1375" t="s">
        <v>13526</v>
      </c>
      <c r="J1375">
        <v>0</v>
      </c>
      <c r="K1375">
        <v>2013</v>
      </c>
    </row>
    <row r="1376" spans="1:11" x14ac:dyDescent="0.25">
      <c r="A1376" s="2" t="s">
        <v>10677</v>
      </c>
      <c r="B1376" s="1">
        <v>9</v>
      </c>
      <c r="C1376" t="s">
        <v>13661</v>
      </c>
      <c r="D1376">
        <v>5</v>
      </c>
      <c r="E1376" t="s">
        <v>10384</v>
      </c>
      <c r="F1376">
        <v>270107</v>
      </c>
      <c r="G1376" t="s">
        <v>13522</v>
      </c>
      <c r="H1376">
        <v>270107002</v>
      </c>
      <c r="I1376" t="s">
        <v>13526</v>
      </c>
      <c r="J1376">
        <v>40</v>
      </c>
      <c r="K1376">
        <v>2013</v>
      </c>
    </row>
    <row r="1377" spans="1:11" x14ac:dyDescent="0.25">
      <c r="A1377" s="2" t="s">
        <v>10677</v>
      </c>
      <c r="B1377" s="1">
        <v>9</v>
      </c>
      <c r="C1377" t="s">
        <v>13661</v>
      </c>
      <c r="D1377">
        <v>5</v>
      </c>
      <c r="E1377" t="s">
        <v>13668</v>
      </c>
      <c r="F1377">
        <v>270107</v>
      </c>
      <c r="G1377" t="s">
        <v>13522</v>
      </c>
      <c r="H1377">
        <v>270107003</v>
      </c>
      <c r="I1377" t="s">
        <v>10392</v>
      </c>
      <c r="J1377">
        <v>0</v>
      </c>
      <c r="K1377">
        <v>2013</v>
      </c>
    </row>
    <row r="1378" spans="1:11" x14ac:dyDescent="0.25">
      <c r="A1378" s="2" t="s">
        <v>10677</v>
      </c>
      <c r="B1378" s="1">
        <v>9</v>
      </c>
      <c r="C1378" t="s">
        <v>13661</v>
      </c>
      <c r="D1378">
        <v>5</v>
      </c>
      <c r="E1378" t="s">
        <v>10384</v>
      </c>
      <c r="F1378">
        <v>270107</v>
      </c>
      <c r="G1378" t="s">
        <v>13522</v>
      </c>
      <c r="H1378">
        <v>270107003</v>
      </c>
      <c r="I1378" t="s">
        <v>10392</v>
      </c>
      <c r="J1378">
        <v>3</v>
      </c>
      <c r="K1378">
        <v>2013</v>
      </c>
    </row>
    <row r="1379" spans="1:11" x14ac:dyDescent="0.25">
      <c r="A1379" s="2" t="s">
        <v>10677</v>
      </c>
      <c r="B1379" s="1">
        <v>9</v>
      </c>
      <c r="C1379" t="s">
        <v>13661</v>
      </c>
      <c r="D1379">
        <v>5</v>
      </c>
      <c r="E1379" t="s">
        <v>13668</v>
      </c>
      <c r="F1379">
        <v>270107</v>
      </c>
      <c r="G1379" t="s">
        <v>13522</v>
      </c>
      <c r="H1379">
        <v>270107005</v>
      </c>
      <c r="I1379" t="s">
        <v>13637</v>
      </c>
      <c r="J1379">
        <v>169</v>
      </c>
      <c r="K1379">
        <v>2013</v>
      </c>
    </row>
    <row r="1380" spans="1:11" x14ac:dyDescent="0.25">
      <c r="A1380" s="2" t="s">
        <v>10677</v>
      </c>
      <c r="B1380" s="1">
        <v>9</v>
      </c>
      <c r="C1380" t="s">
        <v>13661</v>
      </c>
      <c r="D1380">
        <v>5</v>
      </c>
      <c r="E1380" t="s">
        <v>10384</v>
      </c>
      <c r="F1380">
        <v>270107</v>
      </c>
      <c r="G1380" t="s">
        <v>13522</v>
      </c>
      <c r="H1380">
        <v>270107005</v>
      </c>
      <c r="I1380" t="s">
        <v>13637</v>
      </c>
      <c r="J1380">
        <v>428</v>
      </c>
      <c r="K1380">
        <v>2013</v>
      </c>
    </row>
    <row r="1381" spans="1:11" x14ac:dyDescent="0.25">
      <c r="A1381" s="2" t="s">
        <v>777</v>
      </c>
      <c r="B1381" s="1">
        <v>10</v>
      </c>
      <c r="C1381" t="s">
        <v>13665</v>
      </c>
      <c r="D1381">
        <v>10</v>
      </c>
      <c r="E1381" t="s">
        <v>13668</v>
      </c>
      <c r="F1381">
        <v>270107</v>
      </c>
      <c r="G1381" t="s">
        <v>13522</v>
      </c>
      <c r="H1381">
        <v>270107004</v>
      </c>
      <c r="I1381" t="s">
        <v>13636</v>
      </c>
      <c r="J1381">
        <v>4</v>
      </c>
      <c r="K1381">
        <v>2013</v>
      </c>
    </row>
    <row r="1382" spans="1:11" x14ac:dyDescent="0.25">
      <c r="A1382" s="2" t="s">
        <v>777</v>
      </c>
      <c r="B1382" s="1">
        <v>10</v>
      </c>
      <c r="C1382" t="s">
        <v>13665</v>
      </c>
      <c r="D1382">
        <v>10</v>
      </c>
      <c r="E1382" t="s">
        <v>10384</v>
      </c>
      <c r="F1382">
        <v>270107</v>
      </c>
      <c r="G1382" t="s">
        <v>13522</v>
      </c>
      <c r="H1382">
        <v>270107004</v>
      </c>
      <c r="I1382" t="s">
        <v>13636</v>
      </c>
      <c r="J1382">
        <v>33</v>
      </c>
      <c r="K1382">
        <v>2013</v>
      </c>
    </row>
    <row r="1383" spans="1:11" x14ac:dyDescent="0.25">
      <c r="A1383" s="2" t="s">
        <v>777</v>
      </c>
      <c r="B1383" s="1">
        <v>10</v>
      </c>
      <c r="C1383" t="s">
        <v>13665</v>
      </c>
      <c r="D1383">
        <v>10</v>
      </c>
      <c r="E1383" t="s">
        <v>13668</v>
      </c>
      <c r="F1383">
        <v>270107</v>
      </c>
      <c r="G1383" t="s">
        <v>13522</v>
      </c>
      <c r="H1383">
        <v>270107001</v>
      </c>
      <c r="I1383" t="s">
        <v>13523</v>
      </c>
      <c r="J1383">
        <v>0</v>
      </c>
      <c r="K1383">
        <v>2013</v>
      </c>
    </row>
    <row r="1384" spans="1:11" x14ac:dyDescent="0.25">
      <c r="A1384" s="2" t="s">
        <v>777</v>
      </c>
      <c r="B1384" s="1">
        <v>10</v>
      </c>
      <c r="C1384" t="s">
        <v>13665</v>
      </c>
      <c r="D1384">
        <v>10</v>
      </c>
      <c r="E1384" t="s">
        <v>10384</v>
      </c>
      <c r="F1384">
        <v>270107</v>
      </c>
      <c r="G1384" t="s">
        <v>13522</v>
      </c>
      <c r="H1384">
        <v>270107001</v>
      </c>
      <c r="I1384" t="s">
        <v>13523</v>
      </c>
      <c r="J1384">
        <v>10</v>
      </c>
      <c r="K1384">
        <v>2013</v>
      </c>
    </row>
    <row r="1385" spans="1:11" x14ac:dyDescent="0.25">
      <c r="A1385" s="2" t="s">
        <v>777</v>
      </c>
      <c r="B1385" s="1">
        <v>10</v>
      </c>
      <c r="C1385" t="s">
        <v>13665</v>
      </c>
      <c r="D1385">
        <v>10</v>
      </c>
      <c r="E1385" t="s">
        <v>13668</v>
      </c>
      <c r="F1385">
        <v>270107</v>
      </c>
      <c r="G1385" t="s">
        <v>13522</v>
      </c>
      <c r="H1385">
        <v>270107002</v>
      </c>
      <c r="I1385" t="s">
        <v>13526</v>
      </c>
      <c r="J1385">
        <v>2</v>
      </c>
      <c r="K1385">
        <v>2013</v>
      </c>
    </row>
    <row r="1386" spans="1:11" x14ac:dyDescent="0.25">
      <c r="A1386" s="2" t="s">
        <v>777</v>
      </c>
      <c r="B1386" s="1">
        <v>10</v>
      </c>
      <c r="C1386" t="s">
        <v>13665</v>
      </c>
      <c r="D1386">
        <v>10</v>
      </c>
      <c r="E1386" t="s">
        <v>10384</v>
      </c>
      <c r="F1386">
        <v>270107</v>
      </c>
      <c r="G1386" t="s">
        <v>13522</v>
      </c>
      <c r="H1386">
        <v>270107002</v>
      </c>
      <c r="I1386" t="s">
        <v>13526</v>
      </c>
      <c r="J1386">
        <v>14</v>
      </c>
      <c r="K1386">
        <v>2013</v>
      </c>
    </row>
    <row r="1387" spans="1:11" x14ac:dyDescent="0.25">
      <c r="A1387" s="2" t="s">
        <v>777</v>
      </c>
      <c r="B1387" s="1">
        <v>10</v>
      </c>
      <c r="C1387" t="s">
        <v>13665</v>
      </c>
      <c r="D1387">
        <v>10</v>
      </c>
      <c r="E1387" t="s">
        <v>13668</v>
      </c>
      <c r="F1387">
        <v>270107</v>
      </c>
      <c r="G1387" t="s">
        <v>13522</v>
      </c>
      <c r="H1387">
        <v>270107003</v>
      </c>
      <c r="I1387" t="s">
        <v>10392</v>
      </c>
      <c r="J1387">
        <v>0</v>
      </c>
      <c r="K1387">
        <v>2013</v>
      </c>
    </row>
    <row r="1388" spans="1:11" x14ac:dyDescent="0.25">
      <c r="A1388" s="2" t="s">
        <v>777</v>
      </c>
      <c r="B1388" s="1">
        <v>10</v>
      </c>
      <c r="C1388" t="s">
        <v>13665</v>
      </c>
      <c r="D1388">
        <v>10</v>
      </c>
      <c r="E1388" t="s">
        <v>10384</v>
      </c>
      <c r="F1388">
        <v>270107</v>
      </c>
      <c r="G1388" t="s">
        <v>13522</v>
      </c>
      <c r="H1388">
        <v>270107003</v>
      </c>
      <c r="I1388" t="s">
        <v>10392</v>
      </c>
      <c r="J1388">
        <v>5</v>
      </c>
      <c r="K1388">
        <v>2013</v>
      </c>
    </row>
    <row r="1389" spans="1:11" x14ac:dyDescent="0.25">
      <c r="A1389" s="2" t="s">
        <v>777</v>
      </c>
      <c r="B1389" s="1">
        <v>10</v>
      </c>
      <c r="C1389" t="s">
        <v>13665</v>
      </c>
      <c r="D1389">
        <v>10</v>
      </c>
      <c r="E1389" t="s">
        <v>13668</v>
      </c>
      <c r="F1389">
        <v>270107</v>
      </c>
      <c r="G1389" t="s">
        <v>13522</v>
      </c>
      <c r="H1389">
        <v>270107005</v>
      </c>
      <c r="I1389" t="s">
        <v>13637</v>
      </c>
      <c r="J1389">
        <v>137</v>
      </c>
      <c r="K1389">
        <v>2013</v>
      </c>
    </row>
    <row r="1390" spans="1:11" x14ac:dyDescent="0.25">
      <c r="A1390" s="2" t="s">
        <v>777</v>
      </c>
      <c r="B1390" s="1">
        <v>10</v>
      </c>
      <c r="C1390" t="s">
        <v>13665</v>
      </c>
      <c r="D1390">
        <v>10</v>
      </c>
      <c r="E1390" t="s">
        <v>10384</v>
      </c>
      <c r="F1390">
        <v>270107</v>
      </c>
      <c r="G1390" t="s">
        <v>13522</v>
      </c>
      <c r="H1390">
        <v>270107005</v>
      </c>
      <c r="I1390" t="s">
        <v>13637</v>
      </c>
      <c r="J1390">
        <v>188</v>
      </c>
      <c r="K1390">
        <v>2013</v>
      </c>
    </row>
    <row r="1391" spans="1:11" x14ac:dyDescent="0.25">
      <c r="A1391" s="2" t="s">
        <v>777</v>
      </c>
      <c r="B1391" s="1">
        <v>10</v>
      </c>
      <c r="C1391" t="s">
        <v>13664</v>
      </c>
      <c r="D1391">
        <v>15</v>
      </c>
      <c r="E1391" t="s">
        <v>13668</v>
      </c>
      <c r="F1391">
        <v>270107</v>
      </c>
      <c r="G1391" t="s">
        <v>13522</v>
      </c>
      <c r="H1391">
        <v>270107004</v>
      </c>
      <c r="I1391" t="s">
        <v>13636</v>
      </c>
      <c r="J1391">
        <v>4</v>
      </c>
      <c r="K1391">
        <v>2013</v>
      </c>
    </row>
    <row r="1392" spans="1:11" x14ac:dyDescent="0.25">
      <c r="A1392" s="2" t="s">
        <v>777</v>
      </c>
      <c r="B1392" s="1">
        <v>10</v>
      </c>
      <c r="C1392" t="s">
        <v>13664</v>
      </c>
      <c r="D1392">
        <v>15</v>
      </c>
      <c r="E1392" t="s">
        <v>10384</v>
      </c>
      <c r="F1392">
        <v>270107</v>
      </c>
      <c r="G1392" t="s">
        <v>13522</v>
      </c>
      <c r="H1392">
        <v>270107004</v>
      </c>
      <c r="I1392" t="s">
        <v>13636</v>
      </c>
      <c r="J1392">
        <v>77</v>
      </c>
      <c r="K1392">
        <v>2013</v>
      </c>
    </row>
    <row r="1393" spans="1:11" x14ac:dyDescent="0.25">
      <c r="A1393" s="2" t="s">
        <v>777</v>
      </c>
      <c r="B1393" s="1">
        <v>10</v>
      </c>
      <c r="C1393" t="s">
        <v>13664</v>
      </c>
      <c r="D1393">
        <v>15</v>
      </c>
      <c r="E1393" t="s">
        <v>13668</v>
      </c>
      <c r="F1393">
        <v>270107</v>
      </c>
      <c r="G1393" t="s">
        <v>13522</v>
      </c>
      <c r="H1393">
        <v>270107001</v>
      </c>
      <c r="I1393" t="s">
        <v>13523</v>
      </c>
      <c r="J1393">
        <v>0</v>
      </c>
      <c r="K1393">
        <v>2013</v>
      </c>
    </row>
    <row r="1394" spans="1:11" x14ac:dyDescent="0.25">
      <c r="A1394" s="2" t="s">
        <v>777</v>
      </c>
      <c r="B1394" s="1">
        <v>10</v>
      </c>
      <c r="C1394" t="s">
        <v>13664</v>
      </c>
      <c r="D1394">
        <v>15</v>
      </c>
      <c r="E1394" t="s">
        <v>10384</v>
      </c>
      <c r="F1394">
        <v>270107</v>
      </c>
      <c r="G1394" t="s">
        <v>13522</v>
      </c>
      <c r="H1394">
        <v>270107001</v>
      </c>
      <c r="I1394" t="s">
        <v>13523</v>
      </c>
      <c r="J1394">
        <v>36</v>
      </c>
      <c r="K1394">
        <v>2013</v>
      </c>
    </row>
    <row r="1395" spans="1:11" x14ac:dyDescent="0.25">
      <c r="A1395" s="2" t="s">
        <v>777</v>
      </c>
      <c r="B1395" s="1">
        <v>10</v>
      </c>
      <c r="C1395" t="s">
        <v>13664</v>
      </c>
      <c r="D1395">
        <v>15</v>
      </c>
      <c r="E1395" t="s">
        <v>13668</v>
      </c>
      <c r="F1395">
        <v>270107</v>
      </c>
      <c r="G1395" t="s">
        <v>13522</v>
      </c>
      <c r="H1395">
        <v>270107002</v>
      </c>
      <c r="I1395" t="s">
        <v>13526</v>
      </c>
      <c r="J1395">
        <v>1</v>
      </c>
      <c r="K1395">
        <v>2013</v>
      </c>
    </row>
    <row r="1396" spans="1:11" x14ac:dyDescent="0.25">
      <c r="A1396" s="2" t="s">
        <v>777</v>
      </c>
      <c r="B1396" s="1">
        <v>10</v>
      </c>
      <c r="C1396" t="s">
        <v>13664</v>
      </c>
      <c r="D1396">
        <v>15</v>
      </c>
      <c r="E1396" t="s">
        <v>10384</v>
      </c>
      <c r="F1396">
        <v>270107</v>
      </c>
      <c r="G1396" t="s">
        <v>13522</v>
      </c>
      <c r="H1396">
        <v>270107002</v>
      </c>
      <c r="I1396" t="s">
        <v>13526</v>
      </c>
      <c r="J1396">
        <v>6</v>
      </c>
      <c r="K1396">
        <v>2013</v>
      </c>
    </row>
    <row r="1397" spans="1:11" x14ac:dyDescent="0.25">
      <c r="A1397" s="2" t="s">
        <v>777</v>
      </c>
      <c r="B1397" s="1">
        <v>10</v>
      </c>
      <c r="C1397" t="s">
        <v>13664</v>
      </c>
      <c r="D1397">
        <v>15</v>
      </c>
      <c r="E1397" t="s">
        <v>13668</v>
      </c>
      <c r="F1397">
        <v>270107</v>
      </c>
      <c r="G1397" t="s">
        <v>13522</v>
      </c>
      <c r="H1397">
        <v>270107003</v>
      </c>
      <c r="I1397" t="s">
        <v>10392</v>
      </c>
      <c r="J1397">
        <v>0</v>
      </c>
      <c r="K1397">
        <v>2013</v>
      </c>
    </row>
    <row r="1398" spans="1:11" x14ac:dyDescent="0.25">
      <c r="A1398" s="2" t="s">
        <v>777</v>
      </c>
      <c r="B1398" s="1">
        <v>10</v>
      </c>
      <c r="C1398" t="s">
        <v>13664</v>
      </c>
      <c r="D1398">
        <v>15</v>
      </c>
      <c r="E1398" t="s">
        <v>10384</v>
      </c>
      <c r="F1398">
        <v>270107</v>
      </c>
      <c r="G1398" t="s">
        <v>13522</v>
      </c>
      <c r="H1398">
        <v>270107003</v>
      </c>
      <c r="I1398" t="s">
        <v>10392</v>
      </c>
      <c r="J1398">
        <v>2</v>
      </c>
      <c r="K1398">
        <v>2013</v>
      </c>
    </row>
    <row r="1399" spans="1:11" x14ac:dyDescent="0.25">
      <c r="A1399" s="2" t="s">
        <v>777</v>
      </c>
      <c r="B1399" s="1">
        <v>10</v>
      </c>
      <c r="C1399" t="s">
        <v>13664</v>
      </c>
      <c r="D1399">
        <v>15</v>
      </c>
      <c r="E1399" t="s">
        <v>13668</v>
      </c>
      <c r="F1399">
        <v>270107</v>
      </c>
      <c r="G1399" t="s">
        <v>13522</v>
      </c>
      <c r="H1399">
        <v>270107005</v>
      </c>
      <c r="I1399" t="s">
        <v>13637</v>
      </c>
      <c r="J1399">
        <v>246</v>
      </c>
      <c r="K1399">
        <v>2013</v>
      </c>
    </row>
    <row r="1400" spans="1:11" x14ac:dyDescent="0.25">
      <c r="A1400" s="2" t="s">
        <v>777</v>
      </c>
      <c r="B1400" s="1">
        <v>10</v>
      </c>
      <c r="C1400" t="s">
        <v>13664</v>
      </c>
      <c r="D1400">
        <v>15</v>
      </c>
      <c r="E1400" t="s">
        <v>10384</v>
      </c>
      <c r="F1400">
        <v>270107</v>
      </c>
      <c r="G1400" t="s">
        <v>13522</v>
      </c>
      <c r="H1400">
        <v>270107005</v>
      </c>
      <c r="I1400" t="s">
        <v>13637</v>
      </c>
      <c r="J1400">
        <v>600</v>
      </c>
      <c r="K1400">
        <v>2013</v>
      </c>
    </row>
    <row r="1401" spans="1:11" x14ac:dyDescent="0.25">
      <c r="A1401" s="2" t="s">
        <v>777</v>
      </c>
      <c r="B1401" s="1">
        <v>10</v>
      </c>
      <c r="C1401" t="s">
        <v>13663</v>
      </c>
      <c r="D1401">
        <v>25</v>
      </c>
      <c r="E1401" t="s">
        <v>13668</v>
      </c>
      <c r="F1401">
        <v>270107</v>
      </c>
      <c r="G1401" t="s">
        <v>13522</v>
      </c>
      <c r="H1401">
        <v>270107004</v>
      </c>
      <c r="I1401" t="s">
        <v>13636</v>
      </c>
      <c r="J1401">
        <v>4</v>
      </c>
      <c r="K1401">
        <v>2013</v>
      </c>
    </row>
    <row r="1402" spans="1:11" x14ac:dyDescent="0.25">
      <c r="A1402" s="2" t="s">
        <v>777</v>
      </c>
      <c r="B1402" s="1">
        <v>10</v>
      </c>
      <c r="C1402" t="s">
        <v>13663</v>
      </c>
      <c r="D1402">
        <v>25</v>
      </c>
      <c r="E1402" t="s">
        <v>10384</v>
      </c>
      <c r="F1402">
        <v>270107</v>
      </c>
      <c r="G1402" t="s">
        <v>13522</v>
      </c>
      <c r="H1402">
        <v>270107004</v>
      </c>
      <c r="I1402" t="s">
        <v>13636</v>
      </c>
      <c r="J1402">
        <v>43</v>
      </c>
      <c r="K1402">
        <v>2013</v>
      </c>
    </row>
    <row r="1403" spans="1:11" x14ac:dyDescent="0.25">
      <c r="A1403" s="2" t="s">
        <v>777</v>
      </c>
      <c r="B1403" s="1">
        <v>10</v>
      </c>
      <c r="C1403" t="s">
        <v>13663</v>
      </c>
      <c r="D1403">
        <v>25</v>
      </c>
      <c r="E1403" t="s">
        <v>13668</v>
      </c>
      <c r="F1403">
        <v>270107</v>
      </c>
      <c r="G1403" t="s">
        <v>13522</v>
      </c>
      <c r="H1403">
        <v>270107001</v>
      </c>
      <c r="I1403" t="s">
        <v>13523</v>
      </c>
      <c r="J1403">
        <v>0</v>
      </c>
      <c r="K1403">
        <v>2013</v>
      </c>
    </row>
    <row r="1404" spans="1:11" x14ac:dyDescent="0.25">
      <c r="A1404" s="2" t="s">
        <v>777</v>
      </c>
      <c r="B1404" s="1">
        <v>10</v>
      </c>
      <c r="C1404" t="s">
        <v>13663</v>
      </c>
      <c r="D1404">
        <v>25</v>
      </c>
      <c r="E1404" t="s">
        <v>10384</v>
      </c>
      <c r="F1404">
        <v>270107</v>
      </c>
      <c r="G1404" t="s">
        <v>13522</v>
      </c>
      <c r="H1404">
        <v>270107001</v>
      </c>
      <c r="I1404" t="s">
        <v>13523</v>
      </c>
      <c r="J1404">
        <v>37</v>
      </c>
      <c r="K1404">
        <v>2013</v>
      </c>
    </row>
    <row r="1405" spans="1:11" x14ac:dyDescent="0.25">
      <c r="A1405" s="2" t="s">
        <v>777</v>
      </c>
      <c r="B1405" s="1">
        <v>10</v>
      </c>
      <c r="C1405" t="s">
        <v>13663</v>
      </c>
      <c r="D1405">
        <v>25</v>
      </c>
      <c r="E1405" t="s">
        <v>13668</v>
      </c>
      <c r="F1405">
        <v>270107</v>
      </c>
      <c r="G1405" t="s">
        <v>13522</v>
      </c>
      <c r="H1405">
        <v>270107002</v>
      </c>
      <c r="I1405" t="s">
        <v>13526</v>
      </c>
      <c r="J1405">
        <v>0</v>
      </c>
      <c r="K1405">
        <v>2013</v>
      </c>
    </row>
    <row r="1406" spans="1:11" x14ac:dyDescent="0.25">
      <c r="A1406" s="2" t="s">
        <v>777</v>
      </c>
      <c r="B1406" s="1">
        <v>10</v>
      </c>
      <c r="C1406" t="s">
        <v>13663</v>
      </c>
      <c r="D1406">
        <v>25</v>
      </c>
      <c r="E1406" t="s">
        <v>10384</v>
      </c>
      <c r="F1406">
        <v>270107</v>
      </c>
      <c r="G1406" t="s">
        <v>13522</v>
      </c>
      <c r="H1406">
        <v>270107002</v>
      </c>
      <c r="I1406" t="s">
        <v>13526</v>
      </c>
      <c r="J1406">
        <v>1</v>
      </c>
      <c r="K1406">
        <v>2013</v>
      </c>
    </row>
    <row r="1407" spans="1:11" x14ac:dyDescent="0.25">
      <c r="A1407" s="2" t="s">
        <v>777</v>
      </c>
      <c r="B1407" s="1">
        <v>10</v>
      </c>
      <c r="C1407" t="s">
        <v>13663</v>
      </c>
      <c r="D1407">
        <v>25</v>
      </c>
      <c r="E1407" t="s">
        <v>13668</v>
      </c>
      <c r="F1407">
        <v>270107</v>
      </c>
      <c r="G1407" t="s">
        <v>13522</v>
      </c>
      <c r="H1407">
        <v>270107003</v>
      </c>
      <c r="I1407" t="s">
        <v>10392</v>
      </c>
      <c r="J1407">
        <v>0</v>
      </c>
      <c r="K1407">
        <v>2013</v>
      </c>
    </row>
    <row r="1408" spans="1:11" x14ac:dyDescent="0.25">
      <c r="A1408" s="2" t="s">
        <v>777</v>
      </c>
      <c r="B1408" s="1">
        <v>10</v>
      </c>
      <c r="C1408" t="s">
        <v>13663</v>
      </c>
      <c r="D1408">
        <v>25</v>
      </c>
      <c r="E1408" t="s">
        <v>10384</v>
      </c>
      <c r="F1408">
        <v>270107</v>
      </c>
      <c r="G1408" t="s">
        <v>13522</v>
      </c>
      <c r="H1408">
        <v>270107003</v>
      </c>
      <c r="I1408" t="s">
        <v>10392</v>
      </c>
      <c r="J1408">
        <v>2</v>
      </c>
      <c r="K1408">
        <v>2013</v>
      </c>
    </row>
    <row r="1409" spans="1:11" x14ac:dyDescent="0.25">
      <c r="A1409" s="2" t="s">
        <v>777</v>
      </c>
      <c r="B1409" s="1">
        <v>10</v>
      </c>
      <c r="C1409" t="s">
        <v>13663</v>
      </c>
      <c r="D1409">
        <v>25</v>
      </c>
      <c r="E1409" t="s">
        <v>13668</v>
      </c>
      <c r="F1409">
        <v>270107</v>
      </c>
      <c r="G1409" t="s">
        <v>13522</v>
      </c>
      <c r="H1409">
        <v>270107005</v>
      </c>
      <c r="I1409" t="s">
        <v>13637</v>
      </c>
      <c r="J1409">
        <v>31</v>
      </c>
      <c r="K1409">
        <v>2013</v>
      </c>
    </row>
    <row r="1410" spans="1:11" x14ac:dyDescent="0.25">
      <c r="A1410" s="2" t="s">
        <v>777</v>
      </c>
      <c r="B1410" s="1">
        <v>10</v>
      </c>
      <c r="C1410" t="s">
        <v>13663</v>
      </c>
      <c r="D1410">
        <v>25</v>
      </c>
      <c r="E1410" t="s">
        <v>10384</v>
      </c>
      <c r="F1410">
        <v>270107</v>
      </c>
      <c r="G1410" t="s">
        <v>13522</v>
      </c>
      <c r="H1410">
        <v>270107005</v>
      </c>
      <c r="I1410" t="s">
        <v>13637</v>
      </c>
      <c r="J1410">
        <v>78</v>
      </c>
      <c r="K1410">
        <v>2013</v>
      </c>
    </row>
    <row r="1411" spans="1:11" x14ac:dyDescent="0.25">
      <c r="A1411" s="2" t="s">
        <v>13671</v>
      </c>
      <c r="B1411" s="1">
        <v>14</v>
      </c>
      <c r="C1411" t="s">
        <v>13662</v>
      </c>
      <c r="D1411">
        <v>27</v>
      </c>
      <c r="E1411" t="s">
        <v>13668</v>
      </c>
      <c r="F1411">
        <v>270107</v>
      </c>
      <c r="G1411" t="s">
        <v>13522</v>
      </c>
      <c r="H1411">
        <v>270107004</v>
      </c>
      <c r="I1411" t="s">
        <v>13636</v>
      </c>
      <c r="J1411">
        <v>10</v>
      </c>
      <c r="K1411">
        <v>2013</v>
      </c>
    </row>
    <row r="1412" spans="1:11" x14ac:dyDescent="0.25">
      <c r="A1412" s="2" t="s">
        <v>13671</v>
      </c>
      <c r="B1412" s="1">
        <v>14</v>
      </c>
      <c r="C1412" t="s">
        <v>13662</v>
      </c>
      <c r="D1412">
        <v>27</v>
      </c>
      <c r="E1412" t="s">
        <v>10384</v>
      </c>
      <c r="F1412">
        <v>270107</v>
      </c>
      <c r="G1412" t="s">
        <v>13522</v>
      </c>
      <c r="H1412">
        <v>270107004</v>
      </c>
      <c r="I1412" t="s">
        <v>13636</v>
      </c>
      <c r="J1412">
        <v>43</v>
      </c>
      <c r="K1412">
        <v>2013</v>
      </c>
    </row>
    <row r="1413" spans="1:11" x14ac:dyDescent="0.25">
      <c r="A1413" s="2" t="s">
        <v>13671</v>
      </c>
      <c r="B1413" s="1">
        <v>14</v>
      </c>
      <c r="C1413" t="s">
        <v>13662</v>
      </c>
      <c r="D1413">
        <v>27</v>
      </c>
      <c r="E1413" t="s">
        <v>13668</v>
      </c>
      <c r="F1413">
        <v>270107</v>
      </c>
      <c r="G1413" t="s">
        <v>13522</v>
      </c>
      <c r="H1413">
        <v>270107001</v>
      </c>
      <c r="I1413" t="s">
        <v>13523</v>
      </c>
      <c r="J1413">
        <v>0</v>
      </c>
      <c r="K1413">
        <v>2013</v>
      </c>
    </row>
    <row r="1414" spans="1:11" x14ac:dyDescent="0.25">
      <c r="A1414" s="2" t="s">
        <v>13671</v>
      </c>
      <c r="B1414" s="1">
        <v>14</v>
      </c>
      <c r="C1414" t="s">
        <v>13662</v>
      </c>
      <c r="D1414">
        <v>27</v>
      </c>
      <c r="E1414" t="s">
        <v>10384</v>
      </c>
      <c r="F1414">
        <v>270107</v>
      </c>
      <c r="G1414" t="s">
        <v>13522</v>
      </c>
      <c r="H1414">
        <v>270107001</v>
      </c>
      <c r="I1414" t="s">
        <v>13523</v>
      </c>
      <c r="J1414">
        <v>26</v>
      </c>
      <c r="K1414">
        <v>2013</v>
      </c>
    </row>
    <row r="1415" spans="1:11" x14ac:dyDescent="0.25">
      <c r="A1415" s="2" t="s">
        <v>13671</v>
      </c>
      <c r="B1415" s="1">
        <v>14</v>
      </c>
      <c r="C1415" t="s">
        <v>13662</v>
      </c>
      <c r="D1415">
        <v>27</v>
      </c>
      <c r="E1415" t="s">
        <v>13668</v>
      </c>
      <c r="F1415">
        <v>270107</v>
      </c>
      <c r="G1415" t="s">
        <v>13522</v>
      </c>
      <c r="H1415">
        <v>270107002</v>
      </c>
      <c r="I1415" t="s">
        <v>13526</v>
      </c>
      <c r="J1415">
        <v>2</v>
      </c>
      <c r="K1415">
        <v>2013</v>
      </c>
    </row>
    <row r="1416" spans="1:11" x14ac:dyDescent="0.25">
      <c r="A1416" s="2" t="s">
        <v>13671</v>
      </c>
      <c r="B1416" s="1">
        <v>14</v>
      </c>
      <c r="C1416" t="s">
        <v>13662</v>
      </c>
      <c r="D1416">
        <v>27</v>
      </c>
      <c r="E1416" t="s">
        <v>10384</v>
      </c>
      <c r="F1416">
        <v>270107</v>
      </c>
      <c r="G1416" t="s">
        <v>13522</v>
      </c>
      <c r="H1416">
        <v>270107002</v>
      </c>
      <c r="I1416" t="s">
        <v>13526</v>
      </c>
      <c r="J1416">
        <v>14</v>
      </c>
      <c r="K1416">
        <v>2013</v>
      </c>
    </row>
    <row r="1417" spans="1:11" x14ac:dyDescent="0.25">
      <c r="A1417" s="2" t="s">
        <v>13671</v>
      </c>
      <c r="B1417" s="1">
        <v>14</v>
      </c>
      <c r="C1417" t="s">
        <v>13662</v>
      </c>
      <c r="D1417">
        <v>27</v>
      </c>
      <c r="E1417" t="s">
        <v>13668</v>
      </c>
      <c r="F1417">
        <v>270107</v>
      </c>
      <c r="G1417" t="s">
        <v>13522</v>
      </c>
      <c r="H1417">
        <v>270107003</v>
      </c>
      <c r="I1417" t="s">
        <v>10392</v>
      </c>
      <c r="J1417">
        <v>0</v>
      </c>
      <c r="K1417">
        <v>2013</v>
      </c>
    </row>
    <row r="1418" spans="1:11" x14ac:dyDescent="0.25">
      <c r="A1418" s="2" t="s">
        <v>13671</v>
      </c>
      <c r="B1418" s="1">
        <v>14</v>
      </c>
      <c r="C1418" t="s">
        <v>13662</v>
      </c>
      <c r="D1418">
        <v>27</v>
      </c>
      <c r="E1418" t="s">
        <v>10384</v>
      </c>
      <c r="F1418">
        <v>270107</v>
      </c>
      <c r="G1418" t="s">
        <v>13522</v>
      </c>
      <c r="H1418">
        <v>270107003</v>
      </c>
      <c r="I1418" t="s">
        <v>10392</v>
      </c>
      <c r="J1418">
        <v>3</v>
      </c>
      <c r="K1418">
        <v>2013</v>
      </c>
    </row>
    <row r="1419" spans="1:11" x14ac:dyDescent="0.25">
      <c r="A1419" s="2" t="s">
        <v>13671</v>
      </c>
      <c r="B1419" s="1">
        <v>14</v>
      </c>
      <c r="C1419" t="s">
        <v>13662</v>
      </c>
      <c r="D1419">
        <v>27</v>
      </c>
      <c r="E1419" t="s">
        <v>13668</v>
      </c>
      <c r="F1419">
        <v>270107</v>
      </c>
      <c r="G1419" t="s">
        <v>13522</v>
      </c>
      <c r="H1419">
        <v>270107005</v>
      </c>
      <c r="I1419" t="s">
        <v>13637</v>
      </c>
      <c r="J1419">
        <v>92</v>
      </c>
      <c r="K1419">
        <v>2013</v>
      </c>
    </row>
    <row r="1420" spans="1:11" x14ac:dyDescent="0.25">
      <c r="A1420" s="2" t="s">
        <v>13671</v>
      </c>
      <c r="B1420" s="1">
        <v>14</v>
      </c>
      <c r="C1420" t="s">
        <v>13662</v>
      </c>
      <c r="D1420">
        <v>27</v>
      </c>
      <c r="E1420" t="s">
        <v>10384</v>
      </c>
      <c r="F1420">
        <v>270107</v>
      </c>
      <c r="G1420" t="s">
        <v>13522</v>
      </c>
      <c r="H1420">
        <v>270107005</v>
      </c>
      <c r="I1420" t="s">
        <v>13637</v>
      </c>
      <c r="J1420">
        <v>144</v>
      </c>
      <c r="K1420">
        <v>2013</v>
      </c>
    </row>
    <row r="1421" spans="1:11" x14ac:dyDescent="0.25">
      <c r="A1421" s="2" t="s">
        <v>13673</v>
      </c>
      <c r="B1421" s="1">
        <v>12</v>
      </c>
      <c r="C1421" t="s">
        <v>13667</v>
      </c>
      <c r="D1421">
        <v>17</v>
      </c>
      <c r="E1421" t="s">
        <v>13668</v>
      </c>
      <c r="F1421">
        <v>270107</v>
      </c>
      <c r="G1421" t="s">
        <v>13522</v>
      </c>
      <c r="H1421">
        <v>270107004</v>
      </c>
      <c r="I1421" t="s">
        <v>13636</v>
      </c>
      <c r="J1421">
        <v>1</v>
      </c>
      <c r="K1421">
        <v>2013</v>
      </c>
    </row>
    <row r="1422" spans="1:11" x14ac:dyDescent="0.25">
      <c r="A1422" s="2" t="s">
        <v>13673</v>
      </c>
      <c r="B1422" s="1">
        <v>12</v>
      </c>
      <c r="C1422" t="s">
        <v>13667</v>
      </c>
      <c r="D1422">
        <v>17</v>
      </c>
      <c r="E1422" t="s">
        <v>10384</v>
      </c>
      <c r="F1422">
        <v>270107</v>
      </c>
      <c r="G1422" t="s">
        <v>13522</v>
      </c>
      <c r="H1422">
        <v>270107004</v>
      </c>
      <c r="I1422" t="s">
        <v>13636</v>
      </c>
      <c r="J1422">
        <v>23</v>
      </c>
      <c r="K1422">
        <v>2013</v>
      </c>
    </row>
    <row r="1423" spans="1:11" x14ac:dyDescent="0.25">
      <c r="A1423" s="2" t="s">
        <v>13673</v>
      </c>
      <c r="B1423" s="1">
        <v>12</v>
      </c>
      <c r="C1423" t="s">
        <v>13667</v>
      </c>
      <c r="D1423">
        <v>17</v>
      </c>
      <c r="E1423" t="s">
        <v>13668</v>
      </c>
      <c r="F1423">
        <v>270107</v>
      </c>
      <c r="G1423" t="s">
        <v>13522</v>
      </c>
      <c r="H1423">
        <v>270107001</v>
      </c>
      <c r="I1423" t="s">
        <v>13523</v>
      </c>
      <c r="J1423">
        <v>0</v>
      </c>
      <c r="K1423">
        <v>2013</v>
      </c>
    </row>
    <row r="1424" spans="1:11" x14ac:dyDescent="0.25">
      <c r="A1424" s="2" t="s">
        <v>13673</v>
      </c>
      <c r="B1424" s="1">
        <v>12</v>
      </c>
      <c r="C1424" t="s">
        <v>13667</v>
      </c>
      <c r="D1424">
        <v>17</v>
      </c>
      <c r="E1424" t="s">
        <v>10384</v>
      </c>
      <c r="F1424">
        <v>270107</v>
      </c>
      <c r="G1424" t="s">
        <v>13522</v>
      </c>
      <c r="H1424">
        <v>270107001</v>
      </c>
      <c r="I1424" t="s">
        <v>13523</v>
      </c>
      <c r="J1424">
        <v>9</v>
      </c>
      <c r="K1424">
        <v>2013</v>
      </c>
    </row>
    <row r="1425" spans="1:11" x14ac:dyDescent="0.25">
      <c r="A1425" s="2" t="s">
        <v>13673</v>
      </c>
      <c r="B1425" s="1">
        <v>12</v>
      </c>
      <c r="C1425" t="s">
        <v>13667</v>
      </c>
      <c r="D1425">
        <v>17</v>
      </c>
      <c r="E1425" t="s">
        <v>13668</v>
      </c>
      <c r="F1425">
        <v>270107</v>
      </c>
      <c r="G1425" t="s">
        <v>13522</v>
      </c>
      <c r="H1425">
        <v>270107002</v>
      </c>
      <c r="I1425" t="s">
        <v>13526</v>
      </c>
      <c r="J1425">
        <v>0</v>
      </c>
      <c r="K1425">
        <v>2013</v>
      </c>
    </row>
    <row r="1426" spans="1:11" x14ac:dyDescent="0.25">
      <c r="A1426" s="2" t="s">
        <v>13673</v>
      </c>
      <c r="B1426" s="1">
        <v>12</v>
      </c>
      <c r="C1426" t="s">
        <v>13667</v>
      </c>
      <c r="D1426">
        <v>17</v>
      </c>
      <c r="E1426" t="s">
        <v>10384</v>
      </c>
      <c r="F1426">
        <v>270107</v>
      </c>
      <c r="G1426" t="s">
        <v>13522</v>
      </c>
      <c r="H1426">
        <v>270107002</v>
      </c>
      <c r="I1426" t="s">
        <v>13526</v>
      </c>
      <c r="J1426">
        <v>14</v>
      </c>
      <c r="K1426">
        <v>2013</v>
      </c>
    </row>
    <row r="1427" spans="1:11" x14ac:dyDescent="0.25">
      <c r="A1427" s="2" t="s">
        <v>13673</v>
      </c>
      <c r="B1427" s="1">
        <v>12</v>
      </c>
      <c r="C1427" t="s">
        <v>13667</v>
      </c>
      <c r="D1427">
        <v>17</v>
      </c>
      <c r="E1427" t="s">
        <v>13668</v>
      </c>
      <c r="F1427">
        <v>270107</v>
      </c>
      <c r="G1427" t="s">
        <v>13522</v>
      </c>
      <c r="H1427">
        <v>270107003</v>
      </c>
      <c r="I1427" t="s">
        <v>10392</v>
      </c>
      <c r="J1427">
        <v>0</v>
      </c>
      <c r="K1427">
        <v>2013</v>
      </c>
    </row>
    <row r="1428" spans="1:11" x14ac:dyDescent="0.25">
      <c r="A1428" s="2" t="s">
        <v>13673</v>
      </c>
      <c r="B1428" s="1">
        <v>12</v>
      </c>
      <c r="C1428" t="s">
        <v>13667</v>
      </c>
      <c r="D1428">
        <v>17</v>
      </c>
      <c r="E1428" t="s">
        <v>10384</v>
      </c>
      <c r="F1428">
        <v>270107</v>
      </c>
      <c r="G1428" t="s">
        <v>13522</v>
      </c>
      <c r="H1428">
        <v>270107003</v>
      </c>
      <c r="I1428" t="s">
        <v>10392</v>
      </c>
      <c r="J1428">
        <v>7</v>
      </c>
      <c r="K1428">
        <v>2013</v>
      </c>
    </row>
    <row r="1429" spans="1:11" x14ac:dyDescent="0.25">
      <c r="A1429" s="2" t="s">
        <v>13673</v>
      </c>
      <c r="B1429" s="1">
        <v>12</v>
      </c>
      <c r="C1429" t="s">
        <v>13667</v>
      </c>
      <c r="D1429">
        <v>17</v>
      </c>
      <c r="E1429" t="s">
        <v>13668</v>
      </c>
      <c r="F1429">
        <v>270107</v>
      </c>
      <c r="G1429" t="s">
        <v>13522</v>
      </c>
      <c r="H1429">
        <v>270107005</v>
      </c>
      <c r="I1429" t="s">
        <v>13637</v>
      </c>
      <c r="J1429">
        <v>37</v>
      </c>
      <c r="K1429">
        <v>2013</v>
      </c>
    </row>
    <row r="1430" spans="1:11" x14ac:dyDescent="0.25">
      <c r="A1430" s="2" t="s">
        <v>13673</v>
      </c>
      <c r="B1430" s="1">
        <v>12</v>
      </c>
      <c r="C1430" t="s">
        <v>13667</v>
      </c>
      <c r="D1430">
        <v>17</v>
      </c>
      <c r="E1430" t="s">
        <v>10384</v>
      </c>
      <c r="F1430">
        <v>270107</v>
      </c>
      <c r="G1430" t="s">
        <v>13522</v>
      </c>
      <c r="H1430">
        <v>270107005</v>
      </c>
      <c r="I1430" t="s">
        <v>13637</v>
      </c>
      <c r="J1430">
        <v>140</v>
      </c>
      <c r="K1430">
        <v>2013</v>
      </c>
    </row>
    <row r="1431" spans="1:11" x14ac:dyDescent="0.25">
      <c r="A1431" s="2" t="s">
        <v>795</v>
      </c>
      <c r="B1431" s="1">
        <v>1</v>
      </c>
      <c r="C1431" t="s">
        <v>13639</v>
      </c>
      <c r="D1431">
        <v>16</v>
      </c>
      <c r="E1431" t="s">
        <v>13668</v>
      </c>
      <c r="F1431">
        <v>270107</v>
      </c>
      <c r="G1431" t="s">
        <v>13522</v>
      </c>
      <c r="H1431">
        <v>270107004</v>
      </c>
      <c r="I1431" t="s">
        <v>13636</v>
      </c>
      <c r="J1431">
        <v>39</v>
      </c>
      <c r="K1431">
        <v>2013</v>
      </c>
    </row>
    <row r="1432" spans="1:11" x14ac:dyDescent="0.25">
      <c r="A1432" s="2" t="s">
        <v>795</v>
      </c>
      <c r="B1432" s="1">
        <v>1</v>
      </c>
      <c r="C1432" t="s">
        <v>13639</v>
      </c>
      <c r="D1432">
        <v>16</v>
      </c>
      <c r="E1432" t="s">
        <v>10384</v>
      </c>
      <c r="F1432">
        <v>270107</v>
      </c>
      <c r="G1432" t="s">
        <v>13522</v>
      </c>
      <c r="H1432">
        <v>270107004</v>
      </c>
      <c r="I1432" t="s">
        <v>13636</v>
      </c>
      <c r="J1432">
        <v>117</v>
      </c>
      <c r="K1432">
        <v>2013</v>
      </c>
    </row>
    <row r="1433" spans="1:11" x14ac:dyDescent="0.25">
      <c r="A1433" s="2" t="s">
        <v>795</v>
      </c>
      <c r="B1433" s="1">
        <v>1</v>
      </c>
      <c r="C1433" t="s">
        <v>13639</v>
      </c>
      <c r="D1433">
        <v>16</v>
      </c>
      <c r="E1433" t="s">
        <v>13668</v>
      </c>
      <c r="F1433">
        <v>270107</v>
      </c>
      <c r="G1433" t="s">
        <v>13522</v>
      </c>
      <c r="H1433">
        <v>270107001</v>
      </c>
      <c r="I1433" t="s">
        <v>13523</v>
      </c>
      <c r="J1433">
        <v>0</v>
      </c>
      <c r="K1433">
        <v>2013</v>
      </c>
    </row>
    <row r="1434" spans="1:11" x14ac:dyDescent="0.25">
      <c r="A1434" s="2" t="s">
        <v>795</v>
      </c>
      <c r="B1434" s="1">
        <v>1</v>
      </c>
      <c r="C1434" t="s">
        <v>13639</v>
      </c>
      <c r="D1434">
        <v>16</v>
      </c>
      <c r="E1434" t="s">
        <v>10384</v>
      </c>
      <c r="F1434">
        <v>270107</v>
      </c>
      <c r="G1434" t="s">
        <v>13522</v>
      </c>
      <c r="H1434">
        <v>270107001</v>
      </c>
      <c r="I1434" t="s">
        <v>13523</v>
      </c>
      <c r="J1434">
        <v>17</v>
      </c>
      <c r="K1434">
        <v>2013</v>
      </c>
    </row>
    <row r="1435" spans="1:11" x14ac:dyDescent="0.25">
      <c r="A1435" s="2" t="s">
        <v>795</v>
      </c>
      <c r="B1435" s="1">
        <v>1</v>
      </c>
      <c r="C1435" t="s">
        <v>13639</v>
      </c>
      <c r="D1435">
        <v>16</v>
      </c>
      <c r="E1435" t="s">
        <v>13668</v>
      </c>
      <c r="F1435">
        <v>270107</v>
      </c>
      <c r="G1435" t="s">
        <v>13522</v>
      </c>
      <c r="H1435">
        <v>270107002</v>
      </c>
      <c r="I1435" t="s">
        <v>13526</v>
      </c>
      <c r="J1435">
        <v>1</v>
      </c>
      <c r="K1435">
        <v>2013</v>
      </c>
    </row>
    <row r="1436" spans="1:11" x14ac:dyDescent="0.25">
      <c r="A1436" s="2" t="s">
        <v>795</v>
      </c>
      <c r="B1436" s="1">
        <v>1</v>
      </c>
      <c r="C1436" t="s">
        <v>13639</v>
      </c>
      <c r="D1436">
        <v>16</v>
      </c>
      <c r="E1436" t="s">
        <v>10384</v>
      </c>
      <c r="F1436">
        <v>270107</v>
      </c>
      <c r="G1436" t="s">
        <v>13522</v>
      </c>
      <c r="H1436">
        <v>270107002</v>
      </c>
      <c r="I1436" t="s">
        <v>13526</v>
      </c>
      <c r="J1436">
        <v>0</v>
      </c>
      <c r="K1436">
        <v>2013</v>
      </c>
    </row>
    <row r="1437" spans="1:11" x14ac:dyDescent="0.25">
      <c r="A1437" s="2" t="s">
        <v>795</v>
      </c>
      <c r="B1437" s="1">
        <v>1</v>
      </c>
      <c r="C1437" t="s">
        <v>13639</v>
      </c>
      <c r="D1437">
        <v>16</v>
      </c>
      <c r="E1437" t="s">
        <v>13668</v>
      </c>
      <c r="F1437">
        <v>270107</v>
      </c>
      <c r="G1437" t="s">
        <v>13522</v>
      </c>
      <c r="H1437">
        <v>270107005</v>
      </c>
      <c r="I1437" t="s">
        <v>13637</v>
      </c>
      <c r="J1437">
        <v>94</v>
      </c>
      <c r="K1437">
        <v>2013</v>
      </c>
    </row>
    <row r="1438" spans="1:11" x14ac:dyDescent="0.25">
      <c r="A1438" s="2" t="s">
        <v>795</v>
      </c>
      <c r="B1438" s="1">
        <v>1</v>
      </c>
      <c r="C1438" t="s">
        <v>13639</v>
      </c>
      <c r="D1438">
        <v>16</v>
      </c>
      <c r="E1438" t="s">
        <v>10384</v>
      </c>
      <c r="F1438">
        <v>270107</v>
      </c>
      <c r="G1438" t="s">
        <v>13522</v>
      </c>
      <c r="H1438">
        <v>270107005</v>
      </c>
      <c r="I1438" t="s">
        <v>13637</v>
      </c>
      <c r="J1438">
        <v>264</v>
      </c>
      <c r="K1438">
        <v>2013</v>
      </c>
    </row>
    <row r="1439" spans="1:11" x14ac:dyDescent="0.25">
      <c r="A1439" s="2" t="s">
        <v>798</v>
      </c>
      <c r="B1439" s="1">
        <v>5</v>
      </c>
      <c r="C1439" t="s">
        <v>13645</v>
      </c>
      <c r="D1439">
        <v>1</v>
      </c>
      <c r="E1439" t="s">
        <v>13668</v>
      </c>
      <c r="F1439">
        <v>270107</v>
      </c>
      <c r="G1439" t="s">
        <v>13522</v>
      </c>
      <c r="H1439">
        <v>270107004</v>
      </c>
      <c r="I1439" t="s">
        <v>13636</v>
      </c>
      <c r="J1439">
        <v>2</v>
      </c>
      <c r="K1439">
        <v>2013</v>
      </c>
    </row>
    <row r="1440" spans="1:11" x14ac:dyDescent="0.25">
      <c r="A1440" s="2" t="s">
        <v>798</v>
      </c>
      <c r="B1440" s="1">
        <v>5</v>
      </c>
      <c r="C1440" t="s">
        <v>13645</v>
      </c>
      <c r="D1440">
        <v>1</v>
      </c>
      <c r="E1440" t="s">
        <v>10384</v>
      </c>
      <c r="F1440">
        <v>270107</v>
      </c>
      <c r="G1440" t="s">
        <v>13522</v>
      </c>
      <c r="H1440">
        <v>270107004</v>
      </c>
      <c r="I1440" t="s">
        <v>13636</v>
      </c>
      <c r="J1440">
        <v>22</v>
      </c>
      <c r="K1440">
        <v>2013</v>
      </c>
    </row>
    <row r="1441" spans="1:11" x14ac:dyDescent="0.25">
      <c r="A1441" s="2" t="s">
        <v>798</v>
      </c>
      <c r="B1441" s="1">
        <v>5</v>
      </c>
      <c r="C1441" t="s">
        <v>13645</v>
      </c>
      <c r="D1441">
        <v>1</v>
      </c>
      <c r="E1441" t="s">
        <v>13668</v>
      </c>
      <c r="F1441">
        <v>270107</v>
      </c>
      <c r="G1441" t="s">
        <v>13522</v>
      </c>
      <c r="H1441">
        <v>270107001</v>
      </c>
      <c r="I1441" t="s">
        <v>13523</v>
      </c>
      <c r="J1441">
        <v>0</v>
      </c>
      <c r="K1441">
        <v>2013</v>
      </c>
    </row>
    <row r="1442" spans="1:11" x14ac:dyDescent="0.25">
      <c r="A1442" s="2" t="s">
        <v>798</v>
      </c>
      <c r="B1442" s="1">
        <v>5</v>
      </c>
      <c r="C1442" t="s">
        <v>13645</v>
      </c>
      <c r="D1442">
        <v>1</v>
      </c>
      <c r="E1442" t="s">
        <v>10384</v>
      </c>
      <c r="F1442">
        <v>270107</v>
      </c>
      <c r="G1442" t="s">
        <v>13522</v>
      </c>
      <c r="H1442">
        <v>270107001</v>
      </c>
      <c r="I1442" t="s">
        <v>13523</v>
      </c>
      <c r="J1442">
        <v>8</v>
      </c>
      <c r="K1442">
        <v>2013</v>
      </c>
    </row>
    <row r="1443" spans="1:11" x14ac:dyDescent="0.25">
      <c r="A1443" s="2" t="s">
        <v>798</v>
      </c>
      <c r="B1443" s="1">
        <v>5</v>
      </c>
      <c r="C1443" t="s">
        <v>13645</v>
      </c>
      <c r="D1443">
        <v>1</v>
      </c>
      <c r="E1443" t="s">
        <v>13668</v>
      </c>
      <c r="F1443">
        <v>270107</v>
      </c>
      <c r="G1443" t="s">
        <v>13522</v>
      </c>
      <c r="H1443">
        <v>270107002</v>
      </c>
      <c r="I1443" t="s">
        <v>13526</v>
      </c>
      <c r="J1443">
        <v>0</v>
      </c>
      <c r="K1443">
        <v>2013</v>
      </c>
    </row>
    <row r="1444" spans="1:11" x14ac:dyDescent="0.25">
      <c r="A1444" s="2" t="s">
        <v>798</v>
      </c>
      <c r="B1444" s="1">
        <v>5</v>
      </c>
      <c r="C1444" t="s">
        <v>13645</v>
      </c>
      <c r="D1444">
        <v>1</v>
      </c>
      <c r="E1444" t="s">
        <v>10384</v>
      </c>
      <c r="F1444">
        <v>270107</v>
      </c>
      <c r="G1444" t="s">
        <v>13522</v>
      </c>
      <c r="H1444">
        <v>270107002</v>
      </c>
      <c r="I1444" t="s">
        <v>13526</v>
      </c>
      <c r="J1444">
        <v>13</v>
      </c>
      <c r="K1444">
        <v>2013</v>
      </c>
    </row>
    <row r="1445" spans="1:11" x14ac:dyDescent="0.25">
      <c r="A1445" s="2" t="s">
        <v>798</v>
      </c>
      <c r="B1445" s="1">
        <v>5</v>
      </c>
      <c r="C1445" t="s">
        <v>13645</v>
      </c>
      <c r="D1445">
        <v>1</v>
      </c>
      <c r="E1445" t="s">
        <v>13668</v>
      </c>
      <c r="F1445">
        <v>270107</v>
      </c>
      <c r="G1445" t="s">
        <v>13522</v>
      </c>
      <c r="H1445">
        <v>270107003</v>
      </c>
      <c r="I1445" t="s">
        <v>10392</v>
      </c>
      <c r="J1445">
        <v>0</v>
      </c>
      <c r="K1445">
        <v>2013</v>
      </c>
    </row>
    <row r="1446" spans="1:11" x14ac:dyDescent="0.25">
      <c r="A1446" s="2" t="s">
        <v>798</v>
      </c>
      <c r="B1446" s="1">
        <v>5</v>
      </c>
      <c r="C1446" t="s">
        <v>13645</v>
      </c>
      <c r="D1446">
        <v>1</v>
      </c>
      <c r="E1446" t="s">
        <v>10384</v>
      </c>
      <c r="F1446">
        <v>270107</v>
      </c>
      <c r="G1446" t="s">
        <v>13522</v>
      </c>
      <c r="H1446">
        <v>270107003</v>
      </c>
      <c r="I1446" t="s">
        <v>10392</v>
      </c>
      <c r="J1446">
        <v>4</v>
      </c>
      <c r="K1446">
        <v>2013</v>
      </c>
    </row>
    <row r="1447" spans="1:11" x14ac:dyDescent="0.25">
      <c r="A1447" s="2" t="s">
        <v>798</v>
      </c>
      <c r="B1447" s="1">
        <v>5</v>
      </c>
      <c r="C1447" t="s">
        <v>13645</v>
      </c>
      <c r="D1447">
        <v>1</v>
      </c>
      <c r="E1447" t="s">
        <v>13668</v>
      </c>
      <c r="F1447">
        <v>270107</v>
      </c>
      <c r="G1447" t="s">
        <v>13522</v>
      </c>
      <c r="H1447">
        <v>270107005</v>
      </c>
      <c r="I1447" t="s">
        <v>13637</v>
      </c>
      <c r="J1447">
        <v>75</v>
      </c>
      <c r="K1447">
        <v>2013</v>
      </c>
    </row>
    <row r="1448" spans="1:11" x14ac:dyDescent="0.25">
      <c r="A1448" s="2" t="s">
        <v>798</v>
      </c>
      <c r="B1448" s="1">
        <v>5</v>
      </c>
      <c r="C1448" t="s">
        <v>13645</v>
      </c>
      <c r="D1448">
        <v>1</v>
      </c>
      <c r="E1448" t="s">
        <v>10384</v>
      </c>
      <c r="F1448">
        <v>270107</v>
      </c>
      <c r="G1448" t="s">
        <v>13522</v>
      </c>
      <c r="H1448">
        <v>270107005</v>
      </c>
      <c r="I1448" t="s">
        <v>13637</v>
      </c>
      <c r="J1448">
        <v>120</v>
      </c>
      <c r="K1448">
        <v>2013</v>
      </c>
    </row>
    <row r="1449" spans="1:11" x14ac:dyDescent="0.25">
      <c r="A1449" s="2" t="s">
        <v>798</v>
      </c>
      <c r="B1449" s="1">
        <v>5</v>
      </c>
      <c r="C1449" t="s">
        <v>13650</v>
      </c>
      <c r="D1449">
        <v>21</v>
      </c>
      <c r="E1449" t="s">
        <v>13668</v>
      </c>
      <c r="F1449">
        <v>270107</v>
      </c>
      <c r="G1449" t="s">
        <v>13522</v>
      </c>
      <c r="H1449">
        <v>270107004</v>
      </c>
      <c r="I1449" t="s">
        <v>13636</v>
      </c>
      <c r="J1449">
        <v>0</v>
      </c>
      <c r="K1449">
        <v>2013</v>
      </c>
    </row>
    <row r="1450" spans="1:11" x14ac:dyDescent="0.25">
      <c r="A1450" s="2" t="s">
        <v>798</v>
      </c>
      <c r="B1450" s="1">
        <v>5</v>
      </c>
      <c r="C1450" t="s">
        <v>13650</v>
      </c>
      <c r="D1450">
        <v>21</v>
      </c>
      <c r="E1450" t="s">
        <v>10384</v>
      </c>
      <c r="F1450">
        <v>270107</v>
      </c>
      <c r="G1450" t="s">
        <v>13522</v>
      </c>
      <c r="H1450">
        <v>270107004</v>
      </c>
      <c r="I1450" t="s">
        <v>13636</v>
      </c>
      <c r="J1450">
        <v>2</v>
      </c>
      <c r="K1450">
        <v>2013</v>
      </c>
    </row>
    <row r="1451" spans="1:11" x14ac:dyDescent="0.25">
      <c r="A1451" s="2" t="s">
        <v>798</v>
      </c>
      <c r="B1451" s="1">
        <v>5</v>
      </c>
      <c r="C1451" t="s">
        <v>13650</v>
      </c>
      <c r="D1451">
        <v>21</v>
      </c>
      <c r="E1451" t="s">
        <v>13668</v>
      </c>
      <c r="F1451">
        <v>270107</v>
      </c>
      <c r="G1451" t="s">
        <v>13522</v>
      </c>
      <c r="H1451">
        <v>270107001</v>
      </c>
      <c r="I1451" t="s">
        <v>13523</v>
      </c>
      <c r="J1451">
        <v>0</v>
      </c>
      <c r="K1451">
        <v>2013</v>
      </c>
    </row>
    <row r="1452" spans="1:11" x14ac:dyDescent="0.25">
      <c r="A1452" s="2" t="s">
        <v>798</v>
      </c>
      <c r="B1452" s="1">
        <v>5</v>
      </c>
      <c r="C1452" t="s">
        <v>13650</v>
      </c>
      <c r="D1452">
        <v>21</v>
      </c>
      <c r="E1452" t="s">
        <v>10384</v>
      </c>
      <c r="F1452">
        <v>270107</v>
      </c>
      <c r="G1452" t="s">
        <v>13522</v>
      </c>
      <c r="H1452">
        <v>270107001</v>
      </c>
      <c r="I1452" t="s">
        <v>13523</v>
      </c>
      <c r="J1452">
        <v>2</v>
      </c>
      <c r="K1452">
        <v>2013</v>
      </c>
    </row>
    <row r="1453" spans="1:11" x14ac:dyDescent="0.25">
      <c r="A1453" s="2" t="s">
        <v>798</v>
      </c>
      <c r="B1453" s="1">
        <v>5</v>
      </c>
      <c r="C1453" t="s">
        <v>13650</v>
      </c>
      <c r="D1453">
        <v>21</v>
      </c>
      <c r="E1453" t="s">
        <v>13668</v>
      </c>
      <c r="F1453">
        <v>270107</v>
      </c>
      <c r="G1453" t="s">
        <v>13522</v>
      </c>
      <c r="H1453">
        <v>270107005</v>
      </c>
      <c r="I1453" t="s">
        <v>13637</v>
      </c>
      <c r="J1453">
        <v>44</v>
      </c>
      <c r="K1453">
        <v>2013</v>
      </c>
    </row>
    <row r="1454" spans="1:11" x14ac:dyDescent="0.25">
      <c r="A1454" s="2" t="s">
        <v>798</v>
      </c>
      <c r="B1454" s="1">
        <v>5</v>
      </c>
      <c r="C1454" t="s">
        <v>13650</v>
      </c>
      <c r="D1454">
        <v>21</v>
      </c>
      <c r="E1454" t="s">
        <v>10384</v>
      </c>
      <c r="F1454">
        <v>270107</v>
      </c>
      <c r="G1454" t="s">
        <v>13522</v>
      </c>
      <c r="H1454">
        <v>270107005</v>
      </c>
      <c r="I1454" t="s">
        <v>13637</v>
      </c>
      <c r="J1454">
        <v>84</v>
      </c>
      <c r="K1454">
        <v>2013</v>
      </c>
    </row>
    <row r="1455" spans="1:11" x14ac:dyDescent="0.25">
      <c r="A1455" s="2" t="s">
        <v>798</v>
      </c>
      <c r="B1455" s="1">
        <v>5</v>
      </c>
      <c r="C1455" t="s">
        <v>13643</v>
      </c>
      <c r="D1455">
        <v>28</v>
      </c>
      <c r="E1455" t="s">
        <v>13668</v>
      </c>
      <c r="F1455">
        <v>270107</v>
      </c>
      <c r="G1455" t="s">
        <v>13522</v>
      </c>
      <c r="H1455">
        <v>270107004</v>
      </c>
      <c r="I1455" t="s">
        <v>13636</v>
      </c>
      <c r="J1455">
        <v>0</v>
      </c>
      <c r="K1455">
        <v>2013</v>
      </c>
    </row>
    <row r="1456" spans="1:11" x14ac:dyDescent="0.25">
      <c r="A1456" s="2" t="s">
        <v>798</v>
      </c>
      <c r="B1456" s="1">
        <v>5</v>
      </c>
      <c r="C1456" t="s">
        <v>13643</v>
      </c>
      <c r="D1456">
        <v>28</v>
      </c>
      <c r="E1456" t="s">
        <v>10384</v>
      </c>
      <c r="F1456">
        <v>270107</v>
      </c>
      <c r="G1456" t="s">
        <v>13522</v>
      </c>
      <c r="H1456">
        <v>270107004</v>
      </c>
      <c r="I1456" t="s">
        <v>13636</v>
      </c>
      <c r="J1456">
        <v>88</v>
      </c>
      <c r="K1456">
        <v>2013</v>
      </c>
    </row>
    <row r="1457" spans="1:11" x14ac:dyDescent="0.25">
      <c r="A1457" s="2" t="s">
        <v>798</v>
      </c>
      <c r="B1457" s="1">
        <v>5</v>
      </c>
      <c r="C1457" t="s">
        <v>13643</v>
      </c>
      <c r="D1457">
        <v>28</v>
      </c>
      <c r="E1457" t="s">
        <v>13668</v>
      </c>
      <c r="F1457">
        <v>270107</v>
      </c>
      <c r="G1457" t="s">
        <v>13522</v>
      </c>
      <c r="H1457">
        <v>270107001</v>
      </c>
      <c r="I1457" t="s">
        <v>13523</v>
      </c>
      <c r="J1457">
        <v>0</v>
      </c>
      <c r="K1457">
        <v>2013</v>
      </c>
    </row>
    <row r="1458" spans="1:11" x14ac:dyDescent="0.25">
      <c r="A1458" s="2" t="s">
        <v>798</v>
      </c>
      <c r="B1458" s="1">
        <v>5</v>
      </c>
      <c r="C1458" t="s">
        <v>13643</v>
      </c>
      <c r="D1458">
        <v>28</v>
      </c>
      <c r="E1458" t="s">
        <v>10384</v>
      </c>
      <c r="F1458">
        <v>270107</v>
      </c>
      <c r="G1458" t="s">
        <v>13522</v>
      </c>
      <c r="H1458">
        <v>270107001</v>
      </c>
      <c r="I1458" t="s">
        <v>13523</v>
      </c>
      <c r="J1458">
        <v>44</v>
      </c>
      <c r="K1458">
        <v>2013</v>
      </c>
    </row>
    <row r="1459" spans="1:11" x14ac:dyDescent="0.25">
      <c r="A1459" s="2" t="s">
        <v>798</v>
      </c>
      <c r="B1459" s="1">
        <v>5</v>
      </c>
      <c r="C1459" t="s">
        <v>13643</v>
      </c>
      <c r="D1459">
        <v>28</v>
      </c>
      <c r="E1459" t="s">
        <v>13668</v>
      </c>
      <c r="F1459">
        <v>270107</v>
      </c>
      <c r="G1459" t="s">
        <v>13522</v>
      </c>
      <c r="H1459">
        <v>270107002</v>
      </c>
      <c r="I1459" t="s">
        <v>13526</v>
      </c>
      <c r="J1459">
        <v>1</v>
      </c>
      <c r="K1459">
        <v>2013</v>
      </c>
    </row>
    <row r="1460" spans="1:11" x14ac:dyDescent="0.25">
      <c r="A1460" s="2" t="s">
        <v>798</v>
      </c>
      <c r="B1460" s="1">
        <v>5</v>
      </c>
      <c r="C1460" t="s">
        <v>13643</v>
      </c>
      <c r="D1460">
        <v>28</v>
      </c>
      <c r="E1460" t="s">
        <v>10384</v>
      </c>
      <c r="F1460">
        <v>270107</v>
      </c>
      <c r="G1460" t="s">
        <v>13522</v>
      </c>
      <c r="H1460">
        <v>270107002</v>
      </c>
      <c r="I1460" t="s">
        <v>13526</v>
      </c>
      <c r="J1460">
        <v>62</v>
      </c>
      <c r="K1460">
        <v>2013</v>
      </c>
    </row>
    <row r="1461" spans="1:11" x14ac:dyDescent="0.25">
      <c r="A1461" s="2" t="s">
        <v>798</v>
      </c>
      <c r="B1461" s="1">
        <v>5</v>
      </c>
      <c r="C1461" t="s">
        <v>13643</v>
      </c>
      <c r="D1461">
        <v>28</v>
      </c>
      <c r="E1461" t="s">
        <v>13668</v>
      </c>
      <c r="F1461">
        <v>270107</v>
      </c>
      <c r="G1461" t="s">
        <v>13522</v>
      </c>
      <c r="H1461">
        <v>270107003</v>
      </c>
      <c r="I1461" t="s">
        <v>10392</v>
      </c>
      <c r="J1461">
        <v>0</v>
      </c>
      <c r="K1461">
        <v>2013</v>
      </c>
    </row>
    <row r="1462" spans="1:11" x14ac:dyDescent="0.25">
      <c r="A1462" s="2" t="s">
        <v>798</v>
      </c>
      <c r="B1462" s="1">
        <v>5</v>
      </c>
      <c r="C1462" t="s">
        <v>13643</v>
      </c>
      <c r="D1462">
        <v>28</v>
      </c>
      <c r="E1462" t="s">
        <v>10384</v>
      </c>
      <c r="F1462">
        <v>270107</v>
      </c>
      <c r="G1462" t="s">
        <v>13522</v>
      </c>
      <c r="H1462">
        <v>270107003</v>
      </c>
      <c r="I1462" t="s">
        <v>10392</v>
      </c>
      <c r="J1462">
        <v>1</v>
      </c>
      <c r="K1462">
        <v>2013</v>
      </c>
    </row>
    <row r="1463" spans="1:11" x14ac:dyDescent="0.25">
      <c r="A1463" s="2" t="s">
        <v>798</v>
      </c>
      <c r="B1463" s="1">
        <v>5</v>
      </c>
      <c r="C1463" t="s">
        <v>13643</v>
      </c>
      <c r="D1463">
        <v>28</v>
      </c>
      <c r="E1463" t="s">
        <v>13668</v>
      </c>
      <c r="F1463">
        <v>270107</v>
      </c>
      <c r="G1463" t="s">
        <v>13522</v>
      </c>
      <c r="H1463">
        <v>270107005</v>
      </c>
      <c r="I1463" t="s">
        <v>13637</v>
      </c>
      <c r="J1463">
        <v>156</v>
      </c>
      <c r="K1463">
        <v>2013</v>
      </c>
    </row>
    <row r="1464" spans="1:11" x14ac:dyDescent="0.25">
      <c r="A1464" s="2" t="s">
        <v>798</v>
      </c>
      <c r="B1464" s="1">
        <v>5</v>
      </c>
      <c r="C1464" t="s">
        <v>13643</v>
      </c>
      <c r="D1464">
        <v>28</v>
      </c>
      <c r="E1464" t="s">
        <v>10384</v>
      </c>
      <c r="F1464">
        <v>270107</v>
      </c>
      <c r="G1464" t="s">
        <v>13522</v>
      </c>
      <c r="H1464">
        <v>270107005</v>
      </c>
      <c r="I1464" t="s">
        <v>13637</v>
      </c>
      <c r="J1464">
        <v>228</v>
      </c>
      <c r="K1464">
        <v>2013</v>
      </c>
    </row>
    <row r="1465" spans="1:11" x14ac:dyDescent="0.25">
      <c r="A1465" s="2" t="s">
        <v>798</v>
      </c>
      <c r="B1465" s="1">
        <v>5</v>
      </c>
      <c r="C1465" t="s">
        <v>13644</v>
      </c>
      <c r="D1465">
        <v>29</v>
      </c>
      <c r="E1465" t="s">
        <v>13668</v>
      </c>
      <c r="F1465">
        <v>270107</v>
      </c>
      <c r="G1465" t="s">
        <v>13522</v>
      </c>
      <c r="H1465">
        <v>270107004</v>
      </c>
      <c r="I1465" t="s">
        <v>13636</v>
      </c>
      <c r="J1465">
        <v>22</v>
      </c>
      <c r="K1465">
        <v>2013</v>
      </c>
    </row>
    <row r="1466" spans="1:11" x14ac:dyDescent="0.25">
      <c r="A1466" s="2" t="s">
        <v>798</v>
      </c>
      <c r="B1466" s="1">
        <v>5</v>
      </c>
      <c r="C1466" t="s">
        <v>13644</v>
      </c>
      <c r="D1466">
        <v>29</v>
      </c>
      <c r="E1466" t="s">
        <v>10384</v>
      </c>
      <c r="F1466">
        <v>270107</v>
      </c>
      <c r="G1466" t="s">
        <v>13522</v>
      </c>
      <c r="H1466">
        <v>270107004</v>
      </c>
      <c r="I1466" t="s">
        <v>13636</v>
      </c>
      <c r="J1466">
        <v>93</v>
      </c>
      <c r="K1466">
        <v>2013</v>
      </c>
    </row>
    <row r="1467" spans="1:11" x14ac:dyDescent="0.25">
      <c r="A1467" s="2" t="s">
        <v>798</v>
      </c>
      <c r="B1467" s="1">
        <v>5</v>
      </c>
      <c r="C1467" t="s">
        <v>13644</v>
      </c>
      <c r="D1467">
        <v>29</v>
      </c>
      <c r="E1467" t="s">
        <v>13668</v>
      </c>
      <c r="F1467">
        <v>270107</v>
      </c>
      <c r="G1467" t="s">
        <v>13522</v>
      </c>
      <c r="H1467">
        <v>270107001</v>
      </c>
      <c r="I1467" t="s">
        <v>13523</v>
      </c>
      <c r="J1467">
        <v>0</v>
      </c>
      <c r="K1467">
        <v>2013</v>
      </c>
    </row>
    <row r="1468" spans="1:11" x14ac:dyDescent="0.25">
      <c r="A1468" s="2" t="s">
        <v>798</v>
      </c>
      <c r="B1468" s="1">
        <v>5</v>
      </c>
      <c r="C1468" t="s">
        <v>13644</v>
      </c>
      <c r="D1468">
        <v>29</v>
      </c>
      <c r="E1468" t="s">
        <v>10384</v>
      </c>
      <c r="F1468">
        <v>270107</v>
      </c>
      <c r="G1468" t="s">
        <v>13522</v>
      </c>
      <c r="H1468">
        <v>270107001</v>
      </c>
      <c r="I1468" t="s">
        <v>13523</v>
      </c>
      <c r="J1468">
        <v>16</v>
      </c>
      <c r="K1468">
        <v>2013</v>
      </c>
    </row>
    <row r="1469" spans="1:11" x14ac:dyDescent="0.25">
      <c r="A1469" s="2" t="s">
        <v>798</v>
      </c>
      <c r="B1469" s="1">
        <v>5</v>
      </c>
      <c r="C1469" t="s">
        <v>13644</v>
      </c>
      <c r="D1469">
        <v>29</v>
      </c>
      <c r="E1469" t="s">
        <v>13668</v>
      </c>
      <c r="F1469">
        <v>270107</v>
      </c>
      <c r="G1469" t="s">
        <v>13522</v>
      </c>
      <c r="H1469">
        <v>270107002</v>
      </c>
      <c r="I1469" t="s">
        <v>13526</v>
      </c>
      <c r="J1469">
        <v>1</v>
      </c>
      <c r="K1469">
        <v>2013</v>
      </c>
    </row>
    <row r="1470" spans="1:11" x14ac:dyDescent="0.25">
      <c r="A1470" s="2" t="s">
        <v>798</v>
      </c>
      <c r="B1470" s="1">
        <v>5</v>
      </c>
      <c r="C1470" t="s">
        <v>13644</v>
      </c>
      <c r="D1470">
        <v>29</v>
      </c>
      <c r="E1470" t="s">
        <v>10384</v>
      </c>
      <c r="F1470">
        <v>270107</v>
      </c>
      <c r="G1470" t="s">
        <v>13522</v>
      </c>
      <c r="H1470">
        <v>270107002</v>
      </c>
      <c r="I1470" t="s">
        <v>13526</v>
      </c>
      <c r="J1470">
        <v>14</v>
      </c>
      <c r="K1470">
        <v>2013</v>
      </c>
    </row>
    <row r="1471" spans="1:11" x14ac:dyDescent="0.25">
      <c r="A1471" s="2" t="s">
        <v>798</v>
      </c>
      <c r="B1471" s="1">
        <v>5</v>
      </c>
      <c r="C1471" t="s">
        <v>13644</v>
      </c>
      <c r="D1471">
        <v>29</v>
      </c>
      <c r="E1471" t="s">
        <v>13668</v>
      </c>
      <c r="F1471">
        <v>270107</v>
      </c>
      <c r="G1471" t="s">
        <v>13522</v>
      </c>
      <c r="H1471">
        <v>270107003</v>
      </c>
      <c r="I1471" t="s">
        <v>10392</v>
      </c>
      <c r="J1471">
        <v>0</v>
      </c>
      <c r="K1471">
        <v>2013</v>
      </c>
    </row>
    <row r="1472" spans="1:11" x14ac:dyDescent="0.25">
      <c r="A1472" s="2" t="s">
        <v>798</v>
      </c>
      <c r="B1472" s="1">
        <v>5</v>
      </c>
      <c r="C1472" t="s">
        <v>13644</v>
      </c>
      <c r="D1472">
        <v>29</v>
      </c>
      <c r="E1472" t="s">
        <v>10384</v>
      </c>
      <c r="F1472">
        <v>270107</v>
      </c>
      <c r="G1472" t="s">
        <v>13522</v>
      </c>
      <c r="H1472">
        <v>270107003</v>
      </c>
      <c r="I1472" t="s">
        <v>10392</v>
      </c>
      <c r="J1472">
        <v>3</v>
      </c>
      <c r="K1472">
        <v>2013</v>
      </c>
    </row>
    <row r="1473" spans="1:11" x14ac:dyDescent="0.25">
      <c r="A1473" s="2" t="s">
        <v>798</v>
      </c>
      <c r="B1473" s="1">
        <v>5</v>
      </c>
      <c r="C1473" t="s">
        <v>13644</v>
      </c>
      <c r="D1473">
        <v>29</v>
      </c>
      <c r="E1473" t="s">
        <v>13668</v>
      </c>
      <c r="F1473">
        <v>270107</v>
      </c>
      <c r="G1473" t="s">
        <v>13522</v>
      </c>
      <c r="H1473">
        <v>270107005</v>
      </c>
      <c r="I1473" t="s">
        <v>13637</v>
      </c>
      <c r="J1473">
        <v>1811</v>
      </c>
      <c r="K1473">
        <v>2013</v>
      </c>
    </row>
    <row r="1474" spans="1:11" x14ac:dyDescent="0.25">
      <c r="A1474" s="2" t="s">
        <v>798</v>
      </c>
      <c r="B1474" s="1">
        <v>5</v>
      </c>
      <c r="C1474" t="s">
        <v>13644</v>
      </c>
      <c r="D1474">
        <v>29</v>
      </c>
      <c r="E1474" t="s">
        <v>10384</v>
      </c>
      <c r="F1474">
        <v>270107</v>
      </c>
      <c r="G1474" t="s">
        <v>13522</v>
      </c>
      <c r="H1474">
        <v>270107005</v>
      </c>
      <c r="I1474" t="s">
        <v>13637</v>
      </c>
      <c r="J1474">
        <v>1033</v>
      </c>
      <c r="K1474">
        <v>2013</v>
      </c>
    </row>
    <row r="1475" spans="1:11" x14ac:dyDescent="0.25">
      <c r="A1475" s="2" t="s">
        <v>768</v>
      </c>
      <c r="B1475" s="1">
        <v>8</v>
      </c>
      <c r="C1475" t="s">
        <v>13657</v>
      </c>
      <c r="D1475">
        <v>6</v>
      </c>
      <c r="E1475" t="s">
        <v>13668</v>
      </c>
      <c r="F1475">
        <v>270107</v>
      </c>
      <c r="G1475" t="s">
        <v>13522</v>
      </c>
      <c r="H1475">
        <v>270107004</v>
      </c>
      <c r="I1475" t="s">
        <v>13636</v>
      </c>
      <c r="J1475">
        <v>1</v>
      </c>
      <c r="K1475">
        <v>2013</v>
      </c>
    </row>
    <row r="1476" spans="1:11" x14ac:dyDescent="0.25">
      <c r="A1476" s="2" t="s">
        <v>768</v>
      </c>
      <c r="B1476" s="1">
        <v>8</v>
      </c>
      <c r="C1476" t="s">
        <v>13657</v>
      </c>
      <c r="D1476">
        <v>6</v>
      </c>
      <c r="E1476" t="s">
        <v>10384</v>
      </c>
      <c r="F1476">
        <v>270107</v>
      </c>
      <c r="G1476" t="s">
        <v>13522</v>
      </c>
      <c r="H1476">
        <v>270107004</v>
      </c>
      <c r="I1476" t="s">
        <v>13636</v>
      </c>
      <c r="J1476">
        <v>16</v>
      </c>
      <c r="K1476">
        <v>2013</v>
      </c>
    </row>
    <row r="1477" spans="1:11" x14ac:dyDescent="0.25">
      <c r="A1477" s="2" t="s">
        <v>768</v>
      </c>
      <c r="B1477" s="1">
        <v>8</v>
      </c>
      <c r="C1477" t="s">
        <v>13657</v>
      </c>
      <c r="D1477">
        <v>6</v>
      </c>
      <c r="E1477" t="s">
        <v>13668</v>
      </c>
      <c r="F1477">
        <v>270107</v>
      </c>
      <c r="G1477" t="s">
        <v>13522</v>
      </c>
      <c r="H1477">
        <v>270107001</v>
      </c>
      <c r="I1477" t="s">
        <v>13523</v>
      </c>
      <c r="J1477">
        <v>0</v>
      </c>
      <c r="K1477">
        <v>2013</v>
      </c>
    </row>
    <row r="1478" spans="1:11" x14ac:dyDescent="0.25">
      <c r="A1478" s="2" t="s">
        <v>768</v>
      </c>
      <c r="B1478" s="1">
        <v>8</v>
      </c>
      <c r="C1478" t="s">
        <v>13657</v>
      </c>
      <c r="D1478">
        <v>6</v>
      </c>
      <c r="E1478" t="s">
        <v>10384</v>
      </c>
      <c r="F1478">
        <v>270107</v>
      </c>
      <c r="G1478" t="s">
        <v>13522</v>
      </c>
      <c r="H1478">
        <v>270107001</v>
      </c>
      <c r="I1478" t="s">
        <v>13523</v>
      </c>
      <c r="J1478">
        <v>1</v>
      </c>
      <c r="K1478">
        <v>2013</v>
      </c>
    </row>
    <row r="1479" spans="1:11" x14ac:dyDescent="0.25">
      <c r="A1479" s="2" t="s">
        <v>768</v>
      </c>
      <c r="B1479" s="1">
        <v>8</v>
      </c>
      <c r="C1479" t="s">
        <v>13657</v>
      </c>
      <c r="D1479">
        <v>6</v>
      </c>
      <c r="E1479" t="s">
        <v>13668</v>
      </c>
      <c r="F1479">
        <v>270107</v>
      </c>
      <c r="G1479" t="s">
        <v>13522</v>
      </c>
      <c r="H1479">
        <v>270107002</v>
      </c>
      <c r="I1479" t="s">
        <v>13526</v>
      </c>
      <c r="J1479">
        <v>0</v>
      </c>
      <c r="K1479">
        <v>2013</v>
      </c>
    </row>
    <row r="1480" spans="1:11" x14ac:dyDescent="0.25">
      <c r="A1480" s="2" t="s">
        <v>768</v>
      </c>
      <c r="B1480" s="1">
        <v>8</v>
      </c>
      <c r="C1480" t="s">
        <v>13657</v>
      </c>
      <c r="D1480">
        <v>6</v>
      </c>
      <c r="E1480" t="s">
        <v>10384</v>
      </c>
      <c r="F1480">
        <v>270107</v>
      </c>
      <c r="G1480" t="s">
        <v>13522</v>
      </c>
      <c r="H1480">
        <v>270107002</v>
      </c>
      <c r="I1480" t="s">
        <v>13526</v>
      </c>
      <c r="J1480">
        <v>4</v>
      </c>
      <c r="K1480">
        <v>2013</v>
      </c>
    </row>
    <row r="1481" spans="1:11" x14ac:dyDescent="0.25">
      <c r="A1481" s="2" t="s">
        <v>768</v>
      </c>
      <c r="B1481" s="1">
        <v>8</v>
      </c>
      <c r="C1481" t="s">
        <v>13657</v>
      </c>
      <c r="D1481">
        <v>6</v>
      </c>
      <c r="E1481" t="s">
        <v>13668</v>
      </c>
      <c r="F1481">
        <v>270107</v>
      </c>
      <c r="G1481" t="s">
        <v>13522</v>
      </c>
      <c r="H1481">
        <v>270107003</v>
      </c>
      <c r="I1481" t="s">
        <v>10392</v>
      </c>
      <c r="J1481">
        <v>1</v>
      </c>
      <c r="K1481">
        <v>2013</v>
      </c>
    </row>
    <row r="1482" spans="1:11" x14ac:dyDescent="0.25">
      <c r="A1482" s="2" t="s">
        <v>768</v>
      </c>
      <c r="B1482" s="1">
        <v>8</v>
      </c>
      <c r="C1482" t="s">
        <v>13657</v>
      </c>
      <c r="D1482">
        <v>6</v>
      </c>
      <c r="E1482" t="s">
        <v>10384</v>
      </c>
      <c r="F1482">
        <v>270107</v>
      </c>
      <c r="G1482" t="s">
        <v>13522</v>
      </c>
      <c r="H1482">
        <v>270107003</v>
      </c>
      <c r="I1482" t="s">
        <v>10392</v>
      </c>
      <c r="J1482">
        <v>0</v>
      </c>
      <c r="K1482">
        <v>2013</v>
      </c>
    </row>
    <row r="1483" spans="1:11" x14ac:dyDescent="0.25">
      <c r="A1483" s="2" t="s">
        <v>768</v>
      </c>
      <c r="B1483" s="1">
        <v>8</v>
      </c>
      <c r="C1483" t="s">
        <v>13657</v>
      </c>
      <c r="D1483">
        <v>6</v>
      </c>
      <c r="E1483" t="s">
        <v>13668</v>
      </c>
      <c r="F1483">
        <v>270107</v>
      </c>
      <c r="G1483" t="s">
        <v>13522</v>
      </c>
      <c r="H1483">
        <v>270107005</v>
      </c>
      <c r="I1483" t="s">
        <v>13637</v>
      </c>
      <c r="J1483">
        <v>51</v>
      </c>
      <c r="K1483">
        <v>2013</v>
      </c>
    </row>
    <row r="1484" spans="1:11" x14ac:dyDescent="0.25">
      <c r="A1484" s="2" t="s">
        <v>768</v>
      </c>
      <c r="B1484" s="1">
        <v>8</v>
      </c>
      <c r="C1484" t="s">
        <v>13657</v>
      </c>
      <c r="D1484">
        <v>6</v>
      </c>
      <c r="E1484" t="s">
        <v>10384</v>
      </c>
      <c r="F1484">
        <v>270107</v>
      </c>
      <c r="G1484" t="s">
        <v>13522</v>
      </c>
      <c r="H1484">
        <v>270107005</v>
      </c>
      <c r="I1484" t="s">
        <v>13637</v>
      </c>
      <c r="J1484">
        <v>71</v>
      </c>
      <c r="K1484">
        <v>2013</v>
      </c>
    </row>
    <row r="1485" spans="1:11" x14ac:dyDescent="0.25">
      <c r="A1485" s="2" t="s">
        <v>768</v>
      </c>
      <c r="B1485" s="1">
        <v>8</v>
      </c>
      <c r="C1485" t="s">
        <v>13659</v>
      </c>
      <c r="D1485">
        <v>9</v>
      </c>
      <c r="E1485" t="s">
        <v>13668</v>
      </c>
      <c r="F1485">
        <v>270107</v>
      </c>
      <c r="G1485" t="s">
        <v>13522</v>
      </c>
      <c r="H1485">
        <v>270107004</v>
      </c>
      <c r="I1485" t="s">
        <v>13636</v>
      </c>
      <c r="J1485">
        <v>11</v>
      </c>
      <c r="K1485">
        <v>2013</v>
      </c>
    </row>
    <row r="1486" spans="1:11" x14ac:dyDescent="0.25">
      <c r="A1486" s="2" t="s">
        <v>768</v>
      </c>
      <c r="B1486" s="1">
        <v>8</v>
      </c>
      <c r="C1486" t="s">
        <v>13659</v>
      </c>
      <c r="D1486">
        <v>9</v>
      </c>
      <c r="E1486" t="s">
        <v>10384</v>
      </c>
      <c r="F1486">
        <v>270107</v>
      </c>
      <c r="G1486" t="s">
        <v>13522</v>
      </c>
      <c r="H1486">
        <v>270107004</v>
      </c>
      <c r="I1486" t="s">
        <v>13636</v>
      </c>
      <c r="J1486">
        <v>23</v>
      </c>
      <c r="K1486">
        <v>2013</v>
      </c>
    </row>
    <row r="1487" spans="1:11" x14ac:dyDescent="0.25">
      <c r="A1487" s="2" t="s">
        <v>768</v>
      </c>
      <c r="B1487" s="1">
        <v>8</v>
      </c>
      <c r="C1487" t="s">
        <v>13659</v>
      </c>
      <c r="D1487">
        <v>9</v>
      </c>
      <c r="E1487" t="s">
        <v>13668</v>
      </c>
      <c r="F1487">
        <v>270107</v>
      </c>
      <c r="G1487" t="s">
        <v>13522</v>
      </c>
      <c r="H1487">
        <v>270107001</v>
      </c>
      <c r="I1487" t="s">
        <v>13523</v>
      </c>
      <c r="J1487">
        <v>0</v>
      </c>
      <c r="K1487">
        <v>2013</v>
      </c>
    </row>
    <row r="1488" spans="1:11" x14ac:dyDescent="0.25">
      <c r="A1488" s="2" t="s">
        <v>768</v>
      </c>
      <c r="B1488" s="1">
        <v>8</v>
      </c>
      <c r="C1488" t="s">
        <v>13659</v>
      </c>
      <c r="D1488">
        <v>9</v>
      </c>
      <c r="E1488" t="s">
        <v>10384</v>
      </c>
      <c r="F1488">
        <v>270107</v>
      </c>
      <c r="G1488" t="s">
        <v>13522</v>
      </c>
      <c r="H1488">
        <v>270107001</v>
      </c>
      <c r="I1488" t="s">
        <v>13523</v>
      </c>
      <c r="J1488">
        <v>7</v>
      </c>
      <c r="K1488">
        <v>2013</v>
      </c>
    </row>
    <row r="1489" spans="1:11" x14ac:dyDescent="0.25">
      <c r="A1489" s="2" t="s">
        <v>768</v>
      </c>
      <c r="B1489" s="1">
        <v>8</v>
      </c>
      <c r="C1489" t="s">
        <v>13659</v>
      </c>
      <c r="D1489">
        <v>9</v>
      </c>
      <c r="E1489" t="s">
        <v>13668</v>
      </c>
      <c r="F1489">
        <v>270107</v>
      </c>
      <c r="G1489" t="s">
        <v>13522</v>
      </c>
      <c r="H1489">
        <v>270107002</v>
      </c>
      <c r="I1489" t="s">
        <v>13526</v>
      </c>
      <c r="J1489">
        <v>3</v>
      </c>
      <c r="K1489">
        <v>2013</v>
      </c>
    </row>
    <row r="1490" spans="1:11" x14ac:dyDescent="0.25">
      <c r="A1490" s="2" t="s">
        <v>768</v>
      </c>
      <c r="B1490" s="1">
        <v>8</v>
      </c>
      <c r="C1490" t="s">
        <v>13659</v>
      </c>
      <c r="D1490">
        <v>9</v>
      </c>
      <c r="E1490" t="s">
        <v>10384</v>
      </c>
      <c r="F1490">
        <v>270107</v>
      </c>
      <c r="G1490" t="s">
        <v>13522</v>
      </c>
      <c r="H1490">
        <v>270107002</v>
      </c>
      <c r="I1490" t="s">
        <v>13526</v>
      </c>
      <c r="J1490">
        <v>8</v>
      </c>
      <c r="K1490">
        <v>2013</v>
      </c>
    </row>
    <row r="1491" spans="1:11" x14ac:dyDescent="0.25">
      <c r="A1491" s="2" t="s">
        <v>768</v>
      </c>
      <c r="B1491" s="1">
        <v>8</v>
      </c>
      <c r="C1491" t="s">
        <v>13659</v>
      </c>
      <c r="D1491">
        <v>9</v>
      </c>
      <c r="E1491" t="s">
        <v>13668</v>
      </c>
      <c r="F1491">
        <v>270107</v>
      </c>
      <c r="G1491" t="s">
        <v>13522</v>
      </c>
      <c r="H1491">
        <v>270107003</v>
      </c>
      <c r="I1491" t="s">
        <v>10392</v>
      </c>
      <c r="J1491">
        <v>0</v>
      </c>
      <c r="K1491">
        <v>2013</v>
      </c>
    </row>
    <row r="1492" spans="1:11" x14ac:dyDescent="0.25">
      <c r="A1492" s="2" t="s">
        <v>768</v>
      </c>
      <c r="B1492" s="1">
        <v>8</v>
      </c>
      <c r="C1492" t="s">
        <v>13659</v>
      </c>
      <c r="D1492">
        <v>9</v>
      </c>
      <c r="E1492" t="s">
        <v>10384</v>
      </c>
      <c r="F1492">
        <v>270107</v>
      </c>
      <c r="G1492" t="s">
        <v>13522</v>
      </c>
      <c r="H1492">
        <v>270107003</v>
      </c>
      <c r="I1492" t="s">
        <v>10392</v>
      </c>
      <c r="J1492">
        <v>7</v>
      </c>
      <c r="K1492">
        <v>2013</v>
      </c>
    </row>
    <row r="1493" spans="1:11" x14ac:dyDescent="0.25">
      <c r="A1493" s="2" t="s">
        <v>768</v>
      </c>
      <c r="B1493" s="1">
        <v>8</v>
      </c>
      <c r="C1493" t="s">
        <v>13659</v>
      </c>
      <c r="D1493">
        <v>9</v>
      </c>
      <c r="E1493" t="s">
        <v>13668</v>
      </c>
      <c r="F1493">
        <v>270107</v>
      </c>
      <c r="G1493" t="s">
        <v>13522</v>
      </c>
      <c r="H1493">
        <v>270107005</v>
      </c>
      <c r="I1493" t="s">
        <v>13637</v>
      </c>
      <c r="J1493">
        <v>60</v>
      </c>
      <c r="K1493">
        <v>2013</v>
      </c>
    </row>
    <row r="1494" spans="1:11" x14ac:dyDescent="0.25">
      <c r="A1494" s="2" t="s">
        <v>768</v>
      </c>
      <c r="B1494" s="1">
        <v>8</v>
      </c>
      <c r="C1494" t="s">
        <v>13659</v>
      </c>
      <c r="D1494">
        <v>9</v>
      </c>
      <c r="E1494" t="s">
        <v>10384</v>
      </c>
      <c r="F1494">
        <v>270107</v>
      </c>
      <c r="G1494" t="s">
        <v>13522</v>
      </c>
      <c r="H1494">
        <v>270107005</v>
      </c>
      <c r="I1494" t="s">
        <v>13637</v>
      </c>
      <c r="J1494">
        <v>152</v>
      </c>
      <c r="K1494">
        <v>2013</v>
      </c>
    </row>
    <row r="1495" spans="1:11" x14ac:dyDescent="0.25">
      <c r="A1495" s="2" t="s">
        <v>768</v>
      </c>
      <c r="B1495" s="1">
        <v>8</v>
      </c>
      <c r="C1495" t="s">
        <v>13656</v>
      </c>
      <c r="D1495">
        <v>11</v>
      </c>
      <c r="E1495" t="s">
        <v>13668</v>
      </c>
      <c r="F1495">
        <v>270107</v>
      </c>
      <c r="G1495" t="s">
        <v>13522</v>
      </c>
      <c r="H1495">
        <v>270107004</v>
      </c>
      <c r="I1495" t="s">
        <v>13636</v>
      </c>
      <c r="J1495">
        <v>1</v>
      </c>
      <c r="K1495">
        <v>2013</v>
      </c>
    </row>
    <row r="1496" spans="1:11" x14ac:dyDescent="0.25">
      <c r="A1496" s="2" t="s">
        <v>768</v>
      </c>
      <c r="B1496" s="1">
        <v>8</v>
      </c>
      <c r="C1496" t="s">
        <v>13656</v>
      </c>
      <c r="D1496">
        <v>11</v>
      </c>
      <c r="E1496" t="s">
        <v>10384</v>
      </c>
      <c r="F1496">
        <v>270107</v>
      </c>
      <c r="G1496" t="s">
        <v>13522</v>
      </c>
      <c r="H1496">
        <v>270107004</v>
      </c>
      <c r="I1496" t="s">
        <v>13636</v>
      </c>
      <c r="J1496">
        <v>10</v>
      </c>
      <c r="K1496">
        <v>2013</v>
      </c>
    </row>
    <row r="1497" spans="1:11" x14ac:dyDescent="0.25">
      <c r="A1497" s="2" t="s">
        <v>768</v>
      </c>
      <c r="B1497" s="1">
        <v>8</v>
      </c>
      <c r="C1497" t="s">
        <v>13656</v>
      </c>
      <c r="D1497">
        <v>11</v>
      </c>
      <c r="E1497" t="s">
        <v>13668</v>
      </c>
      <c r="F1497">
        <v>270107</v>
      </c>
      <c r="G1497" t="s">
        <v>13522</v>
      </c>
      <c r="H1497">
        <v>270107001</v>
      </c>
      <c r="I1497" t="s">
        <v>13523</v>
      </c>
      <c r="J1497">
        <v>0</v>
      </c>
      <c r="K1497">
        <v>2013</v>
      </c>
    </row>
    <row r="1498" spans="1:11" x14ac:dyDescent="0.25">
      <c r="A1498" s="2" t="s">
        <v>768</v>
      </c>
      <c r="B1498" s="1">
        <v>8</v>
      </c>
      <c r="C1498" t="s">
        <v>13656</v>
      </c>
      <c r="D1498">
        <v>11</v>
      </c>
      <c r="E1498" t="s">
        <v>10384</v>
      </c>
      <c r="F1498">
        <v>270107</v>
      </c>
      <c r="G1498" t="s">
        <v>13522</v>
      </c>
      <c r="H1498">
        <v>270107001</v>
      </c>
      <c r="I1498" t="s">
        <v>13523</v>
      </c>
      <c r="J1498">
        <v>1</v>
      </c>
      <c r="K1498">
        <v>2013</v>
      </c>
    </row>
    <row r="1499" spans="1:11" x14ac:dyDescent="0.25">
      <c r="A1499" s="2" t="s">
        <v>768</v>
      </c>
      <c r="B1499" s="1">
        <v>8</v>
      </c>
      <c r="C1499" t="s">
        <v>13656</v>
      </c>
      <c r="D1499">
        <v>11</v>
      </c>
      <c r="E1499" t="s">
        <v>13668</v>
      </c>
      <c r="F1499">
        <v>270107</v>
      </c>
      <c r="G1499" t="s">
        <v>13522</v>
      </c>
      <c r="H1499">
        <v>270107002</v>
      </c>
      <c r="I1499" t="s">
        <v>13526</v>
      </c>
      <c r="J1499">
        <v>0</v>
      </c>
      <c r="K1499">
        <v>2013</v>
      </c>
    </row>
    <row r="1500" spans="1:11" x14ac:dyDescent="0.25">
      <c r="A1500" s="2" t="s">
        <v>768</v>
      </c>
      <c r="B1500" s="1">
        <v>8</v>
      </c>
      <c r="C1500" t="s">
        <v>13656</v>
      </c>
      <c r="D1500">
        <v>11</v>
      </c>
      <c r="E1500" t="s">
        <v>10384</v>
      </c>
      <c r="F1500">
        <v>270107</v>
      </c>
      <c r="G1500" t="s">
        <v>13522</v>
      </c>
      <c r="H1500">
        <v>270107002</v>
      </c>
      <c r="I1500" t="s">
        <v>13526</v>
      </c>
      <c r="J1500">
        <v>3</v>
      </c>
      <c r="K1500">
        <v>2013</v>
      </c>
    </row>
    <row r="1501" spans="1:11" x14ac:dyDescent="0.25">
      <c r="A1501" s="2" t="s">
        <v>768</v>
      </c>
      <c r="B1501" s="1">
        <v>8</v>
      </c>
      <c r="C1501" t="s">
        <v>13656</v>
      </c>
      <c r="D1501">
        <v>11</v>
      </c>
      <c r="E1501" t="s">
        <v>13668</v>
      </c>
      <c r="F1501">
        <v>270107</v>
      </c>
      <c r="G1501" t="s">
        <v>13522</v>
      </c>
      <c r="H1501">
        <v>270107005</v>
      </c>
      <c r="I1501" t="s">
        <v>13637</v>
      </c>
      <c r="J1501">
        <v>233</v>
      </c>
      <c r="K1501">
        <v>2013</v>
      </c>
    </row>
    <row r="1502" spans="1:11" x14ac:dyDescent="0.25">
      <c r="A1502" s="2" t="s">
        <v>768</v>
      </c>
      <c r="B1502" s="1">
        <v>8</v>
      </c>
      <c r="C1502" t="s">
        <v>13656</v>
      </c>
      <c r="D1502">
        <v>11</v>
      </c>
      <c r="E1502" t="s">
        <v>10384</v>
      </c>
      <c r="F1502">
        <v>270107</v>
      </c>
      <c r="G1502" t="s">
        <v>13522</v>
      </c>
      <c r="H1502">
        <v>270107005</v>
      </c>
      <c r="I1502" t="s">
        <v>13637</v>
      </c>
      <c r="J1502">
        <v>439</v>
      </c>
      <c r="K1502">
        <v>2013</v>
      </c>
    </row>
    <row r="1503" spans="1:11" x14ac:dyDescent="0.25">
      <c r="A1503" s="2" t="s">
        <v>768</v>
      </c>
      <c r="B1503" s="1">
        <v>8</v>
      </c>
      <c r="C1503" t="s">
        <v>13655</v>
      </c>
      <c r="D1503">
        <v>24</v>
      </c>
      <c r="E1503" t="s">
        <v>13668</v>
      </c>
      <c r="F1503">
        <v>270107</v>
      </c>
      <c r="G1503" t="s">
        <v>13522</v>
      </c>
      <c r="H1503">
        <v>270107004</v>
      </c>
      <c r="I1503" t="s">
        <v>13636</v>
      </c>
      <c r="J1503">
        <v>3</v>
      </c>
      <c r="K1503">
        <v>2013</v>
      </c>
    </row>
    <row r="1504" spans="1:11" x14ac:dyDescent="0.25">
      <c r="A1504" s="2" t="s">
        <v>768</v>
      </c>
      <c r="B1504" s="1">
        <v>8</v>
      </c>
      <c r="C1504" t="s">
        <v>13655</v>
      </c>
      <c r="D1504">
        <v>24</v>
      </c>
      <c r="E1504" t="s">
        <v>10384</v>
      </c>
      <c r="F1504">
        <v>270107</v>
      </c>
      <c r="G1504" t="s">
        <v>13522</v>
      </c>
      <c r="H1504">
        <v>270107004</v>
      </c>
      <c r="I1504" t="s">
        <v>13636</v>
      </c>
      <c r="J1504">
        <v>30</v>
      </c>
      <c r="K1504">
        <v>2013</v>
      </c>
    </row>
    <row r="1505" spans="1:11" x14ac:dyDescent="0.25">
      <c r="A1505" s="2" t="s">
        <v>768</v>
      </c>
      <c r="B1505" s="1">
        <v>8</v>
      </c>
      <c r="C1505" t="s">
        <v>13655</v>
      </c>
      <c r="D1505">
        <v>24</v>
      </c>
      <c r="E1505" t="s">
        <v>13668</v>
      </c>
      <c r="F1505">
        <v>270107</v>
      </c>
      <c r="G1505" t="s">
        <v>13522</v>
      </c>
      <c r="H1505">
        <v>270107001</v>
      </c>
      <c r="I1505" t="s">
        <v>13523</v>
      </c>
      <c r="J1505">
        <v>0</v>
      </c>
      <c r="K1505">
        <v>2013</v>
      </c>
    </row>
    <row r="1506" spans="1:11" x14ac:dyDescent="0.25">
      <c r="A1506" s="2" t="s">
        <v>768</v>
      </c>
      <c r="B1506" s="1">
        <v>8</v>
      </c>
      <c r="C1506" t="s">
        <v>13655</v>
      </c>
      <c r="D1506">
        <v>24</v>
      </c>
      <c r="E1506" t="s">
        <v>10384</v>
      </c>
      <c r="F1506">
        <v>270107</v>
      </c>
      <c r="G1506" t="s">
        <v>13522</v>
      </c>
      <c r="H1506">
        <v>270107001</v>
      </c>
      <c r="I1506" t="s">
        <v>13523</v>
      </c>
      <c r="J1506">
        <v>8</v>
      </c>
      <c r="K1506">
        <v>2013</v>
      </c>
    </row>
    <row r="1507" spans="1:11" x14ac:dyDescent="0.25">
      <c r="A1507" s="2" t="s">
        <v>768</v>
      </c>
      <c r="B1507" s="1">
        <v>8</v>
      </c>
      <c r="C1507" t="s">
        <v>13655</v>
      </c>
      <c r="D1507">
        <v>24</v>
      </c>
      <c r="E1507" t="s">
        <v>13668</v>
      </c>
      <c r="F1507">
        <v>270107</v>
      </c>
      <c r="G1507" t="s">
        <v>13522</v>
      </c>
      <c r="H1507">
        <v>270107002</v>
      </c>
      <c r="I1507" t="s">
        <v>13526</v>
      </c>
      <c r="J1507">
        <v>6</v>
      </c>
      <c r="K1507">
        <v>2013</v>
      </c>
    </row>
    <row r="1508" spans="1:11" x14ac:dyDescent="0.25">
      <c r="A1508" s="2" t="s">
        <v>768</v>
      </c>
      <c r="B1508" s="1">
        <v>8</v>
      </c>
      <c r="C1508" t="s">
        <v>13655</v>
      </c>
      <c r="D1508">
        <v>24</v>
      </c>
      <c r="E1508" t="s">
        <v>10384</v>
      </c>
      <c r="F1508">
        <v>270107</v>
      </c>
      <c r="G1508" t="s">
        <v>13522</v>
      </c>
      <c r="H1508">
        <v>270107002</v>
      </c>
      <c r="I1508" t="s">
        <v>13526</v>
      </c>
      <c r="J1508">
        <v>20</v>
      </c>
      <c r="K1508">
        <v>2013</v>
      </c>
    </row>
    <row r="1509" spans="1:11" x14ac:dyDescent="0.25">
      <c r="A1509" s="2" t="s">
        <v>768</v>
      </c>
      <c r="B1509" s="1">
        <v>8</v>
      </c>
      <c r="C1509" t="s">
        <v>13655</v>
      </c>
      <c r="D1509">
        <v>24</v>
      </c>
      <c r="E1509" t="s">
        <v>13668</v>
      </c>
      <c r="F1509">
        <v>270107</v>
      </c>
      <c r="G1509" t="s">
        <v>13522</v>
      </c>
      <c r="H1509">
        <v>270107003</v>
      </c>
      <c r="I1509" t="s">
        <v>10392</v>
      </c>
      <c r="J1509">
        <v>0</v>
      </c>
      <c r="K1509">
        <v>2013</v>
      </c>
    </row>
    <row r="1510" spans="1:11" x14ac:dyDescent="0.25">
      <c r="A1510" s="2" t="s">
        <v>768</v>
      </c>
      <c r="B1510" s="1">
        <v>8</v>
      </c>
      <c r="C1510" t="s">
        <v>13655</v>
      </c>
      <c r="D1510">
        <v>24</v>
      </c>
      <c r="E1510" t="s">
        <v>10384</v>
      </c>
      <c r="F1510">
        <v>270107</v>
      </c>
      <c r="G1510" t="s">
        <v>13522</v>
      </c>
      <c r="H1510">
        <v>270107003</v>
      </c>
      <c r="I1510" t="s">
        <v>10392</v>
      </c>
      <c r="J1510">
        <v>1</v>
      </c>
      <c r="K1510">
        <v>2013</v>
      </c>
    </row>
    <row r="1511" spans="1:11" x14ac:dyDescent="0.25">
      <c r="A1511" s="2" t="s">
        <v>768</v>
      </c>
      <c r="B1511" s="1">
        <v>8</v>
      </c>
      <c r="C1511" t="s">
        <v>13655</v>
      </c>
      <c r="D1511">
        <v>24</v>
      </c>
      <c r="E1511" t="s">
        <v>13668</v>
      </c>
      <c r="F1511">
        <v>270107</v>
      </c>
      <c r="G1511" t="s">
        <v>13522</v>
      </c>
      <c r="H1511">
        <v>270107005</v>
      </c>
      <c r="I1511" t="s">
        <v>13637</v>
      </c>
      <c r="J1511">
        <v>10</v>
      </c>
      <c r="K1511">
        <v>2013</v>
      </c>
    </row>
    <row r="1512" spans="1:11" x14ac:dyDescent="0.25">
      <c r="A1512" s="2" t="s">
        <v>768</v>
      </c>
      <c r="B1512" s="1">
        <v>8</v>
      </c>
      <c r="C1512" t="s">
        <v>13655</v>
      </c>
      <c r="D1512">
        <v>24</v>
      </c>
      <c r="E1512" t="s">
        <v>10384</v>
      </c>
      <c r="F1512">
        <v>270107</v>
      </c>
      <c r="G1512" t="s">
        <v>13522</v>
      </c>
      <c r="H1512">
        <v>270107005</v>
      </c>
      <c r="I1512" t="s">
        <v>13637</v>
      </c>
      <c r="J1512">
        <v>25</v>
      </c>
      <c r="K1512">
        <v>2013</v>
      </c>
    </row>
    <row r="1513" spans="1:11" x14ac:dyDescent="0.25">
      <c r="A1513" s="2" t="s">
        <v>768</v>
      </c>
      <c r="B1513" s="1">
        <v>8</v>
      </c>
      <c r="C1513" t="s">
        <v>13658</v>
      </c>
      <c r="D1513">
        <v>26</v>
      </c>
      <c r="E1513" t="s">
        <v>13668</v>
      </c>
      <c r="F1513">
        <v>270107</v>
      </c>
      <c r="G1513" t="s">
        <v>13522</v>
      </c>
      <c r="H1513">
        <v>270107004</v>
      </c>
      <c r="I1513" t="s">
        <v>13636</v>
      </c>
      <c r="J1513">
        <v>5</v>
      </c>
      <c r="K1513">
        <v>2013</v>
      </c>
    </row>
    <row r="1514" spans="1:11" x14ac:dyDescent="0.25">
      <c r="A1514" s="2" t="s">
        <v>768</v>
      </c>
      <c r="B1514" s="1">
        <v>8</v>
      </c>
      <c r="C1514" t="s">
        <v>13658</v>
      </c>
      <c r="D1514">
        <v>26</v>
      </c>
      <c r="E1514" t="s">
        <v>10384</v>
      </c>
      <c r="F1514">
        <v>270107</v>
      </c>
      <c r="G1514" t="s">
        <v>13522</v>
      </c>
      <c r="H1514">
        <v>270107004</v>
      </c>
      <c r="I1514" t="s">
        <v>13636</v>
      </c>
      <c r="J1514">
        <v>24</v>
      </c>
      <c r="K1514">
        <v>2013</v>
      </c>
    </row>
    <row r="1515" spans="1:11" x14ac:dyDescent="0.25">
      <c r="A1515" s="2" t="s">
        <v>768</v>
      </c>
      <c r="B1515" s="1">
        <v>8</v>
      </c>
      <c r="C1515" t="s">
        <v>13658</v>
      </c>
      <c r="D1515">
        <v>26</v>
      </c>
      <c r="E1515" t="s">
        <v>13668</v>
      </c>
      <c r="F1515">
        <v>270107</v>
      </c>
      <c r="G1515" t="s">
        <v>13522</v>
      </c>
      <c r="H1515">
        <v>270107001</v>
      </c>
      <c r="I1515" t="s">
        <v>13523</v>
      </c>
      <c r="J1515">
        <v>0</v>
      </c>
      <c r="K1515">
        <v>2013</v>
      </c>
    </row>
    <row r="1516" spans="1:11" x14ac:dyDescent="0.25">
      <c r="A1516" s="2" t="s">
        <v>768</v>
      </c>
      <c r="B1516" s="1">
        <v>8</v>
      </c>
      <c r="C1516" t="s">
        <v>13658</v>
      </c>
      <c r="D1516">
        <v>26</v>
      </c>
      <c r="E1516" t="s">
        <v>10384</v>
      </c>
      <c r="F1516">
        <v>270107</v>
      </c>
      <c r="G1516" t="s">
        <v>13522</v>
      </c>
      <c r="H1516">
        <v>270107001</v>
      </c>
      <c r="I1516" t="s">
        <v>13523</v>
      </c>
      <c r="J1516">
        <v>13</v>
      </c>
      <c r="K1516">
        <v>2013</v>
      </c>
    </row>
    <row r="1517" spans="1:11" x14ac:dyDescent="0.25">
      <c r="A1517" s="2" t="s">
        <v>768</v>
      </c>
      <c r="B1517" s="1">
        <v>8</v>
      </c>
      <c r="C1517" t="s">
        <v>13658</v>
      </c>
      <c r="D1517">
        <v>26</v>
      </c>
      <c r="E1517" t="s">
        <v>13668</v>
      </c>
      <c r="F1517">
        <v>270107</v>
      </c>
      <c r="G1517" t="s">
        <v>13522</v>
      </c>
      <c r="H1517">
        <v>270107002</v>
      </c>
      <c r="I1517" t="s">
        <v>13526</v>
      </c>
      <c r="J1517">
        <v>2</v>
      </c>
      <c r="K1517">
        <v>2013</v>
      </c>
    </row>
    <row r="1518" spans="1:11" x14ac:dyDescent="0.25">
      <c r="A1518" s="2" t="s">
        <v>768</v>
      </c>
      <c r="B1518" s="1">
        <v>8</v>
      </c>
      <c r="C1518" t="s">
        <v>13658</v>
      </c>
      <c r="D1518">
        <v>26</v>
      </c>
      <c r="E1518" t="s">
        <v>10384</v>
      </c>
      <c r="F1518">
        <v>270107</v>
      </c>
      <c r="G1518" t="s">
        <v>13522</v>
      </c>
      <c r="H1518">
        <v>270107002</v>
      </c>
      <c r="I1518" t="s">
        <v>13526</v>
      </c>
      <c r="J1518">
        <v>19</v>
      </c>
      <c r="K1518">
        <v>2013</v>
      </c>
    </row>
    <row r="1519" spans="1:11" x14ac:dyDescent="0.25">
      <c r="A1519" s="2" t="s">
        <v>768</v>
      </c>
      <c r="B1519" s="1">
        <v>8</v>
      </c>
      <c r="C1519" t="s">
        <v>13658</v>
      </c>
      <c r="D1519">
        <v>26</v>
      </c>
      <c r="E1519" t="s">
        <v>13668</v>
      </c>
      <c r="F1519">
        <v>270107</v>
      </c>
      <c r="G1519" t="s">
        <v>13522</v>
      </c>
      <c r="H1519">
        <v>270107003</v>
      </c>
      <c r="I1519" t="s">
        <v>10392</v>
      </c>
      <c r="J1519">
        <v>4</v>
      </c>
      <c r="K1519">
        <v>2013</v>
      </c>
    </row>
    <row r="1520" spans="1:11" x14ac:dyDescent="0.25">
      <c r="A1520" s="2" t="s">
        <v>768</v>
      </c>
      <c r="B1520" s="1">
        <v>8</v>
      </c>
      <c r="C1520" t="s">
        <v>13658</v>
      </c>
      <c r="D1520">
        <v>26</v>
      </c>
      <c r="E1520" t="s">
        <v>10384</v>
      </c>
      <c r="F1520">
        <v>270107</v>
      </c>
      <c r="G1520" t="s">
        <v>13522</v>
      </c>
      <c r="H1520">
        <v>270107003</v>
      </c>
      <c r="I1520" t="s">
        <v>10392</v>
      </c>
      <c r="J1520">
        <v>3</v>
      </c>
      <c r="K1520">
        <v>2013</v>
      </c>
    </row>
    <row r="1521" spans="1:11" x14ac:dyDescent="0.25">
      <c r="A1521" s="2" t="s">
        <v>768</v>
      </c>
      <c r="B1521" s="1">
        <v>8</v>
      </c>
      <c r="C1521" t="s">
        <v>13658</v>
      </c>
      <c r="D1521">
        <v>26</v>
      </c>
      <c r="E1521" t="s">
        <v>13668</v>
      </c>
      <c r="F1521">
        <v>270107</v>
      </c>
      <c r="G1521" t="s">
        <v>13522</v>
      </c>
      <c r="H1521">
        <v>270107005</v>
      </c>
      <c r="I1521" t="s">
        <v>13637</v>
      </c>
      <c r="J1521">
        <v>19</v>
      </c>
      <c r="K1521">
        <v>2013</v>
      </c>
    </row>
    <row r="1522" spans="1:11" x14ac:dyDescent="0.25">
      <c r="A1522" s="2" t="s">
        <v>768</v>
      </c>
      <c r="B1522" s="1">
        <v>8</v>
      </c>
      <c r="C1522" t="s">
        <v>13658</v>
      </c>
      <c r="D1522">
        <v>26</v>
      </c>
      <c r="E1522" t="s">
        <v>10384</v>
      </c>
      <c r="F1522">
        <v>270107</v>
      </c>
      <c r="G1522" t="s">
        <v>13522</v>
      </c>
      <c r="H1522">
        <v>270107005</v>
      </c>
      <c r="I1522" t="s">
        <v>13637</v>
      </c>
      <c r="J1522">
        <v>28</v>
      </c>
      <c r="K1522">
        <v>2013</v>
      </c>
    </row>
    <row r="1523" spans="1:11" x14ac:dyDescent="0.25">
      <c r="A1523" s="2" t="s">
        <v>13670</v>
      </c>
      <c r="B1523" s="1">
        <v>6</v>
      </c>
      <c r="C1523" t="s">
        <v>13653</v>
      </c>
      <c r="D1523">
        <v>13</v>
      </c>
      <c r="E1523" t="s">
        <v>13668</v>
      </c>
      <c r="F1523">
        <v>270107</v>
      </c>
      <c r="G1523" t="s">
        <v>13522</v>
      </c>
      <c r="H1523">
        <v>270107004</v>
      </c>
      <c r="I1523" t="s">
        <v>13636</v>
      </c>
      <c r="J1523">
        <v>12</v>
      </c>
      <c r="K1523">
        <v>2013</v>
      </c>
    </row>
    <row r="1524" spans="1:11" x14ac:dyDescent="0.25">
      <c r="A1524" s="2" t="s">
        <v>13670</v>
      </c>
      <c r="B1524" s="1">
        <v>6</v>
      </c>
      <c r="C1524" t="s">
        <v>13653</v>
      </c>
      <c r="D1524">
        <v>13</v>
      </c>
      <c r="E1524" t="s">
        <v>10384</v>
      </c>
      <c r="F1524">
        <v>270107</v>
      </c>
      <c r="G1524" t="s">
        <v>13522</v>
      </c>
      <c r="H1524">
        <v>270107004</v>
      </c>
      <c r="I1524" t="s">
        <v>13636</v>
      </c>
      <c r="J1524">
        <v>86</v>
      </c>
      <c r="K1524">
        <v>2013</v>
      </c>
    </row>
    <row r="1525" spans="1:11" x14ac:dyDescent="0.25">
      <c r="A1525" s="2" t="s">
        <v>13670</v>
      </c>
      <c r="B1525" s="1">
        <v>6</v>
      </c>
      <c r="C1525" t="s">
        <v>13653</v>
      </c>
      <c r="D1525">
        <v>13</v>
      </c>
      <c r="E1525" t="s">
        <v>13668</v>
      </c>
      <c r="F1525">
        <v>270107</v>
      </c>
      <c r="G1525" t="s">
        <v>13522</v>
      </c>
      <c r="H1525">
        <v>270107001</v>
      </c>
      <c r="I1525" t="s">
        <v>13523</v>
      </c>
      <c r="J1525">
        <v>0</v>
      </c>
      <c r="K1525">
        <v>2013</v>
      </c>
    </row>
    <row r="1526" spans="1:11" x14ac:dyDescent="0.25">
      <c r="A1526" s="2" t="s">
        <v>13670</v>
      </c>
      <c r="B1526" s="1">
        <v>6</v>
      </c>
      <c r="C1526" t="s">
        <v>13653</v>
      </c>
      <c r="D1526">
        <v>13</v>
      </c>
      <c r="E1526" t="s">
        <v>10384</v>
      </c>
      <c r="F1526">
        <v>270107</v>
      </c>
      <c r="G1526" t="s">
        <v>13522</v>
      </c>
      <c r="H1526">
        <v>270107001</v>
      </c>
      <c r="I1526" t="s">
        <v>13523</v>
      </c>
      <c r="J1526">
        <v>20</v>
      </c>
      <c r="K1526">
        <v>2013</v>
      </c>
    </row>
    <row r="1527" spans="1:11" x14ac:dyDescent="0.25">
      <c r="A1527" s="2" t="s">
        <v>13670</v>
      </c>
      <c r="B1527" s="1">
        <v>6</v>
      </c>
      <c r="C1527" t="s">
        <v>13653</v>
      </c>
      <c r="D1527">
        <v>13</v>
      </c>
      <c r="E1527" t="s">
        <v>13668</v>
      </c>
      <c r="F1527">
        <v>270107</v>
      </c>
      <c r="G1527" t="s">
        <v>13522</v>
      </c>
      <c r="H1527">
        <v>270107002</v>
      </c>
      <c r="I1527" t="s">
        <v>13526</v>
      </c>
      <c r="J1527">
        <v>2</v>
      </c>
      <c r="K1527">
        <v>2013</v>
      </c>
    </row>
    <row r="1528" spans="1:11" x14ac:dyDescent="0.25">
      <c r="A1528" s="2" t="s">
        <v>13670</v>
      </c>
      <c r="B1528" s="1">
        <v>6</v>
      </c>
      <c r="C1528" t="s">
        <v>13653</v>
      </c>
      <c r="D1528">
        <v>13</v>
      </c>
      <c r="E1528" t="s">
        <v>10384</v>
      </c>
      <c r="F1528">
        <v>270107</v>
      </c>
      <c r="G1528" t="s">
        <v>13522</v>
      </c>
      <c r="H1528">
        <v>270107002</v>
      </c>
      <c r="I1528" t="s">
        <v>13526</v>
      </c>
      <c r="J1528">
        <v>23</v>
      </c>
      <c r="K1528">
        <v>2013</v>
      </c>
    </row>
    <row r="1529" spans="1:11" x14ac:dyDescent="0.25">
      <c r="A1529" s="2" t="s">
        <v>13670</v>
      </c>
      <c r="B1529" s="1">
        <v>6</v>
      </c>
      <c r="C1529" t="s">
        <v>13653</v>
      </c>
      <c r="D1529">
        <v>13</v>
      </c>
      <c r="E1529" t="s">
        <v>13668</v>
      </c>
      <c r="F1529">
        <v>270107</v>
      </c>
      <c r="G1529" t="s">
        <v>13522</v>
      </c>
      <c r="H1529">
        <v>270107003</v>
      </c>
      <c r="I1529" t="s">
        <v>10392</v>
      </c>
      <c r="J1529">
        <v>2</v>
      </c>
      <c r="K1529">
        <v>2013</v>
      </c>
    </row>
    <row r="1530" spans="1:11" x14ac:dyDescent="0.25">
      <c r="A1530" s="2" t="s">
        <v>13670</v>
      </c>
      <c r="B1530" s="1">
        <v>6</v>
      </c>
      <c r="C1530" t="s">
        <v>13653</v>
      </c>
      <c r="D1530">
        <v>13</v>
      </c>
      <c r="E1530" t="s">
        <v>10384</v>
      </c>
      <c r="F1530">
        <v>270107</v>
      </c>
      <c r="G1530" t="s">
        <v>13522</v>
      </c>
      <c r="H1530">
        <v>270107003</v>
      </c>
      <c r="I1530" t="s">
        <v>10392</v>
      </c>
      <c r="J1530">
        <v>6</v>
      </c>
      <c r="K1530">
        <v>2013</v>
      </c>
    </row>
    <row r="1531" spans="1:11" x14ac:dyDescent="0.25">
      <c r="A1531" s="2" t="s">
        <v>13670</v>
      </c>
      <c r="B1531" s="1">
        <v>6</v>
      </c>
      <c r="C1531" t="s">
        <v>13653</v>
      </c>
      <c r="D1531">
        <v>13</v>
      </c>
      <c r="E1531" t="s">
        <v>13668</v>
      </c>
      <c r="F1531">
        <v>270107</v>
      </c>
      <c r="G1531" t="s">
        <v>13522</v>
      </c>
      <c r="H1531">
        <v>270107005</v>
      </c>
      <c r="I1531" t="s">
        <v>13637</v>
      </c>
      <c r="J1531">
        <v>169</v>
      </c>
      <c r="K1531">
        <v>2013</v>
      </c>
    </row>
    <row r="1532" spans="1:11" x14ac:dyDescent="0.25">
      <c r="A1532" s="2" t="s">
        <v>13670</v>
      </c>
      <c r="B1532" s="1">
        <v>6</v>
      </c>
      <c r="C1532" t="s">
        <v>13653</v>
      </c>
      <c r="D1532">
        <v>13</v>
      </c>
      <c r="E1532" t="s">
        <v>10384</v>
      </c>
      <c r="F1532">
        <v>270107</v>
      </c>
      <c r="G1532" t="s">
        <v>13522</v>
      </c>
      <c r="H1532">
        <v>270107005</v>
      </c>
      <c r="I1532" t="s">
        <v>13637</v>
      </c>
      <c r="J1532">
        <v>473</v>
      </c>
      <c r="K1532">
        <v>2013</v>
      </c>
    </row>
    <row r="1533" spans="1:11" x14ac:dyDescent="0.25">
      <c r="A1533" s="2" t="s">
        <v>786</v>
      </c>
      <c r="B1533" s="1">
        <v>7</v>
      </c>
      <c r="C1533" t="s">
        <v>13654</v>
      </c>
      <c r="D1533">
        <v>14</v>
      </c>
      <c r="E1533" t="s">
        <v>13668</v>
      </c>
      <c r="F1533">
        <v>270107</v>
      </c>
      <c r="G1533" t="s">
        <v>13522</v>
      </c>
      <c r="H1533">
        <v>270107004</v>
      </c>
      <c r="I1533" t="s">
        <v>13636</v>
      </c>
      <c r="J1533">
        <v>20</v>
      </c>
      <c r="K1533">
        <v>2013</v>
      </c>
    </row>
    <row r="1534" spans="1:11" x14ac:dyDescent="0.25">
      <c r="A1534" s="2" t="s">
        <v>786</v>
      </c>
      <c r="B1534" s="1">
        <v>7</v>
      </c>
      <c r="C1534" t="s">
        <v>13654</v>
      </c>
      <c r="D1534">
        <v>14</v>
      </c>
      <c r="E1534" t="s">
        <v>10384</v>
      </c>
      <c r="F1534">
        <v>270107</v>
      </c>
      <c r="G1534" t="s">
        <v>13522</v>
      </c>
      <c r="H1534">
        <v>270107004</v>
      </c>
      <c r="I1534" t="s">
        <v>13636</v>
      </c>
      <c r="J1534">
        <v>73</v>
      </c>
      <c r="K1534">
        <v>2013</v>
      </c>
    </row>
    <row r="1535" spans="1:11" x14ac:dyDescent="0.25">
      <c r="A1535" s="2" t="s">
        <v>786</v>
      </c>
      <c r="B1535" s="1">
        <v>7</v>
      </c>
      <c r="C1535" t="s">
        <v>13654</v>
      </c>
      <c r="D1535">
        <v>14</v>
      </c>
      <c r="E1535" t="s">
        <v>13668</v>
      </c>
      <c r="F1535">
        <v>270107</v>
      </c>
      <c r="G1535" t="s">
        <v>13522</v>
      </c>
      <c r="H1535">
        <v>270107001</v>
      </c>
      <c r="I1535" t="s">
        <v>13523</v>
      </c>
      <c r="J1535">
        <v>0</v>
      </c>
      <c r="K1535">
        <v>2013</v>
      </c>
    </row>
    <row r="1536" spans="1:11" x14ac:dyDescent="0.25">
      <c r="A1536" s="2" t="s">
        <v>786</v>
      </c>
      <c r="B1536" s="1">
        <v>7</v>
      </c>
      <c r="C1536" t="s">
        <v>13654</v>
      </c>
      <c r="D1536">
        <v>14</v>
      </c>
      <c r="E1536" t="s">
        <v>10384</v>
      </c>
      <c r="F1536">
        <v>270107</v>
      </c>
      <c r="G1536" t="s">
        <v>13522</v>
      </c>
      <c r="H1536">
        <v>270107001</v>
      </c>
      <c r="I1536" t="s">
        <v>13523</v>
      </c>
      <c r="J1536">
        <v>24</v>
      </c>
      <c r="K1536">
        <v>2013</v>
      </c>
    </row>
    <row r="1537" spans="1:11" x14ac:dyDescent="0.25">
      <c r="A1537" s="2" t="s">
        <v>786</v>
      </c>
      <c r="B1537" s="1">
        <v>7</v>
      </c>
      <c r="C1537" t="s">
        <v>13654</v>
      </c>
      <c r="D1537">
        <v>14</v>
      </c>
      <c r="E1537" t="s">
        <v>13668</v>
      </c>
      <c r="F1537">
        <v>270107</v>
      </c>
      <c r="G1537" t="s">
        <v>13522</v>
      </c>
      <c r="H1537">
        <v>270107002</v>
      </c>
      <c r="I1537" t="s">
        <v>13526</v>
      </c>
      <c r="J1537">
        <v>2</v>
      </c>
      <c r="K1537">
        <v>2013</v>
      </c>
    </row>
    <row r="1538" spans="1:11" x14ac:dyDescent="0.25">
      <c r="A1538" s="2" t="s">
        <v>786</v>
      </c>
      <c r="B1538" s="1">
        <v>7</v>
      </c>
      <c r="C1538" t="s">
        <v>13654</v>
      </c>
      <c r="D1538">
        <v>14</v>
      </c>
      <c r="E1538" t="s">
        <v>10384</v>
      </c>
      <c r="F1538">
        <v>270107</v>
      </c>
      <c r="G1538" t="s">
        <v>13522</v>
      </c>
      <c r="H1538">
        <v>270107002</v>
      </c>
      <c r="I1538" t="s">
        <v>13526</v>
      </c>
      <c r="J1538">
        <v>38</v>
      </c>
      <c r="K1538">
        <v>2013</v>
      </c>
    </row>
    <row r="1539" spans="1:11" x14ac:dyDescent="0.25">
      <c r="A1539" s="2" t="s">
        <v>786</v>
      </c>
      <c r="B1539" s="1">
        <v>7</v>
      </c>
      <c r="C1539" t="s">
        <v>13654</v>
      </c>
      <c r="D1539">
        <v>14</v>
      </c>
      <c r="E1539" t="s">
        <v>13668</v>
      </c>
      <c r="F1539">
        <v>270107</v>
      </c>
      <c r="G1539" t="s">
        <v>13522</v>
      </c>
      <c r="H1539">
        <v>270107003</v>
      </c>
      <c r="I1539" t="s">
        <v>10392</v>
      </c>
      <c r="J1539">
        <v>2</v>
      </c>
      <c r="K1539">
        <v>2013</v>
      </c>
    </row>
    <row r="1540" spans="1:11" x14ac:dyDescent="0.25">
      <c r="A1540" s="2" t="s">
        <v>786</v>
      </c>
      <c r="B1540" s="1">
        <v>7</v>
      </c>
      <c r="C1540" t="s">
        <v>13654</v>
      </c>
      <c r="D1540">
        <v>14</v>
      </c>
      <c r="E1540" t="s">
        <v>10384</v>
      </c>
      <c r="F1540">
        <v>270107</v>
      </c>
      <c r="G1540" t="s">
        <v>13522</v>
      </c>
      <c r="H1540">
        <v>270107003</v>
      </c>
      <c r="I1540" t="s">
        <v>10392</v>
      </c>
      <c r="J1540">
        <v>9</v>
      </c>
      <c r="K1540">
        <v>2013</v>
      </c>
    </row>
    <row r="1541" spans="1:11" x14ac:dyDescent="0.25">
      <c r="A1541" s="2" t="s">
        <v>786</v>
      </c>
      <c r="B1541" s="1">
        <v>7</v>
      </c>
      <c r="C1541" t="s">
        <v>13654</v>
      </c>
      <c r="D1541">
        <v>14</v>
      </c>
      <c r="E1541" t="s">
        <v>13668</v>
      </c>
      <c r="F1541">
        <v>270107</v>
      </c>
      <c r="G1541" t="s">
        <v>13522</v>
      </c>
      <c r="H1541">
        <v>270107005</v>
      </c>
      <c r="I1541" t="s">
        <v>13637</v>
      </c>
      <c r="J1541">
        <v>812</v>
      </c>
      <c r="K1541">
        <v>2013</v>
      </c>
    </row>
    <row r="1542" spans="1:11" x14ac:dyDescent="0.25">
      <c r="A1542" s="2" t="s">
        <v>786</v>
      </c>
      <c r="B1542" s="1">
        <v>7</v>
      </c>
      <c r="C1542" t="s">
        <v>13654</v>
      </c>
      <c r="D1542">
        <v>14</v>
      </c>
      <c r="E1542" t="s">
        <v>10384</v>
      </c>
      <c r="F1542">
        <v>270107</v>
      </c>
      <c r="G1542" t="s">
        <v>13522</v>
      </c>
      <c r="H1542">
        <v>270107005</v>
      </c>
      <c r="I1542" t="s">
        <v>13637</v>
      </c>
      <c r="J1542">
        <v>642</v>
      </c>
      <c r="K1542">
        <v>2013</v>
      </c>
    </row>
    <row r="1543" spans="1:11" x14ac:dyDescent="0.25">
      <c r="A1543" s="2" t="s">
        <v>13646</v>
      </c>
      <c r="B1543" s="1">
        <v>13</v>
      </c>
      <c r="C1543" t="s">
        <v>13649</v>
      </c>
      <c r="D1543">
        <v>18</v>
      </c>
      <c r="E1543" t="s">
        <v>13668</v>
      </c>
      <c r="F1543">
        <v>270107</v>
      </c>
      <c r="G1543" t="s">
        <v>13522</v>
      </c>
      <c r="H1543">
        <v>270107004</v>
      </c>
      <c r="I1543" t="s">
        <v>13636</v>
      </c>
      <c r="J1543">
        <v>0</v>
      </c>
      <c r="K1543">
        <v>2013</v>
      </c>
    </row>
    <row r="1544" spans="1:11" x14ac:dyDescent="0.25">
      <c r="A1544" s="2" t="s">
        <v>13646</v>
      </c>
      <c r="B1544" s="1">
        <v>13</v>
      </c>
      <c r="C1544" t="s">
        <v>13649</v>
      </c>
      <c r="D1544">
        <v>18</v>
      </c>
      <c r="E1544" t="s">
        <v>10384</v>
      </c>
      <c r="F1544">
        <v>270107</v>
      </c>
      <c r="G1544" t="s">
        <v>13522</v>
      </c>
      <c r="H1544">
        <v>270107004</v>
      </c>
      <c r="I1544" t="s">
        <v>13636</v>
      </c>
      <c r="J1544">
        <v>4</v>
      </c>
      <c r="K1544">
        <v>2013</v>
      </c>
    </row>
    <row r="1545" spans="1:11" x14ac:dyDescent="0.25">
      <c r="A1545" s="2" t="s">
        <v>13646</v>
      </c>
      <c r="B1545" s="1">
        <v>13</v>
      </c>
      <c r="C1545" t="s">
        <v>13649</v>
      </c>
      <c r="D1545">
        <v>18</v>
      </c>
      <c r="E1545" t="s">
        <v>13668</v>
      </c>
      <c r="F1545">
        <v>270107</v>
      </c>
      <c r="G1545" t="s">
        <v>13522</v>
      </c>
      <c r="H1545">
        <v>270107005</v>
      </c>
      <c r="I1545" t="s">
        <v>13637</v>
      </c>
      <c r="J1545">
        <v>86</v>
      </c>
      <c r="K1545">
        <v>2013</v>
      </c>
    </row>
    <row r="1546" spans="1:11" x14ac:dyDescent="0.25">
      <c r="A1546" s="2" t="s">
        <v>13646</v>
      </c>
      <c r="B1546" s="1">
        <v>13</v>
      </c>
      <c r="C1546" t="s">
        <v>13649</v>
      </c>
      <c r="D1546">
        <v>18</v>
      </c>
      <c r="E1546" t="s">
        <v>10384</v>
      </c>
      <c r="F1546">
        <v>270107</v>
      </c>
      <c r="G1546" t="s">
        <v>13522</v>
      </c>
      <c r="H1546">
        <v>270107005</v>
      </c>
      <c r="I1546" t="s">
        <v>13637</v>
      </c>
      <c r="J1546">
        <v>213</v>
      </c>
      <c r="K1546">
        <v>2013</v>
      </c>
    </row>
    <row r="1547" spans="1:11" x14ac:dyDescent="0.25">
      <c r="A1547" s="2" t="s">
        <v>13646</v>
      </c>
      <c r="B1547" s="1">
        <v>13</v>
      </c>
      <c r="C1547" t="s">
        <v>13647</v>
      </c>
      <c r="D1547">
        <v>19</v>
      </c>
      <c r="E1547" t="s">
        <v>13668</v>
      </c>
      <c r="F1547">
        <v>270107</v>
      </c>
      <c r="G1547" t="s">
        <v>13522</v>
      </c>
      <c r="H1547">
        <v>270107004</v>
      </c>
      <c r="I1547" t="s">
        <v>13636</v>
      </c>
      <c r="J1547">
        <v>7</v>
      </c>
      <c r="K1547">
        <v>2013</v>
      </c>
    </row>
    <row r="1548" spans="1:11" x14ac:dyDescent="0.25">
      <c r="A1548" s="2" t="s">
        <v>13646</v>
      </c>
      <c r="B1548" s="1">
        <v>13</v>
      </c>
      <c r="C1548" t="s">
        <v>13647</v>
      </c>
      <c r="D1548">
        <v>19</v>
      </c>
      <c r="E1548" t="s">
        <v>10384</v>
      </c>
      <c r="F1548">
        <v>270107</v>
      </c>
      <c r="G1548" t="s">
        <v>13522</v>
      </c>
      <c r="H1548">
        <v>270107004</v>
      </c>
      <c r="I1548" t="s">
        <v>13636</v>
      </c>
      <c r="J1548">
        <v>8</v>
      </c>
      <c r="K1548">
        <v>2013</v>
      </c>
    </row>
    <row r="1549" spans="1:11" x14ac:dyDescent="0.25">
      <c r="A1549" s="2" t="s">
        <v>13646</v>
      </c>
      <c r="B1549" s="1">
        <v>13</v>
      </c>
      <c r="C1549" t="s">
        <v>13647</v>
      </c>
      <c r="D1549">
        <v>19</v>
      </c>
      <c r="E1549" t="s">
        <v>13668</v>
      </c>
      <c r="F1549">
        <v>270107</v>
      </c>
      <c r="G1549" t="s">
        <v>13522</v>
      </c>
      <c r="H1549">
        <v>270107001</v>
      </c>
      <c r="I1549" t="s">
        <v>13523</v>
      </c>
      <c r="J1549">
        <v>0</v>
      </c>
      <c r="K1549">
        <v>2013</v>
      </c>
    </row>
    <row r="1550" spans="1:11" x14ac:dyDescent="0.25">
      <c r="A1550" s="2" t="s">
        <v>13646</v>
      </c>
      <c r="B1550" s="1">
        <v>13</v>
      </c>
      <c r="C1550" t="s">
        <v>13647</v>
      </c>
      <c r="D1550">
        <v>19</v>
      </c>
      <c r="E1550" t="s">
        <v>10384</v>
      </c>
      <c r="F1550">
        <v>270107</v>
      </c>
      <c r="G1550" t="s">
        <v>13522</v>
      </c>
      <c r="H1550">
        <v>270107001</v>
      </c>
      <c r="I1550" t="s">
        <v>13523</v>
      </c>
      <c r="J1550">
        <v>2</v>
      </c>
      <c r="K1550">
        <v>2013</v>
      </c>
    </row>
    <row r="1551" spans="1:11" x14ac:dyDescent="0.25">
      <c r="A1551" s="2" t="s">
        <v>13646</v>
      </c>
      <c r="B1551" s="1">
        <v>13</v>
      </c>
      <c r="C1551" t="s">
        <v>13647</v>
      </c>
      <c r="D1551">
        <v>19</v>
      </c>
      <c r="E1551" t="s">
        <v>13668</v>
      </c>
      <c r="F1551">
        <v>270107</v>
      </c>
      <c r="G1551" t="s">
        <v>13522</v>
      </c>
      <c r="H1551">
        <v>270107005</v>
      </c>
      <c r="I1551" t="s">
        <v>13637</v>
      </c>
      <c r="J1551">
        <v>3508</v>
      </c>
      <c r="K1551">
        <v>2013</v>
      </c>
    </row>
    <row r="1552" spans="1:11" x14ac:dyDescent="0.25">
      <c r="A1552" s="2" t="s">
        <v>13646</v>
      </c>
      <c r="B1552" s="1">
        <v>13</v>
      </c>
      <c r="C1552" t="s">
        <v>13647</v>
      </c>
      <c r="D1552">
        <v>19</v>
      </c>
      <c r="E1552" t="s">
        <v>10384</v>
      </c>
      <c r="F1552">
        <v>270107</v>
      </c>
      <c r="G1552" t="s">
        <v>13522</v>
      </c>
      <c r="H1552">
        <v>270107005</v>
      </c>
      <c r="I1552" t="s">
        <v>13637</v>
      </c>
      <c r="J1552">
        <v>2385</v>
      </c>
      <c r="K1552">
        <v>2013</v>
      </c>
    </row>
    <row r="1553" spans="1:11" x14ac:dyDescent="0.25">
      <c r="A1553" s="2" t="s">
        <v>13646</v>
      </c>
      <c r="B1553" s="1">
        <v>13</v>
      </c>
      <c r="C1553" t="s">
        <v>13648</v>
      </c>
      <c r="D1553">
        <v>20</v>
      </c>
      <c r="E1553" t="s">
        <v>13668</v>
      </c>
      <c r="F1553">
        <v>270107</v>
      </c>
      <c r="G1553" t="s">
        <v>13522</v>
      </c>
      <c r="H1553">
        <v>270107004</v>
      </c>
      <c r="I1553" t="s">
        <v>13636</v>
      </c>
      <c r="J1553">
        <v>2</v>
      </c>
      <c r="K1553">
        <v>2013</v>
      </c>
    </row>
    <row r="1554" spans="1:11" x14ac:dyDescent="0.25">
      <c r="A1554" s="2" t="s">
        <v>13646</v>
      </c>
      <c r="B1554" s="1">
        <v>13</v>
      </c>
      <c r="C1554" t="s">
        <v>13648</v>
      </c>
      <c r="D1554">
        <v>20</v>
      </c>
      <c r="E1554" t="s">
        <v>10384</v>
      </c>
      <c r="F1554">
        <v>270107</v>
      </c>
      <c r="G1554" t="s">
        <v>13522</v>
      </c>
      <c r="H1554">
        <v>270107004</v>
      </c>
      <c r="I1554" t="s">
        <v>13636</v>
      </c>
      <c r="J1554">
        <v>7</v>
      </c>
      <c r="K1554">
        <v>2013</v>
      </c>
    </row>
    <row r="1555" spans="1:11" x14ac:dyDescent="0.25">
      <c r="A1555" s="2" t="s">
        <v>13646</v>
      </c>
      <c r="B1555" s="1">
        <v>13</v>
      </c>
      <c r="C1555" t="s">
        <v>13648</v>
      </c>
      <c r="D1555">
        <v>20</v>
      </c>
      <c r="E1555" t="s">
        <v>13668</v>
      </c>
      <c r="F1555">
        <v>270107</v>
      </c>
      <c r="G1555" t="s">
        <v>13522</v>
      </c>
      <c r="H1555">
        <v>270107001</v>
      </c>
      <c r="I1555" t="s">
        <v>13523</v>
      </c>
      <c r="J1555">
        <v>0</v>
      </c>
      <c r="K1555">
        <v>2013</v>
      </c>
    </row>
    <row r="1556" spans="1:11" x14ac:dyDescent="0.25">
      <c r="A1556" s="2" t="s">
        <v>13646</v>
      </c>
      <c r="B1556" s="1">
        <v>13</v>
      </c>
      <c r="C1556" t="s">
        <v>13648</v>
      </c>
      <c r="D1556">
        <v>20</v>
      </c>
      <c r="E1556" t="s">
        <v>10384</v>
      </c>
      <c r="F1556">
        <v>270107</v>
      </c>
      <c r="G1556" t="s">
        <v>13522</v>
      </c>
      <c r="H1556">
        <v>270107001</v>
      </c>
      <c r="I1556" t="s">
        <v>13523</v>
      </c>
      <c r="J1556">
        <v>1</v>
      </c>
      <c r="K1556">
        <v>2013</v>
      </c>
    </row>
    <row r="1557" spans="1:11" x14ac:dyDescent="0.25">
      <c r="A1557" s="2" t="s">
        <v>13646</v>
      </c>
      <c r="B1557" s="1">
        <v>13</v>
      </c>
      <c r="C1557" t="s">
        <v>13648</v>
      </c>
      <c r="D1557">
        <v>20</v>
      </c>
      <c r="E1557" t="s">
        <v>13668</v>
      </c>
      <c r="F1557">
        <v>270107</v>
      </c>
      <c r="G1557" t="s">
        <v>13522</v>
      </c>
      <c r="H1557">
        <v>270107002</v>
      </c>
      <c r="I1557" t="s">
        <v>13526</v>
      </c>
      <c r="J1557">
        <v>0</v>
      </c>
      <c r="K1557">
        <v>2013</v>
      </c>
    </row>
    <row r="1558" spans="1:11" x14ac:dyDescent="0.25">
      <c r="A1558" s="2" t="s">
        <v>13646</v>
      </c>
      <c r="B1558" s="1">
        <v>13</v>
      </c>
      <c r="C1558" t="s">
        <v>13648</v>
      </c>
      <c r="D1558">
        <v>20</v>
      </c>
      <c r="E1558" t="s">
        <v>10384</v>
      </c>
      <c r="F1558">
        <v>270107</v>
      </c>
      <c r="G1558" t="s">
        <v>13522</v>
      </c>
      <c r="H1558">
        <v>270107002</v>
      </c>
      <c r="I1558" t="s">
        <v>13526</v>
      </c>
      <c r="J1558">
        <v>16</v>
      </c>
      <c r="K1558">
        <v>2013</v>
      </c>
    </row>
    <row r="1559" spans="1:11" x14ac:dyDescent="0.25">
      <c r="A1559" s="2" t="s">
        <v>13646</v>
      </c>
      <c r="B1559" s="1">
        <v>13</v>
      </c>
      <c r="C1559" t="s">
        <v>13648</v>
      </c>
      <c r="D1559">
        <v>20</v>
      </c>
      <c r="E1559" t="s">
        <v>13668</v>
      </c>
      <c r="F1559">
        <v>270107</v>
      </c>
      <c r="G1559" t="s">
        <v>13522</v>
      </c>
      <c r="H1559">
        <v>270107003</v>
      </c>
      <c r="I1559" t="s">
        <v>10392</v>
      </c>
      <c r="J1559">
        <v>0</v>
      </c>
      <c r="K1559">
        <v>2013</v>
      </c>
    </row>
    <row r="1560" spans="1:11" x14ac:dyDescent="0.25">
      <c r="A1560" s="2" t="s">
        <v>13646</v>
      </c>
      <c r="B1560" s="1">
        <v>13</v>
      </c>
      <c r="C1560" t="s">
        <v>13648</v>
      </c>
      <c r="D1560">
        <v>20</v>
      </c>
      <c r="E1560" t="s">
        <v>10384</v>
      </c>
      <c r="F1560">
        <v>270107</v>
      </c>
      <c r="G1560" t="s">
        <v>13522</v>
      </c>
      <c r="H1560">
        <v>270107003</v>
      </c>
      <c r="I1560" t="s">
        <v>10392</v>
      </c>
      <c r="J1560">
        <v>0</v>
      </c>
      <c r="K1560">
        <v>2013</v>
      </c>
    </row>
    <row r="1561" spans="1:11" x14ac:dyDescent="0.25">
      <c r="A1561" s="2" t="s">
        <v>13646</v>
      </c>
      <c r="B1561" s="1">
        <v>13</v>
      </c>
      <c r="C1561" t="s">
        <v>13648</v>
      </c>
      <c r="D1561">
        <v>20</v>
      </c>
      <c r="E1561" t="s">
        <v>13668</v>
      </c>
      <c r="F1561">
        <v>270107</v>
      </c>
      <c r="G1561" t="s">
        <v>13522</v>
      </c>
      <c r="H1561">
        <v>270107005</v>
      </c>
      <c r="I1561" t="s">
        <v>13637</v>
      </c>
      <c r="J1561">
        <v>141</v>
      </c>
      <c r="K1561">
        <v>2013</v>
      </c>
    </row>
    <row r="1562" spans="1:11" x14ac:dyDescent="0.25">
      <c r="A1562" s="2" t="s">
        <v>13646</v>
      </c>
      <c r="B1562" s="1">
        <v>13</v>
      </c>
      <c r="C1562" t="s">
        <v>13648</v>
      </c>
      <c r="D1562">
        <v>20</v>
      </c>
      <c r="E1562" t="s">
        <v>10384</v>
      </c>
      <c r="F1562">
        <v>270107</v>
      </c>
      <c r="G1562" t="s">
        <v>13522</v>
      </c>
      <c r="H1562">
        <v>270107005</v>
      </c>
      <c r="I1562" t="s">
        <v>13637</v>
      </c>
      <c r="J1562">
        <v>246</v>
      </c>
      <c r="K1562">
        <v>2013</v>
      </c>
    </row>
    <row r="1563" spans="1:11" x14ac:dyDescent="0.25">
      <c r="A1563" s="2" t="s">
        <v>13646</v>
      </c>
      <c r="B1563" s="1">
        <v>13</v>
      </c>
      <c r="C1563" t="s">
        <v>13650</v>
      </c>
      <c r="D1563">
        <v>21</v>
      </c>
      <c r="E1563" t="s">
        <v>13668</v>
      </c>
      <c r="F1563">
        <v>270107</v>
      </c>
      <c r="G1563" t="s">
        <v>13522</v>
      </c>
      <c r="H1563">
        <v>270107004</v>
      </c>
      <c r="I1563" t="s">
        <v>13636</v>
      </c>
      <c r="J1563">
        <v>0</v>
      </c>
      <c r="K1563">
        <v>2013</v>
      </c>
    </row>
    <row r="1564" spans="1:11" x14ac:dyDescent="0.25">
      <c r="A1564" s="2" t="s">
        <v>13646</v>
      </c>
      <c r="B1564" s="1">
        <v>13</v>
      </c>
      <c r="C1564" t="s">
        <v>13650</v>
      </c>
      <c r="D1564">
        <v>21</v>
      </c>
      <c r="E1564" t="s">
        <v>10384</v>
      </c>
      <c r="F1564">
        <v>270107</v>
      </c>
      <c r="G1564" t="s">
        <v>13522</v>
      </c>
      <c r="H1564">
        <v>270107004</v>
      </c>
      <c r="I1564" t="s">
        <v>13636</v>
      </c>
      <c r="J1564">
        <v>1</v>
      </c>
      <c r="K1564">
        <v>2013</v>
      </c>
    </row>
    <row r="1565" spans="1:11" x14ac:dyDescent="0.25">
      <c r="A1565" s="2" t="s">
        <v>13646</v>
      </c>
      <c r="B1565" s="1">
        <v>13</v>
      </c>
      <c r="C1565" t="s">
        <v>13650</v>
      </c>
      <c r="D1565">
        <v>21</v>
      </c>
      <c r="E1565" t="s">
        <v>13668</v>
      </c>
      <c r="F1565">
        <v>270107</v>
      </c>
      <c r="G1565" t="s">
        <v>13522</v>
      </c>
      <c r="H1565">
        <v>270107002</v>
      </c>
      <c r="I1565" t="s">
        <v>13526</v>
      </c>
      <c r="J1565">
        <v>0</v>
      </c>
      <c r="K1565">
        <v>2013</v>
      </c>
    </row>
    <row r="1566" spans="1:11" x14ac:dyDescent="0.25">
      <c r="A1566" s="2" t="s">
        <v>13646</v>
      </c>
      <c r="B1566" s="1">
        <v>13</v>
      </c>
      <c r="C1566" t="s">
        <v>13650</v>
      </c>
      <c r="D1566">
        <v>21</v>
      </c>
      <c r="E1566" t="s">
        <v>10384</v>
      </c>
      <c r="F1566">
        <v>270107</v>
      </c>
      <c r="G1566" t="s">
        <v>13522</v>
      </c>
      <c r="H1566">
        <v>270107002</v>
      </c>
      <c r="I1566" t="s">
        <v>13526</v>
      </c>
      <c r="J1566">
        <v>1</v>
      </c>
      <c r="K1566">
        <v>2013</v>
      </c>
    </row>
    <row r="1567" spans="1:11" x14ac:dyDescent="0.25">
      <c r="A1567" s="2" t="s">
        <v>13646</v>
      </c>
      <c r="B1567" s="1">
        <v>13</v>
      </c>
      <c r="C1567" t="s">
        <v>13650</v>
      </c>
      <c r="D1567">
        <v>21</v>
      </c>
      <c r="E1567" t="s">
        <v>13668</v>
      </c>
      <c r="F1567">
        <v>270107</v>
      </c>
      <c r="G1567" t="s">
        <v>13522</v>
      </c>
      <c r="H1567">
        <v>270107005</v>
      </c>
      <c r="I1567" t="s">
        <v>13637</v>
      </c>
      <c r="J1567">
        <v>74</v>
      </c>
      <c r="K1567">
        <v>2013</v>
      </c>
    </row>
    <row r="1568" spans="1:11" x14ac:dyDescent="0.25">
      <c r="A1568" s="2" t="s">
        <v>13646</v>
      </c>
      <c r="B1568" s="1">
        <v>13</v>
      </c>
      <c r="C1568" t="s">
        <v>13650</v>
      </c>
      <c r="D1568">
        <v>21</v>
      </c>
      <c r="E1568" t="s">
        <v>10384</v>
      </c>
      <c r="F1568">
        <v>270107</v>
      </c>
      <c r="G1568" t="s">
        <v>13522</v>
      </c>
      <c r="H1568">
        <v>270107005</v>
      </c>
      <c r="I1568" t="s">
        <v>13637</v>
      </c>
      <c r="J1568">
        <v>193</v>
      </c>
      <c r="K1568">
        <v>2013</v>
      </c>
    </row>
    <row r="1569" spans="1:11" x14ac:dyDescent="0.25">
      <c r="A1569" s="2" t="s">
        <v>13646</v>
      </c>
      <c r="B1569" s="1">
        <v>13</v>
      </c>
      <c r="C1569" t="s">
        <v>13651</v>
      </c>
      <c r="D1569">
        <v>22</v>
      </c>
      <c r="E1569" t="s">
        <v>13668</v>
      </c>
      <c r="F1569">
        <v>270107</v>
      </c>
      <c r="G1569" t="s">
        <v>13522</v>
      </c>
      <c r="H1569">
        <v>270107004</v>
      </c>
      <c r="I1569" t="s">
        <v>13636</v>
      </c>
      <c r="J1569">
        <v>28</v>
      </c>
      <c r="K1569">
        <v>2013</v>
      </c>
    </row>
    <row r="1570" spans="1:11" x14ac:dyDescent="0.25">
      <c r="A1570" s="2" t="s">
        <v>13646</v>
      </c>
      <c r="B1570" s="1">
        <v>13</v>
      </c>
      <c r="C1570" t="s">
        <v>13651</v>
      </c>
      <c r="D1570">
        <v>22</v>
      </c>
      <c r="E1570" t="s">
        <v>10384</v>
      </c>
      <c r="F1570">
        <v>270107</v>
      </c>
      <c r="G1570" t="s">
        <v>13522</v>
      </c>
      <c r="H1570">
        <v>270107004</v>
      </c>
      <c r="I1570" t="s">
        <v>13636</v>
      </c>
      <c r="J1570">
        <v>72</v>
      </c>
      <c r="K1570">
        <v>2013</v>
      </c>
    </row>
    <row r="1571" spans="1:11" x14ac:dyDescent="0.25">
      <c r="A1571" s="2" t="s">
        <v>13646</v>
      </c>
      <c r="B1571" s="1">
        <v>13</v>
      </c>
      <c r="C1571" t="s">
        <v>13651</v>
      </c>
      <c r="D1571">
        <v>22</v>
      </c>
      <c r="E1571" t="s">
        <v>13668</v>
      </c>
      <c r="F1571">
        <v>270107</v>
      </c>
      <c r="G1571" t="s">
        <v>13522</v>
      </c>
      <c r="H1571">
        <v>270107001</v>
      </c>
      <c r="I1571" t="s">
        <v>13523</v>
      </c>
      <c r="J1571">
        <v>0</v>
      </c>
      <c r="K1571">
        <v>2013</v>
      </c>
    </row>
    <row r="1572" spans="1:11" x14ac:dyDescent="0.25">
      <c r="A1572" s="2" t="s">
        <v>13646</v>
      </c>
      <c r="B1572" s="1">
        <v>13</v>
      </c>
      <c r="C1572" t="s">
        <v>13651</v>
      </c>
      <c r="D1572">
        <v>22</v>
      </c>
      <c r="E1572" t="s">
        <v>10384</v>
      </c>
      <c r="F1572">
        <v>270107</v>
      </c>
      <c r="G1572" t="s">
        <v>13522</v>
      </c>
      <c r="H1572">
        <v>270107001</v>
      </c>
      <c r="I1572" t="s">
        <v>13523</v>
      </c>
      <c r="J1572">
        <v>2</v>
      </c>
      <c r="K1572">
        <v>2013</v>
      </c>
    </row>
    <row r="1573" spans="1:11" x14ac:dyDescent="0.25">
      <c r="A1573" s="2" t="s">
        <v>13646</v>
      </c>
      <c r="B1573" s="1">
        <v>13</v>
      </c>
      <c r="C1573" t="s">
        <v>13651</v>
      </c>
      <c r="D1573">
        <v>22</v>
      </c>
      <c r="E1573" t="s">
        <v>13668</v>
      </c>
      <c r="F1573">
        <v>270107</v>
      </c>
      <c r="G1573" t="s">
        <v>13522</v>
      </c>
      <c r="H1573">
        <v>270107002</v>
      </c>
      <c r="I1573" t="s">
        <v>13526</v>
      </c>
      <c r="J1573">
        <v>0</v>
      </c>
      <c r="K1573">
        <v>2013</v>
      </c>
    </row>
    <row r="1574" spans="1:11" x14ac:dyDescent="0.25">
      <c r="A1574" s="2" t="s">
        <v>13646</v>
      </c>
      <c r="B1574" s="1">
        <v>13</v>
      </c>
      <c r="C1574" t="s">
        <v>13651</v>
      </c>
      <c r="D1574">
        <v>22</v>
      </c>
      <c r="E1574" t="s">
        <v>10384</v>
      </c>
      <c r="F1574">
        <v>270107</v>
      </c>
      <c r="G1574" t="s">
        <v>13522</v>
      </c>
      <c r="H1574">
        <v>270107002</v>
      </c>
      <c r="I1574" t="s">
        <v>13526</v>
      </c>
      <c r="J1574">
        <v>3</v>
      </c>
      <c r="K1574">
        <v>2013</v>
      </c>
    </row>
    <row r="1575" spans="1:11" x14ac:dyDescent="0.25">
      <c r="A1575" s="2" t="s">
        <v>13646</v>
      </c>
      <c r="B1575" s="1">
        <v>13</v>
      </c>
      <c r="C1575" t="s">
        <v>13651</v>
      </c>
      <c r="D1575">
        <v>22</v>
      </c>
      <c r="E1575" t="s">
        <v>13668</v>
      </c>
      <c r="F1575">
        <v>270107</v>
      </c>
      <c r="G1575" t="s">
        <v>13522</v>
      </c>
      <c r="H1575">
        <v>270107003</v>
      </c>
      <c r="I1575" t="s">
        <v>10392</v>
      </c>
      <c r="J1575">
        <v>0</v>
      </c>
      <c r="K1575">
        <v>2013</v>
      </c>
    </row>
    <row r="1576" spans="1:11" x14ac:dyDescent="0.25">
      <c r="A1576" s="2" t="s">
        <v>13646</v>
      </c>
      <c r="B1576" s="1">
        <v>13</v>
      </c>
      <c r="C1576" t="s">
        <v>13651</v>
      </c>
      <c r="D1576">
        <v>22</v>
      </c>
      <c r="E1576" t="s">
        <v>10384</v>
      </c>
      <c r="F1576">
        <v>270107</v>
      </c>
      <c r="G1576" t="s">
        <v>13522</v>
      </c>
      <c r="H1576">
        <v>270107003</v>
      </c>
      <c r="I1576" t="s">
        <v>10392</v>
      </c>
      <c r="J1576">
        <v>0</v>
      </c>
      <c r="K1576">
        <v>2013</v>
      </c>
    </row>
    <row r="1577" spans="1:11" x14ac:dyDescent="0.25">
      <c r="A1577" s="2" t="s">
        <v>13646</v>
      </c>
      <c r="B1577" s="1">
        <v>13</v>
      </c>
      <c r="C1577" t="s">
        <v>13651</v>
      </c>
      <c r="D1577">
        <v>22</v>
      </c>
      <c r="E1577" t="s">
        <v>13668</v>
      </c>
      <c r="F1577">
        <v>270107</v>
      </c>
      <c r="G1577" t="s">
        <v>13522</v>
      </c>
      <c r="H1577">
        <v>270107005</v>
      </c>
      <c r="I1577" t="s">
        <v>13637</v>
      </c>
      <c r="J1577">
        <v>1100</v>
      </c>
      <c r="K1577">
        <v>2013</v>
      </c>
    </row>
    <row r="1578" spans="1:11" x14ac:dyDescent="0.25">
      <c r="A1578" s="2" t="s">
        <v>13646</v>
      </c>
      <c r="B1578" s="1">
        <v>13</v>
      </c>
      <c r="C1578" t="s">
        <v>13651</v>
      </c>
      <c r="D1578">
        <v>22</v>
      </c>
      <c r="E1578" t="s">
        <v>10384</v>
      </c>
      <c r="F1578">
        <v>270107</v>
      </c>
      <c r="G1578" t="s">
        <v>13522</v>
      </c>
      <c r="H1578">
        <v>270107005</v>
      </c>
      <c r="I1578" t="s">
        <v>13637</v>
      </c>
      <c r="J1578">
        <v>1561</v>
      </c>
      <c r="K1578">
        <v>2013</v>
      </c>
    </row>
    <row r="1579" spans="1:11" x14ac:dyDescent="0.25">
      <c r="A1579" s="2" t="s">
        <v>13646</v>
      </c>
      <c r="B1579" s="1">
        <v>13</v>
      </c>
      <c r="C1579" t="s">
        <v>13652</v>
      </c>
      <c r="D1579">
        <v>23</v>
      </c>
      <c r="E1579" t="s">
        <v>13668</v>
      </c>
      <c r="F1579">
        <v>270107</v>
      </c>
      <c r="G1579" t="s">
        <v>13522</v>
      </c>
      <c r="H1579">
        <v>270107004</v>
      </c>
      <c r="I1579" t="s">
        <v>13636</v>
      </c>
      <c r="J1579">
        <v>4</v>
      </c>
      <c r="K1579">
        <v>2013</v>
      </c>
    </row>
    <row r="1580" spans="1:11" x14ac:dyDescent="0.25">
      <c r="A1580" s="2" t="s">
        <v>13646</v>
      </c>
      <c r="B1580" s="1">
        <v>13</v>
      </c>
      <c r="C1580" t="s">
        <v>13652</v>
      </c>
      <c r="D1580">
        <v>23</v>
      </c>
      <c r="E1580" t="s">
        <v>10384</v>
      </c>
      <c r="F1580">
        <v>270107</v>
      </c>
      <c r="G1580" t="s">
        <v>13522</v>
      </c>
      <c r="H1580">
        <v>270107004</v>
      </c>
      <c r="I1580" t="s">
        <v>13636</v>
      </c>
      <c r="J1580">
        <v>5</v>
      </c>
      <c r="K1580">
        <v>2013</v>
      </c>
    </row>
    <row r="1581" spans="1:11" x14ac:dyDescent="0.25">
      <c r="A1581" s="2" t="s">
        <v>13646</v>
      </c>
      <c r="B1581" s="1">
        <v>13</v>
      </c>
      <c r="C1581" t="s">
        <v>13652</v>
      </c>
      <c r="D1581">
        <v>23</v>
      </c>
      <c r="E1581" t="s">
        <v>13668</v>
      </c>
      <c r="F1581">
        <v>270107</v>
      </c>
      <c r="G1581" t="s">
        <v>13522</v>
      </c>
      <c r="H1581">
        <v>270107001</v>
      </c>
      <c r="I1581" t="s">
        <v>13523</v>
      </c>
      <c r="J1581">
        <v>0</v>
      </c>
      <c r="K1581">
        <v>2013</v>
      </c>
    </row>
    <row r="1582" spans="1:11" x14ac:dyDescent="0.25">
      <c r="A1582" s="2" t="s">
        <v>13646</v>
      </c>
      <c r="B1582" s="1">
        <v>13</v>
      </c>
      <c r="C1582" t="s">
        <v>13652</v>
      </c>
      <c r="D1582">
        <v>23</v>
      </c>
      <c r="E1582" t="s">
        <v>10384</v>
      </c>
      <c r="F1582">
        <v>270107</v>
      </c>
      <c r="G1582" t="s">
        <v>13522</v>
      </c>
      <c r="H1582">
        <v>270107001</v>
      </c>
      <c r="I1582" t="s">
        <v>13523</v>
      </c>
      <c r="J1582">
        <v>5</v>
      </c>
      <c r="K1582">
        <v>2013</v>
      </c>
    </row>
    <row r="1583" spans="1:11" x14ac:dyDescent="0.25">
      <c r="A1583" s="2" t="s">
        <v>13646</v>
      </c>
      <c r="B1583" s="1">
        <v>13</v>
      </c>
      <c r="C1583" t="s">
        <v>13652</v>
      </c>
      <c r="D1583">
        <v>23</v>
      </c>
      <c r="E1583" t="s">
        <v>13668</v>
      </c>
      <c r="F1583">
        <v>270107</v>
      </c>
      <c r="G1583" t="s">
        <v>13522</v>
      </c>
      <c r="H1583">
        <v>270107003</v>
      </c>
      <c r="I1583" t="s">
        <v>10392</v>
      </c>
      <c r="J1583">
        <v>6</v>
      </c>
      <c r="K1583">
        <v>2013</v>
      </c>
    </row>
    <row r="1584" spans="1:11" x14ac:dyDescent="0.25">
      <c r="A1584" s="2" t="s">
        <v>13646</v>
      </c>
      <c r="B1584" s="1">
        <v>13</v>
      </c>
      <c r="C1584" t="s">
        <v>13652</v>
      </c>
      <c r="D1584">
        <v>23</v>
      </c>
      <c r="E1584" t="s">
        <v>10384</v>
      </c>
      <c r="F1584">
        <v>270107</v>
      </c>
      <c r="G1584" t="s">
        <v>13522</v>
      </c>
      <c r="H1584">
        <v>270107003</v>
      </c>
      <c r="I1584" t="s">
        <v>10392</v>
      </c>
      <c r="J1584">
        <v>4</v>
      </c>
      <c r="K1584">
        <v>2013</v>
      </c>
    </row>
    <row r="1585" spans="1:11" x14ac:dyDescent="0.25">
      <c r="A1585" s="2" t="s">
        <v>13646</v>
      </c>
      <c r="B1585" s="1">
        <v>13</v>
      </c>
      <c r="C1585" t="s">
        <v>13652</v>
      </c>
      <c r="D1585">
        <v>23</v>
      </c>
      <c r="E1585" t="s">
        <v>13668</v>
      </c>
      <c r="F1585">
        <v>270107</v>
      </c>
      <c r="G1585" t="s">
        <v>13522</v>
      </c>
      <c r="H1585">
        <v>270107005</v>
      </c>
      <c r="I1585" t="s">
        <v>13637</v>
      </c>
      <c r="J1585">
        <v>626</v>
      </c>
      <c r="K1585">
        <v>2013</v>
      </c>
    </row>
    <row r="1586" spans="1:11" x14ac:dyDescent="0.25">
      <c r="A1586" s="2" t="s">
        <v>13646</v>
      </c>
      <c r="B1586" s="1">
        <v>13</v>
      </c>
      <c r="C1586" t="s">
        <v>13652</v>
      </c>
      <c r="D1586">
        <v>23</v>
      </c>
      <c r="E1586" t="s">
        <v>10384</v>
      </c>
      <c r="F1586">
        <v>270107</v>
      </c>
      <c r="G1586" t="s">
        <v>13522</v>
      </c>
      <c r="H1586">
        <v>270107005</v>
      </c>
      <c r="I1586" t="s">
        <v>13637</v>
      </c>
      <c r="J1586">
        <v>621</v>
      </c>
      <c r="K1586">
        <v>2013</v>
      </c>
    </row>
  </sheetData>
  <autoFilter ref="A1:K1586" xr:uid="{FBE13BB9-5830-D545-A74E-628080DA7D5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E o r P 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A S i s 9 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o r P 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E o r P U v o 5 + 8 6 j A A A A 9 Q A A A B I A A A A A A A A A A A A A A A A A A A A A A E N v b m Z p Z y 9 Q Y W N r Y W d l L n h t b F B L A Q I t A B Q A A g A I A B K K z 1 I P y u m r p A A A A O k A A A A T A A A A A A A A A A A A A A A A A O 8 A A A B b Q 2 9 u d G V u d F 9 U e X B l c 1 0 u e G 1 s U E s B A i 0 A F A A C A A g A E o r P 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W M A A A A A A A A n 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3 V u d C I g V m F s d W U 9 I m w w I i A v P j x F b n R y e S B U e X B l P S J R d W V y e U l E I i B W Y W x 1 Z T 0 i c z h i Y W Q w N T l h L T Q x M D c t N G E 5 M y 1 i M j N i L T d l N j N l N j l i N j R h N y I g L z 4 8 R W 5 0 c n k g V H l w Z T 0 i R m l s b E x h c 3 R V c G R h d G V k I i B W Y W x 1 Z T 0 i Z D I w M j E t M D Y t M T V U M j E 6 M T Y 6 M z Y u O D g 1 M z E y M V o i I C 8 + P E V u d H J 5 I F R 5 c G U 9 I k Z p b G x F c n J v c k N v Z G U i I F Z h b H V l P S J z V W 5 r b m 9 3 b i I g L z 4 8 R W 5 0 c n k g V H l w Z T 0 i R m l s b E N v b H V t b l R 5 c G V z I i B W Y W x 1 Z T 0 i c 0 F 3 W U d C Z 1 k 9 I i A v P j x F b n R y e S B U e X B l P S J G a W x s Q 2 9 s d W 1 u T m F t Z X M i I F Z h b H V l P S J z W y Z x d W 9 0 O 2 l k J n F 1 b 3 Q 7 L C Z x d W 9 0 O 2 5 v b W J y Z S Z x d W 9 0 O y w m c X V v d D t k Z X N j c m l w Y 2 l v b i Z x d W 9 0 O y w m c X V v d D t h d X h p b G l h c i Z x d W 9 0 O y w m c X V v d D t 1 b m l k Y W R f b W V k a W R h J n F 1 b 3 Q 7 X S I g L z 4 8 R W 5 0 c n k g V H l w Z T 0 i R m l s b E N v d W 5 0 I i B W Y W x 1 Z T 0 i b D c 5 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V U M j E 6 M D I 6 M j k u N z k y N D E 5 M V o i I C 8 + P E V u d H J 5 I F R 5 c G U 9 I l F 1 Z X J 5 S U Q i I F Z h b H V l P S J z M 2 Y 0 M T F j N W Y t O T N j Z C 0 0 Y W U 4 L W E w N m M t Y 2 I 3 Z D N m Z T N j O D M 4 I i A v P j x F b n R y e S B U e X B l P S J G a W x s Q 2 9 s d W 1 u V H l w Z X M i I F Z h b H V l P S J z Q X d B R 0 J n a 0 p C Z z 0 9 I i A v P j x F b n R y e S B U e X B l P S J G a W x s R X J y b 3 J D b 3 V u d C I g V m F s d W U 9 I m w w I i A v P j x F b n R y e S B U e X B l P S J G a W x s Q 2 9 s d W 1 u T m F t Z X M i I F Z h b H V l P S J z W y Z x d W 9 0 O 0 l E J n F 1 b 3 Q 7 L C Z x d W 9 0 O 2 5 v b W J y Z S Z x d W 9 0 O y w m c X V v d D t k Z X N j c m l w Y 2 l v b i Z x d W 9 0 O y w m c X V v d D t h d X h p b G l h c i Z x d W 9 0 O y w m c X V v d D t m Z W N o Y V 9 p b m l j a W 8 m c X V v d D s s J n F 1 b 3 Q 7 Z m V j a G F f d G V y b W l u b y Z x d W 9 0 O y w m c X V v d D t 0 Z W 1 w b 3 J h b G l k Y W Q m c X V v d D t d I i A v P j x F b n R y e S B U e X B l P S J G a W x s R X J y b 3 J D b 2 R l I i B W Y W x 1 Z T 0 i c 1 V u a 2 5 v d 2 4 i I C 8 + P E V u d H J 5 I F R 5 c G U 9 I k Z p b G x T d G F 0 d X M i I F Z h b H V l P S J z Q 2 9 t c G x l d G U i I C 8 + P E V u d H J 5 I F R 5 c G U 9 I k Z p b G x D b 3 V u d C I g V m F s d W U 9 I m w x N z c 3 I i A v P j x F b n R y e S B U e X B l P S J S Z W x h d G l v b n N o a X B J b m Z v Q 2 9 u d G F p b m V y I i B W Y W x 1 Z T 0 i c 3 s m c X V v d D t j b 2 x 1 b W 5 D b 3 V u d C Z x d W 9 0 O z o 3 L C Z x d W 9 0 O 2 t l e U N v b H V t b k 5 h b W V z J n F 1 b 3 Q 7 O l t d L C Z x d W 9 0 O 3 F 1 Z X J 5 U m V s Y X R p b 2 5 z a G l w c y Z x d W 9 0 O z p b X S w m c X V v d D t j b 2 x 1 b W 5 J Z G V u d G l 0 a W V z J n F 1 b 3 Q 7 O l s m c X V v d D t T Z W N 0 a W 9 u M S 9 U Z W 1 w b 3 J h b G l k Y W Q v Q X V 0 b 1 J l b W 9 2 Z W R D b 2 x 1 b W 5 z M S 5 7 S U Q s M H 0 m c X V v d D s s J n F 1 b 3 Q 7 U 2 V j d G l v b j E v V G V t c G 9 y Y W x p Z G F k L 0 F 1 d G 9 S Z W 1 v d m V k Q 2 9 s d W 1 u c z E u e 2 5 v b W J y Z S w x f S Z x d W 9 0 O y w m c X V v d D t T Z W N 0 a W 9 u M S 9 U Z W 1 w b 3 J h b G l k Y W Q v Q X V 0 b 1 J l b W 9 2 Z W R D b 2 x 1 b W 5 z M S 5 7 Z G V z Y 3 J p c G N p b 2 4 s M n 0 m c X V v d D s s J n F 1 b 3 Q 7 U 2 V j d G l v b j E v V G V t c G 9 y Y W x p Z G F k L 0 F 1 d G 9 S Z W 1 v d m V k Q 2 9 s d W 1 u c z E u e 2 F 1 e G l s a W F y L D N 9 J n F 1 b 3 Q 7 L C Z x d W 9 0 O 1 N l Y 3 R p b 2 4 x L 1 R l b X B v c m F s a W R h Z C 9 B d X R v U m V t b 3 Z l Z E N v b H V t b n M x L n t m Z W N o Y V 9 p b m l j a W 8 s N H 0 m c X V v d D s s J n F 1 b 3 Q 7 U 2 V j d G l v b j E v V G V t c G 9 y Y W x p Z G F k L 0 F 1 d G 9 S Z W 1 v d m V k Q 2 9 s d W 1 u c z E u e 2 Z l Y 2 h h X 3 R l c m 1 p b m 8 s N X 0 m c X V v d D s s J n F 1 b 3 Q 7 U 2 V j d G l v b j E v V G V t c G 9 y Y W x p Z G F k L 0 F 1 d G 9 S Z W 1 v d m V k Q 2 9 s d W 1 u c z E u e 3 R l b X B v c m F s a W R h Z C w 2 f S Z x d W 9 0 O 1 0 s J n F 1 b 3 Q 7 Q 2 9 s d W 1 u Q 2 9 1 b n Q m c X V v d D s 6 N y w m c X V v d D t L Z X l D b 2 x 1 b W 5 O Y W 1 l c y Z x d W 9 0 O z p b X S w m c X V v d D t D b 2 x 1 b W 5 J Z G V u d G l 0 a W V z J n F 1 b 3 Q 7 O l s m c X V v d D t T Z W N 0 a W 9 u M S 9 U Z W 1 w b 3 J h b G l k Y W Q v Q X V 0 b 1 J l b W 9 2 Z W R D b 2 x 1 b W 5 z M S 5 7 S U Q s M H 0 m c X V v d D s s J n F 1 b 3 Q 7 U 2 V j d G l v b j E v V G V t c G 9 y Y W x p Z G F k L 0 F 1 d G 9 S Z W 1 v d m V k Q 2 9 s d W 1 u c z E u e 2 5 v b W J y Z S w x f S Z x d W 9 0 O y w m c X V v d D t T Z W N 0 a W 9 u M S 9 U Z W 1 w b 3 J h b G l k Y W Q v Q X V 0 b 1 J l b W 9 2 Z W R D b 2 x 1 b W 5 z M S 5 7 Z G V z Y 3 J p c G N p b 2 4 s M n 0 m c X V v d D s s J n F 1 b 3 Q 7 U 2 V j d G l v b j E v V G V t c G 9 y Y W x p Z G F k L 0 F 1 d G 9 S Z W 1 v d m V k Q 2 9 s d W 1 u c z E u e 2 F 1 e G l s a W F y L D N 9 J n F 1 b 3 Q 7 L C Z x d W 9 0 O 1 N l Y 3 R p b 2 4 x L 1 R l b X B v c m F s a W R h Z C 9 B d X R v U m V t b 3 Z l Z E N v b H V t b n M x L n t m Z W N o Y V 9 p b m l j a W 8 s N H 0 m c X V v d D s s J n F 1 b 3 Q 7 U 2 V j d G l v b j E v V G V t c G 9 y Y W x p Z G F k L 0 F 1 d G 9 S Z W 1 v d m V k Q 2 9 s d W 1 u c z E u e 2 Z l Y 2 h h X 3 R l c m 1 p b m 8 s N X 0 m c X V v d D s s J n F 1 b 3 Q 7 U 2 V j d G l v b j E v V G V t c G 9 y Y W x p Z G F k L 0 F 1 d G 9 S Z W 1 v d m V k Q 2 9 s d W 1 u c z E u e 3 R l b X B v c m F s a W R h Z C w 2 f S Z x d W 9 0 O 1 0 s J n F 1 b 3 Q 7 U m V s Y X R p b 2 5 z a G l w S W 5 m b y Z x d W 9 0 O z p b X X 0 i I C 8 + P E V u d H J 5 I F R 5 c G U 9 I k F k Z G V k V G 9 E Y X R h T W 9 k Z W w i I F Z h b H V l P S J s M C 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N U M T c 6 N T k 6 N D Q u M T E w N j U z M F 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l x 1 M D B F R G E m c X V v d D s s J n F 1 b 3 Q 7 Q 2 9 y c i Z x d W 9 0 O y w m c X V v d D t D Y X R l Z 2 9 y X H U w M E V E Y S Z x d W 9 0 O y w m c X V v d D t E Z X N j c m l w Y 2 l v b i Z x d W 9 0 O y w m c X V v d D t B d X h p b G l h c i Z x d W 9 0 O y w m c X V v d D t D Y X J w Z X R h I E d J V E h V Q i Z x d W 9 0 O y w m c X V v d D t D b 2 R p Z 2 8 m c X V v d D t d I i A v P j x F b n R y e S B U e X B l P S J R d W V y e U l E I i B W Y W x 1 Z T 0 i c z A 0 O T B k O W Z l L T I 4 Y 2 I t N D F h N i 0 5 Y T k 4 L W R h N D k 1 N T M 1 N j g y M i I g L z 4 8 R W 5 0 c n k g V H l w Z T 0 i R m l s b F N 0 Y X R 1 c y I g V m F s d W U 9 I n N D b 2 1 w b G V 0 Z 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Q 2 F 0 Z W d v c m l h c y A o M i k v Q X V 0 b 1 J l b W 9 2 Z W R D b 2 x 1 b W 5 z M S 5 7 S W R f a W 5 k d X N 0 c m l h L D B 9 J n F 1 b 3 Q 7 L C Z x d W 9 0 O 1 N l Y 3 R p b 2 4 x L 0 N h d G V n b 3 J p Y X M g K D I p L 0 F 1 d G 9 S Z W 1 v d m V k Q 2 9 s d W 1 u c z E u e 0 l u Z H V z d H J p Y S w x f S Z x d W 9 0 O y w m c X V v d D t T Z W N 0 a W 9 u M S 9 D Y X R l Z 2 9 y a W F z I C g y K S 9 B d X R v U m V t b 3 Z l Z E N v b H V t b n M x L n t J Z F 9 z Z W N 0 b 3 I s M n 0 m c X V v d D s s J n F 1 b 3 Q 7 U 2 V j d G l v b j E v Q 2 F 0 Z W d v c m l h c y A o M i k v Q X V 0 b 1 J l b W 9 2 Z W R D b 2 x 1 b W 5 z M S 5 7 U 2 V j d G 9 y L D N 9 J n F 1 b 3 Q 7 L C Z x d W 9 0 O 1 N l Y 3 R p b 2 4 x L 0 N h d G V n b 3 J p Y X M g K D I p L 0 F 1 d G 9 S Z W 1 v d m V k Q 2 9 s d W 1 u c z E u e 0 l k X 3 B y b 2 R 1 Y 3 R v L D R 9 J n F 1 b 3 Q 7 L C Z x d W 9 0 O 1 N l Y 3 R p b 2 4 x L 0 N h d G V n b 3 J p Y X M g K D I p L 0 F 1 d G 9 S Z W 1 v d m V k Q 2 9 s d W 1 u c z E u e 1 B y b 2 R 1 Y 3 R v L D V 9 J n F 1 b 3 Q 7 L C Z x d W 9 0 O 1 N l Y 3 R p b 2 4 x L 0 N h d G V n b 3 J p Y X M g K D I p L 0 F 1 d G 9 S Z W 1 v d m V k Q 2 9 s d W 1 u c z E u e 0 l k X 2 N h d G V n b 3 J c d T A w R U R h L D Z 9 J n F 1 b 3 Q 7 L C Z x d W 9 0 O 1 N l Y 3 R p b 2 4 x L 0 N h d G V n b 3 J p Y X M g K D I p L 0 F 1 d G 9 S Z W 1 v d m V k Q 2 9 s d W 1 u c z E u e 0 N v c n I s N 3 0 m c X V v d D s s J n F 1 b 3 Q 7 U 2 V j d G l v b j E v Q 2 F 0 Z W d v c m l h c y A o M i k v Q X V 0 b 1 J l b W 9 2 Z W R D b 2 x 1 b W 5 z M S 5 7 Q 2 F 0 Z W d v c l x 1 M D B F R G E s O H 0 m c X V v d D s s J n F 1 b 3 Q 7 U 2 V j d G l v b j E v Q 2 F 0 Z W d v c m l h c y A o M i k v Q X V 0 b 1 J l b W 9 2 Z W R D b 2 x 1 b W 5 z M S 5 7 R G V z Y 3 J p c G N p b 2 4 s O X 0 m c X V v d D s s J n F 1 b 3 Q 7 U 2 V j d G l v b j E v Q 2 F 0 Z W d v c m l h c y A o M i k v Q X V 0 b 1 J l b W 9 2 Z W R D b 2 x 1 b W 5 z M S 5 7 Q X V 4 a W x p Y X I s M T B 9 J n F 1 b 3 Q 7 L C Z x d W 9 0 O 1 N l Y 3 R p b 2 4 x L 0 N h d G V n b 3 J p Y X M g K D I p L 0 F 1 d G 9 S Z W 1 v d m V k Q 2 9 s d W 1 u c z E u e 0 N h c n B l d G E g R 0 l U S F V C L D E x f S Z x d W 9 0 O y w m c X V v d D t T Z W N 0 a W 9 u M S 9 D Y X R l Z 2 9 y a W F z I C g y K S 9 B d X R v U m V t b 3 Z l Z E N v b H V t b n M x L n t D b 2 R p Z 2 8 s M T J 9 J n F 1 b 3 Q 7 X S w m c X V v d D t D b 2 x 1 b W 5 D b 3 V u d C Z x d W 9 0 O z o x M y w m c X V v d D t L Z X l D b 2 x 1 b W 5 O Y W 1 l c y Z x d W 9 0 O z p b X S w m c X V v d D t D b 2 x 1 b W 5 J Z G V u d G l 0 a W V z J n F 1 b 3 Q 7 O l s m c X V v d D t T Z W N 0 a W 9 u M S 9 D Y X R l Z 2 9 y a W F z I C g y K S 9 B d X R v U m V t b 3 Z l Z E N v b H V t b n M x L n t J Z F 9 p b m R 1 c 3 R y a W E s M H 0 m c X V v d D s s J n F 1 b 3 Q 7 U 2 V j d G l v b j E v Q 2 F 0 Z W d v c m l h c y A o M i k v Q X V 0 b 1 J l b W 9 2 Z W R D b 2 x 1 b W 5 z M S 5 7 S W 5 k d X N 0 c m l h L D F 9 J n F 1 b 3 Q 7 L C Z x d W 9 0 O 1 N l Y 3 R p b 2 4 x L 0 N h d G V n b 3 J p Y X M g K D I p L 0 F 1 d G 9 S Z W 1 v d m V k Q 2 9 s d W 1 u c z E u e 0 l k X 3 N l Y 3 R v c i w y f S Z x d W 9 0 O y w m c X V v d D t T Z W N 0 a W 9 u M S 9 D Y X R l Z 2 9 y a W F z I C g y K S 9 B d X R v U m V t b 3 Z l Z E N v b H V t b n M x L n t T Z W N 0 b 3 I s M 3 0 m c X V v d D s s J n F 1 b 3 Q 7 U 2 V j d G l v b j E v Q 2 F 0 Z W d v c m l h c y A o M i k v Q X V 0 b 1 J l b W 9 2 Z W R D b 2 x 1 b W 5 z M S 5 7 S W R f c H J v Z H V j d G 8 s N H 0 m c X V v d D s s J n F 1 b 3 Q 7 U 2 V j d G l v b j E v Q 2 F 0 Z W d v c m l h c y A o M i k v Q X V 0 b 1 J l b W 9 2 Z W R D b 2 x 1 b W 5 z M S 5 7 U H J v Z H V j d G 8 s N X 0 m c X V v d D s s J n F 1 b 3 Q 7 U 2 V j d G l v b j E v Q 2 F 0 Z W d v c m l h c y A o M i k v Q X V 0 b 1 J l b W 9 2 Z W R D b 2 x 1 b W 5 z M S 5 7 S W R f Y 2 F 0 Z W d v c l x 1 M D B F R G E s N n 0 m c X V v d D s s J n F 1 b 3 Q 7 U 2 V j d G l v b j E v Q 2 F 0 Z W d v c m l h c y A o M i k v Q X V 0 b 1 J l b W 9 2 Z W R D b 2 x 1 b W 5 z M S 5 7 Q 2 9 y c i w 3 f S Z x d W 9 0 O y w m c X V v d D t T Z W N 0 a W 9 u M S 9 D Y X R l Z 2 9 y a W F z I C g y K S 9 B d X R v U m V t b 3 Z l Z E N v b H V t b n M x L n t D Y X R l Z 2 9 y X H U w M E V E 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9 J R 3 R W r Z 0 K x a 6 Z 1 a T C K 6 Q A A A A A C A A A A A A A Q Z g A A A A E A A C A A A A D e N v Y S B i z + 9 7 + p b q 1 R Q 0 Z U h B 7 o f p w 1 h 8 J X F U h 7 6 6 3 j O Q A A A A A O g A A A A A I A A C A A A A B T M V C w 0 S 3 3 e q R J H F j 3 B U a j I p 0 W 3 U 2 i H C Q N f h 5 N h W 7 L s F A A A A B z Q t A W 7 l J m G P K C C 5 i U 0 p q R K 7 Q z y M V a X e q f w t T C W k 8 O v u e V r j O z r 8 k 6 T q i q 5 a i o m x 0 s i W 9 5 M I r + 6 s U F b d a g j I b r b g t e j h Y C F T a / I G q E 1 k v / d E A A A A B y q B J e R E V C 4 F 3 4 X k 8 r 0 C U J U U J E 5 6 R + v R m w C j 1 X 7 d 2 G v n 2 r F Z 1 o S D P r I 9 T + z q n 5 r 2 D y / D O 8 F / M f i f j 6 R S k p R e p p < / 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9</vt:i4>
      </vt:variant>
    </vt:vector>
  </HeadingPairs>
  <TitlesOfParts>
    <vt:vector size="26" baseType="lpstr">
      <vt:lpstr>RESUMEN</vt:lpstr>
      <vt:lpstr>Región</vt:lpstr>
      <vt:lpstr>Servicio Nacional de Salud</vt:lpstr>
      <vt:lpstr>Producto</vt:lpstr>
      <vt:lpstr>Categoría</vt:lpstr>
      <vt:lpstr>REG-PROV-COM</vt:lpstr>
      <vt:lpstr>Estructura</vt:lpstr>
      <vt:lpstr>Dinamica</vt:lpstr>
      <vt:lpstr>BD</vt:lpstr>
      <vt:lpstr>TD BD</vt:lpstr>
      <vt:lpstr>Parametros</vt:lpstr>
      <vt:lpstr>Temporalidad</vt:lpstr>
      <vt:lpstr>Territorio</vt:lpstr>
      <vt:lpstr>Tipo_Gráfico</vt:lpstr>
      <vt:lpstr>unidad_medida</vt:lpstr>
      <vt:lpstr>Categorias</vt:lpstr>
      <vt:lpstr>Responsables</vt:lpstr>
      <vt:lpstr>Categoria</vt:lpstr>
      <vt:lpstr>Comunas</vt:lpstr>
      <vt:lpstr>Cultivo</vt:lpstr>
      <vt:lpstr>Destinos</vt:lpstr>
      <vt:lpstr>Procesamiento</vt:lpstr>
      <vt:lpstr>Productos</vt:lpstr>
      <vt:lpstr>SexoPropietarios</vt:lpstr>
      <vt:lpstr>TipoEmpresa</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carolina</cp:lastModifiedBy>
  <dcterms:created xsi:type="dcterms:W3CDTF">2021-05-07T23:06:39Z</dcterms:created>
  <dcterms:modified xsi:type="dcterms:W3CDTF">2021-06-16T14:26:54Z</dcterms:modified>
</cp:coreProperties>
</file>